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omments6.xml" ContentType="application/vnd.openxmlformats-officedocument.spreadsheetml.comments+xml"/>
  <Override PartName="/xl/drawings/drawing9.xml" ContentType="application/vnd.openxmlformats-officedocument.drawing+xml"/>
  <Override PartName="/xl/comments7.xml" ContentType="application/vnd.openxmlformats-officedocument.spreadsheetml.comments+xml"/>
  <Override PartName="/xl/drawings/drawing10.xml" ContentType="application/vnd.openxmlformats-officedocument.drawing+xml"/>
  <Override PartName="/xl/comments8.xml" ContentType="application/vnd.openxmlformats-officedocument.spreadsheetml.comments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codeName="חוברת_עבודה_זו"/>
  <mc:AlternateContent xmlns:mc="http://schemas.openxmlformats.org/markup-compatibility/2006">
    <mc:Choice Requires="x15">
      <x15ac:absPath xmlns:x15ac="http://schemas.microsoft.com/office/spreadsheetml/2010/11/ac" url="C:\Users\samurai bc- Gil\Dropbox\תיקיית משרד\כלים\כלי אקסל\אנליזות\תוכנית עסקית\"/>
    </mc:Choice>
  </mc:AlternateContent>
  <xr:revisionPtr revIDLastSave="0" documentId="13_ncr:1_{71235BDA-B749-4D9E-914D-43ACE8F1B8B4}" xr6:coauthVersionLast="47" xr6:coauthVersionMax="47" xr10:uidLastSave="{00000000-0000-0000-0000-000000000000}"/>
  <bookViews>
    <workbookView xWindow="-110" yWindow="-110" windowWidth="19420" windowHeight="10300" tabRatio="859" firstSheet="4" activeTab="4" xr2:uid="{00000000-000D-0000-FFFF-FFFF00000000}"/>
  </bookViews>
  <sheets>
    <sheet name="רווה 2014" sheetId="1" state="hidden" r:id="rId1"/>
    <sheet name="רווה 2015" sheetId="4" state="hidden" r:id="rId2"/>
    <sheet name="רווה 2016" sheetId="5" state="hidden" r:id="rId3"/>
    <sheet name="רווה 2017" sheetId="6" state="hidden" r:id="rId4"/>
    <sheet name="תחזית רווה" sheetId="7" r:id="rId5"/>
    <sheet name="שכר" sheetId="24" r:id="rId6"/>
    <sheet name="קבועות" sheetId="14" r:id="rId7"/>
    <sheet name="ניתוח רגישות" sheetId="25" r:id="rId8"/>
    <sheet name="רווה 2019 - יעד" sheetId="8" state="hidden" r:id="rId9"/>
    <sheet name="רווה - רב שנתי תסריט ת.עסקית" sheetId="23" r:id="rId10"/>
    <sheet name="הקמה ומימון" sheetId="22" r:id="rId11"/>
    <sheet name="הלוואה" sheetId="20" r:id="rId12"/>
    <sheet name="קבועות 19 - יעד" sheetId="15" state="hidden" r:id="rId13"/>
    <sheet name="קבועות 17" sheetId="13" state="hidden" r:id="rId14"/>
    <sheet name="קבועות 16" sheetId="12" state="hidden" r:id="rId15"/>
    <sheet name="קבועות 15" sheetId="11" state="hidden" r:id="rId16"/>
    <sheet name="קבועות 14" sheetId="10" state="hidden" r:id="rId17"/>
  </sheets>
  <externalReferences>
    <externalReference r:id="rId18"/>
  </externalReferences>
  <definedNames>
    <definedName name="_xlnm.Print_Area" localSheetId="10">'הקמה ומימון'!$C$1:$N$3</definedName>
    <definedName name="_xlnm.Print_Area" localSheetId="7">'ניתוח רגישות'!$B$1:$P$109</definedName>
    <definedName name="_xlnm.Print_Area" localSheetId="13">'קבועות 17'!$A$1:$Q$55</definedName>
    <definedName name="_xlnm.Print_Area" localSheetId="12">'קבועות 19 - יעד'!$A$1:$Q$142</definedName>
    <definedName name="_xlnm.Print_Area" localSheetId="9">'רווה - רב שנתי תסריט ת.עסקית'!$B$1:$O$78</definedName>
    <definedName name="_xlnm.Print_Area" localSheetId="0">'רווה 2014'!$B$1:$P$61</definedName>
    <definedName name="_xlnm.Print_Area" localSheetId="1">'רווה 2015'!$B$1:$P$61</definedName>
    <definedName name="_xlnm.Print_Area" localSheetId="2">'רווה 2016'!$B$1:$P$61</definedName>
    <definedName name="_xlnm.Print_Area" localSheetId="3">'רווה 2017'!$B$1:$P$61</definedName>
    <definedName name="_xlnm.Print_Area" localSheetId="8">'רווה 2019 - יעד'!$B$1:$P$61</definedName>
    <definedName name="_xlnm.Print_Area" localSheetId="4">'תחזית רווה'!$B$1:$P$61</definedName>
    <definedName name="מכפיל_98" localSheetId="10">#REF!</definedName>
    <definedName name="מכפיל_98" localSheetId="7">#REF!</definedName>
    <definedName name="מכפיל_98" localSheetId="9">#REF!</definedName>
    <definedName name="מכפיל_98" localSheetId="5">#REF!</definedName>
    <definedName name="מכפיל_98">#REF!</definedName>
    <definedName name="מכפיל_99_00" localSheetId="10">#REF!</definedName>
    <definedName name="מכפיל_99_00" localSheetId="7">#REF!</definedName>
    <definedName name="מכפיל_99_00" localSheetId="9">#REF!</definedName>
    <definedName name="מכפיל_99_00" localSheetId="5">#REF!</definedName>
    <definedName name="מכפיל_99_00">#REF!</definedName>
  </definedNames>
  <calcPr calcId="181029"/>
</workbook>
</file>

<file path=xl/calcChain.xml><?xml version="1.0" encoding="utf-8"?>
<calcChain xmlns="http://schemas.openxmlformats.org/spreadsheetml/2006/main">
  <c r="D36" i="7" l="1"/>
  <c r="D37" i="7" s="1"/>
  <c r="E36" i="7"/>
  <c r="E37" i="7" s="1"/>
  <c r="F36" i="7"/>
  <c r="G36" i="7"/>
  <c r="H36" i="7"/>
  <c r="I36" i="7"/>
  <c r="I37" i="7" s="1"/>
  <c r="J36" i="7"/>
  <c r="K36" i="7"/>
  <c r="K37" i="7" s="1"/>
  <c r="L36" i="7"/>
  <c r="L37" i="7" s="1"/>
  <c r="M36" i="7"/>
  <c r="M37" i="7" s="1"/>
  <c r="N36" i="7"/>
  <c r="F37" i="7"/>
  <c r="G37" i="7"/>
  <c r="H37" i="7"/>
  <c r="J37" i="7"/>
  <c r="N37" i="7"/>
  <c r="D38" i="7"/>
  <c r="E38" i="7"/>
  <c r="E39" i="7" s="1"/>
  <c r="F38" i="7"/>
  <c r="F39" i="7" s="1"/>
  <c r="G38" i="7"/>
  <c r="G39" i="7" s="1"/>
  <c r="H38" i="7"/>
  <c r="I38" i="7"/>
  <c r="J38" i="7"/>
  <c r="K38" i="7"/>
  <c r="K39" i="7" s="1"/>
  <c r="L38" i="7"/>
  <c r="M38" i="7"/>
  <c r="M39" i="7" s="1"/>
  <c r="N38" i="7"/>
  <c r="N39" i="7" s="1"/>
  <c r="D39" i="7"/>
  <c r="H39" i="7"/>
  <c r="I39" i="7"/>
  <c r="J39" i="7"/>
  <c r="L39" i="7"/>
  <c r="D40" i="7"/>
  <c r="E40" i="7"/>
  <c r="E41" i="7" s="1"/>
  <c r="F40" i="7"/>
  <c r="G40" i="7"/>
  <c r="G41" i="7" s="1"/>
  <c r="H40" i="7"/>
  <c r="H41" i="7" s="1"/>
  <c r="I40" i="7"/>
  <c r="I41" i="7" s="1"/>
  <c r="J40" i="7"/>
  <c r="K40" i="7"/>
  <c r="L40" i="7"/>
  <c r="M40" i="7"/>
  <c r="M41" i="7" s="1"/>
  <c r="N40" i="7"/>
  <c r="D41" i="7"/>
  <c r="F41" i="7"/>
  <c r="J41" i="7"/>
  <c r="K41" i="7"/>
  <c r="L41" i="7"/>
  <c r="N41" i="7"/>
  <c r="D42" i="7"/>
  <c r="E42" i="7"/>
  <c r="F42" i="7"/>
  <c r="G42" i="7"/>
  <c r="G43" i="7" s="1"/>
  <c r="H42" i="7"/>
  <c r="I42" i="7"/>
  <c r="I43" i="7" s="1"/>
  <c r="J42" i="7"/>
  <c r="J43" i="7" s="1"/>
  <c r="K42" i="7"/>
  <c r="K43" i="7" s="1"/>
  <c r="L42" i="7"/>
  <c r="M42" i="7"/>
  <c r="N42" i="7"/>
  <c r="D43" i="7"/>
  <c r="E43" i="7"/>
  <c r="F43" i="7"/>
  <c r="H43" i="7"/>
  <c r="L43" i="7"/>
  <c r="M43" i="7"/>
  <c r="N43" i="7"/>
  <c r="D44" i="7"/>
  <c r="D45" i="7" s="1"/>
  <c r="E44" i="7"/>
  <c r="E45" i="7" s="1"/>
  <c r="F44" i="7"/>
  <c r="G44" i="7"/>
  <c r="H44" i="7"/>
  <c r="I44" i="7"/>
  <c r="I45" i="7" s="1"/>
  <c r="J44" i="7"/>
  <c r="K44" i="7"/>
  <c r="K45" i="7" s="1"/>
  <c r="L44" i="7"/>
  <c r="L45" i="7" s="1"/>
  <c r="M44" i="7"/>
  <c r="M45" i="7" s="1"/>
  <c r="N44" i="7"/>
  <c r="F45" i="7"/>
  <c r="G45" i="7"/>
  <c r="H45" i="7"/>
  <c r="J45" i="7"/>
  <c r="N45" i="7"/>
  <c r="D46" i="7"/>
  <c r="E46" i="7"/>
  <c r="E47" i="7" s="1"/>
  <c r="F46" i="7"/>
  <c r="F47" i="7" s="1"/>
  <c r="G46" i="7"/>
  <c r="G47" i="7" s="1"/>
  <c r="H46" i="7"/>
  <c r="I46" i="7"/>
  <c r="J46" i="7"/>
  <c r="K46" i="7"/>
  <c r="K47" i="7" s="1"/>
  <c r="L46" i="7"/>
  <c r="M46" i="7"/>
  <c r="M47" i="7" s="1"/>
  <c r="N46" i="7"/>
  <c r="N47" i="7" s="1"/>
  <c r="D47" i="7"/>
  <c r="H47" i="7"/>
  <c r="I47" i="7"/>
  <c r="J47" i="7"/>
  <c r="L47" i="7"/>
  <c r="D48" i="7"/>
  <c r="E48" i="7"/>
  <c r="E49" i="7" s="1"/>
  <c r="F48" i="7"/>
  <c r="G48" i="7"/>
  <c r="G49" i="7" s="1"/>
  <c r="H48" i="7"/>
  <c r="H49" i="7" s="1"/>
  <c r="I48" i="7"/>
  <c r="I49" i="7" s="1"/>
  <c r="J48" i="7"/>
  <c r="K48" i="7"/>
  <c r="L48" i="7"/>
  <c r="M48" i="7"/>
  <c r="M49" i="7" s="1"/>
  <c r="N48" i="7"/>
  <c r="D49" i="7"/>
  <c r="F49" i="7"/>
  <c r="J49" i="7"/>
  <c r="K49" i="7"/>
  <c r="L49" i="7"/>
  <c r="N49" i="7"/>
  <c r="D50" i="7"/>
  <c r="E50" i="7"/>
  <c r="F50" i="7"/>
  <c r="G50" i="7"/>
  <c r="G51" i="7" s="1"/>
  <c r="H50" i="7"/>
  <c r="I50" i="7"/>
  <c r="I51" i="7" s="1"/>
  <c r="J50" i="7"/>
  <c r="J51" i="7" s="1"/>
  <c r="K50" i="7"/>
  <c r="K51" i="7" s="1"/>
  <c r="L50" i="7"/>
  <c r="M50" i="7"/>
  <c r="N50" i="7"/>
  <c r="D51" i="7"/>
  <c r="E51" i="7"/>
  <c r="F51" i="7"/>
  <c r="H51" i="7"/>
  <c r="L51" i="7"/>
  <c r="M51" i="7"/>
  <c r="N51" i="7"/>
  <c r="C50" i="7"/>
  <c r="C48" i="7"/>
  <c r="C46" i="7"/>
  <c r="C44" i="7"/>
  <c r="C42" i="7"/>
  <c r="C40" i="7"/>
  <c r="C38" i="7"/>
  <c r="C36" i="7"/>
  <c r="B50" i="7"/>
  <c r="B48" i="7"/>
  <c r="B46" i="7"/>
  <c r="B44" i="7"/>
  <c r="B42" i="7"/>
  <c r="B40" i="7"/>
  <c r="B38" i="7"/>
  <c r="B50" i="25"/>
  <c r="B48" i="25"/>
  <c r="B40" i="25"/>
  <c r="B38" i="25"/>
  <c r="B36" i="7"/>
  <c r="P7" i="14"/>
  <c r="P8" i="14"/>
  <c r="P9" i="14"/>
  <c r="P10" i="14"/>
  <c r="P11" i="14"/>
  <c r="P12" i="14"/>
  <c r="C66" i="25" s="1"/>
  <c r="D66" i="25" s="1"/>
  <c r="E66" i="25" s="1"/>
  <c r="P13" i="14"/>
  <c r="C68" i="25" s="1"/>
  <c r="D68" i="25" s="1"/>
  <c r="E68" i="25" s="1"/>
  <c r="F68" i="25" s="1"/>
  <c r="P14" i="14"/>
  <c r="C70" i="25" s="1"/>
  <c r="D70" i="25" s="1"/>
  <c r="E70" i="25" s="1"/>
  <c r="F70" i="25" s="1"/>
  <c r="G70" i="25" s="1"/>
  <c r="P15" i="14"/>
  <c r="P16" i="14"/>
  <c r="P17" i="14"/>
  <c r="P18" i="14"/>
  <c r="P19" i="14"/>
  <c r="P20" i="14"/>
  <c r="C82" i="25" s="1"/>
  <c r="D82" i="25" s="1"/>
  <c r="P21" i="14"/>
  <c r="P22" i="14"/>
  <c r="C86" i="25" s="1"/>
  <c r="D86" i="25" s="1"/>
  <c r="P23" i="14"/>
  <c r="P24" i="14"/>
  <c r="P25" i="14"/>
  <c r="P26" i="14"/>
  <c r="P27" i="14"/>
  <c r="P28" i="14"/>
  <c r="C98" i="25" s="1"/>
  <c r="D98" i="25" s="1"/>
  <c r="E98" i="25" s="1"/>
  <c r="P29" i="14"/>
  <c r="C100" i="25" s="1"/>
  <c r="D100" i="25" s="1"/>
  <c r="C60" i="25"/>
  <c r="D60" i="25" s="1"/>
  <c r="E60" i="25" s="1"/>
  <c r="C76" i="25"/>
  <c r="D76" i="25" s="1"/>
  <c r="E76" i="25" s="1"/>
  <c r="C92" i="25"/>
  <c r="D92" i="25" s="1"/>
  <c r="E92" i="25" s="1"/>
  <c r="F92" i="25" s="1"/>
  <c r="G92" i="25" s="1"/>
  <c r="C80" i="25"/>
  <c r="D80" i="25" s="1"/>
  <c r="E80" i="25" s="1"/>
  <c r="C84" i="25"/>
  <c r="D84" i="25" s="1"/>
  <c r="C94" i="25"/>
  <c r="D94" i="25" s="1"/>
  <c r="E94" i="25" s="1"/>
  <c r="F94" i="25" s="1"/>
  <c r="C96" i="25"/>
  <c r="D96" i="25" s="1"/>
  <c r="E96" i="25" s="1"/>
  <c r="P6" i="14"/>
  <c r="C54" i="25" s="1"/>
  <c r="C90" i="25"/>
  <c r="D90" i="25" s="1"/>
  <c r="E90" i="25" s="1"/>
  <c r="C88" i="25"/>
  <c r="D88" i="25" s="1"/>
  <c r="E88" i="25" s="1"/>
  <c r="F88" i="25" s="1"/>
  <c r="C78" i="25"/>
  <c r="D78" i="25" s="1"/>
  <c r="E78" i="25" s="1"/>
  <c r="F78" i="25" s="1"/>
  <c r="C74" i="25"/>
  <c r="D74" i="25" s="1"/>
  <c r="E74" i="25" s="1"/>
  <c r="C72" i="25"/>
  <c r="D72" i="25" s="1"/>
  <c r="E72" i="25" s="1"/>
  <c r="F72" i="25" s="1"/>
  <c r="C64" i="25"/>
  <c r="D64" i="25" s="1"/>
  <c r="C62" i="25"/>
  <c r="C58" i="25"/>
  <c r="C56" i="25"/>
  <c r="D56" i="25" s="1"/>
  <c r="E56" i="25" s="1"/>
  <c r="F56" i="25" s="1"/>
  <c r="G56" i="25" s="1"/>
  <c r="B100" i="25"/>
  <c r="B98" i="25"/>
  <c r="B96" i="25"/>
  <c r="B94" i="25"/>
  <c r="B92" i="25"/>
  <c r="B90" i="25"/>
  <c r="B88" i="25"/>
  <c r="B86" i="25"/>
  <c r="B84" i="25"/>
  <c r="B82" i="25"/>
  <c r="B80" i="25"/>
  <c r="B78" i="25"/>
  <c r="B76" i="25"/>
  <c r="B74" i="25"/>
  <c r="B72" i="25"/>
  <c r="B70" i="25"/>
  <c r="B68" i="25"/>
  <c r="B66" i="25"/>
  <c r="B64" i="25"/>
  <c r="B62" i="25"/>
  <c r="B60" i="25"/>
  <c r="B58" i="25"/>
  <c r="B56" i="25"/>
  <c r="B54" i="25"/>
  <c r="B103" i="25"/>
  <c r="B104" i="25"/>
  <c r="B105" i="25"/>
  <c r="B106" i="25"/>
  <c r="B107" i="25"/>
  <c r="B102" i="25"/>
  <c r="B7" i="25"/>
  <c r="B8" i="25"/>
  <c r="B9" i="25"/>
  <c r="B10" i="25"/>
  <c r="B11" i="25"/>
  <c r="B12" i="25"/>
  <c r="B13" i="25"/>
  <c r="B14" i="25"/>
  <c r="B15" i="25"/>
  <c r="B16" i="25"/>
  <c r="B17" i="25"/>
  <c r="B18" i="25"/>
  <c r="B19" i="25"/>
  <c r="B20" i="25"/>
  <c r="B21" i="25"/>
  <c r="B22" i="25"/>
  <c r="B23" i="25"/>
  <c r="B24" i="25"/>
  <c r="B25" i="25"/>
  <c r="B26" i="25"/>
  <c r="B27" i="25"/>
  <c r="B28" i="25"/>
  <c r="B29" i="25"/>
  <c r="B30" i="25"/>
  <c r="B31" i="25"/>
  <c r="B32" i="25"/>
  <c r="B33" i="25"/>
  <c r="B34" i="25"/>
  <c r="B35" i="25"/>
  <c r="B36" i="25"/>
  <c r="B37" i="25"/>
  <c r="B39" i="25"/>
  <c r="B41" i="25"/>
  <c r="B42" i="25"/>
  <c r="B43" i="25"/>
  <c r="B44" i="25"/>
  <c r="B45" i="25"/>
  <c r="B46" i="25"/>
  <c r="B47" i="25"/>
  <c r="B49" i="25"/>
  <c r="B51" i="25"/>
  <c r="B52" i="25"/>
  <c r="B6" i="25"/>
  <c r="D62" i="25"/>
  <c r="D58" i="25"/>
  <c r="E58" i="25" s="1"/>
  <c r="F58" i="25" s="1"/>
  <c r="C52" i="25" l="1"/>
  <c r="D54" i="25"/>
  <c r="H92" i="25"/>
  <c r="G94" i="25"/>
  <c r="F96" i="25"/>
  <c r="G88" i="25"/>
  <c r="F90" i="25"/>
  <c r="F98" i="25"/>
  <c r="E100" i="25"/>
  <c r="E86" i="25"/>
  <c r="F76" i="25"/>
  <c r="H70" i="25"/>
  <c r="G72" i="25"/>
  <c r="F74" i="25"/>
  <c r="G78" i="25"/>
  <c r="F80" i="25"/>
  <c r="E82" i="25"/>
  <c r="E84" i="25"/>
  <c r="G58" i="25"/>
  <c r="H56" i="25"/>
  <c r="F66" i="25"/>
  <c r="F60" i="25"/>
  <c r="E64" i="25"/>
  <c r="G68" i="25"/>
  <c r="E62" i="25"/>
  <c r="E54" i="25" l="1"/>
  <c r="D52" i="25"/>
  <c r="G96" i="25"/>
  <c r="G98" i="25"/>
  <c r="G90" i="25"/>
  <c r="H94" i="25"/>
  <c r="F86" i="25"/>
  <c r="F100" i="25"/>
  <c r="H88" i="25"/>
  <c r="I92" i="25"/>
  <c r="H72" i="25"/>
  <c r="G76" i="25"/>
  <c r="H78" i="25"/>
  <c r="F84" i="25"/>
  <c r="G80" i="25"/>
  <c r="I70" i="25"/>
  <c r="F82" i="25"/>
  <c r="G74" i="25"/>
  <c r="F64" i="25"/>
  <c r="I56" i="25"/>
  <c r="G66" i="25"/>
  <c r="H58" i="25"/>
  <c r="H68" i="25"/>
  <c r="G60" i="25"/>
  <c r="F62" i="25"/>
  <c r="E52" i="25" l="1"/>
  <c r="F54" i="25"/>
  <c r="I88" i="25"/>
  <c r="H90" i="25"/>
  <c r="H98" i="25"/>
  <c r="I94" i="25"/>
  <c r="J92" i="25"/>
  <c r="G100" i="25"/>
  <c r="G86" i="25"/>
  <c r="H96" i="25"/>
  <c r="H74" i="25"/>
  <c r="G82" i="25"/>
  <c r="H76" i="25"/>
  <c r="G84" i="25"/>
  <c r="I78" i="25"/>
  <c r="J70" i="25"/>
  <c r="H80" i="25"/>
  <c r="I72" i="25"/>
  <c r="G64" i="25"/>
  <c r="J56" i="25"/>
  <c r="G62" i="25"/>
  <c r="I58" i="25"/>
  <c r="H60" i="25"/>
  <c r="H66" i="25"/>
  <c r="I68" i="25"/>
  <c r="F52" i="25" l="1"/>
  <c r="G54" i="25"/>
  <c r="J94" i="25"/>
  <c r="H86" i="25"/>
  <c r="I90" i="25"/>
  <c r="I96" i="25"/>
  <c r="I98" i="25"/>
  <c r="H100" i="25"/>
  <c r="K92" i="25"/>
  <c r="J88" i="25"/>
  <c r="I80" i="25"/>
  <c r="I76" i="25"/>
  <c r="K70" i="25"/>
  <c r="H82" i="25"/>
  <c r="H84" i="25"/>
  <c r="J78" i="25"/>
  <c r="I74" i="25"/>
  <c r="J72" i="25"/>
  <c r="J68" i="25"/>
  <c r="I60" i="25"/>
  <c r="J58" i="25"/>
  <c r="H62" i="25"/>
  <c r="K56" i="25"/>
  <c r="I66" i="25"/>
  <c r="H64" i="25"/>
  <c r="G52" i="25" l="1"/>
  <c r="H54" i="25"/>
  <c r="K88" i="25"/>
  <c r="J90" i="25"/>
  <c r="J96" i="25"/>
  <c r="I86" i="25"/>
  <c r="I100" i="25"/>
  <c r="J98" i="25"/>
  <c r="K94" i="25"/>
  <c r="L92" i="25"/>
  <c r="K72" i="25"/>
  <c r="I82" i="25"/>
  <c r="J74" i="25"/>
  <c r="L70" i="25"/>
  <c r="J76" i="25"/>
  <c r="K78" i="25"/>
  <c r="I84" i="25"/>
  <c r="J80" i="25"/>
  <c r="J60" i="25"/>
  <c r="K58" i="25"/>
  <c r="J66" i="25"/>
  <c r="I62" i="25"/>
  <c r="I64" i="25"/>
  <c r="L56" i="25"/>
  <c r="K68" i="25"/>
  <c r="H52" i="25" l="1"/>
  <c r="I54" i="25"/>
  <c r="J86" i="25"/>
  <c r="L94" i="25"/>
  <c r="K96" i="25"/>
  <c r="K90" i="25"/>
  <c r="K98" i="25"/>
  <c r="L88" i="25"/>
  <c r="M92" i="25"/>
  <c r="J100" i="25"/>
  <c r="K74" i="25"/>
  <c r="J84" i="25"/>
  <c r="M70" i="25"/>
  <c r="L78" i="25"/>
  <c r="J82" i="25"/>
  <c r="K80" i="25"/>
  <c r="K76" i="25"/>
  <c r="L72" i="25"/>
  <c r="L68" i="25"/>
  <c r="M56" i="25"/>
  <c r="K66" i="25"/>
  <c r="L58" i="25"/>
  <c r="J64" i="25"/>
  <c r="J62" i="25"/>
  <c r="K60" i="25"/>
  <c r="I52" i="25" l="1"/>
  <c r="J54" i="25"/>
  <c r="K100" i="25"/>
  <c r="N92" i="25"/>
  <c r="L96" i="25"/>
  <c r="M94" i="25"/>
  <c r="M88" i="25"/>
  <c r="L90" i="25"/>
  <c r="L98" i="25"/>
  <c r="K86" i="25"/>
  <c r="L76" i="25"/>
  <c r="M78" i="25"/>
  <c r="L80" i="25"/>
  <c r="K84" i="25"/>
  <c r="M72" i="25"/>
  <c r="N70" i="25"/>
  <c r="L74" i="25"/>
  <c r="K82" i="25"/>
  <c r="K64" i="25"/>
  <c r="N56" i="25"/>
  <c r="K62" i="25"/>
  <c r="L60" i="25"/>
  <c r="M58" i="25"/>
  <c r="M68" i="25"/>
  <c r="L66" i="25"/>
  <c r="J52" i="25" l="1"/>
  <c r="K54" i="25"/>
  <c r="N94" i="25"/>
  <c r="M96" i="25"/>
  <c r="M98" i="25"/>
  <c r="L86" i="25"/>
  <c r="M90" i="25"/>
  <c r="O92" i="25"/>
  <c r="N88" i="25"/>
  <c r="L100" i="25"/>
  <c r="L82" i="25"/>
  <c r="L84" i="25"/>
  <c r="M80" i="25"/>
  <c r="M74" i="25"/>
  <c r="O70" i="25"/>
  <c r="N78" i="25"/>
  <c r="N72" i="25"/>
  <c r="M76" i="25"/>
  <c r="N68" i="25"/>
  <c r="L62" i="25"/>
  <c r="M66" i="25"/>
  <c r="M60" i="25"/>
  <c r="N58" i="25"/>
  <c r="O56" i="25"/>
  <c r="L64" i="25"/>
  <c r="K52" i="25" l="1"/>
  <c r="L54" i="25"/>
  <c r="N98" i="25"/>
  <c r="M100" i="25"/>
  <c r="O88" i="25"/>
  <c r="M86" i="25"/>
  <c r="N96" i="25"/>
  <c r="N90" i="25"/>
  <c r="O94" i="25"/>
  <c r="M82" i="25"/>
  <c r="N76" i="25"/>
  <c r="N74" i="25"/>
  <c r="N80" i="25"/>
  <c r="O72" i="25"/>
  <c r="O78" i="25"/>
  <c r="M84" i="25"/>
  <c r="O68" i="25"/>
  <c r="M62" i="25"/>
  <c r="M64" i="25"/>
  <c r="N60" i="25"/>
  <c r="N66" i="25"/>
  <c r="O58" i="25"/>
  <c r="L52" i="25" l="1"/>
  <c r="M54" i="25"/>
  <c r="N100" i="25"/>
  <c r="N86" i="25"/>
  <c r="O98" i="25"/>
  <c r="O90" i="25"/>
  <c r="O96" i="25"/>
  <c r="O80" i="25"/>
  <c r="N84" i="25"/>
  <c r="O74" i="25"/>
  <c r="O76" i="25"/>
  <c r="N82" i="25"/>
  <c r="O60" i="25"/>
  <c r="N62" i="25"/>
  <c r="N64" i="25"/>
  <c r="O66" i="25"/>
  <c r="M52" i="25" l="1"/>
  <c r="N54" i="25"/>
  <c r="O86" i="25"/>
  <c r="O100" i="25"/>
  <c r="O84" i="25"/>
  <c r="O82" i="25"/>
  <c r="O64" i="25"/>
  <c r="O62" i="25"/>
  <c r="N52" i="25" l="1"/>
  <c r="O54" i="25"/>
  <c r="O52" i="25" s="1"/>
  <c r="D40" i="22" l="1"/>
  <c r="B99" i="24" l="1"/>
  <c r="B98" i="24"/>
  <c r="B97" i="24"/>
  <c r="B96" i="24"/>
  <c r="B95" i="24"/>
  <c r="B94" i="24"/>
  <c r="B93" i="24"/>
  <c r="B92" i="24"/>
  <c r="B91" i="24"/>
  <c r="B90" i="24"/>
  <c r="B89" i="24"/>
  <c r="B88" i="24"/>
  <c r="B87" i="24"/>
  <c r="B86" i="24"/>
  <c r="B85" i="24"/>
  <c r="B84" i="24"/>
  <c r="B83" i="24"/>
  <c r="B82" i="24"/>
  <c r="B81" i="24"/>
  <c r="B80" i="24"/>
  <c r="B79" i="24"/>
  <c r="B78" i="24"/>
  <c r="B77" i="24"/>
  <c r="B76" i="24"/>
  <c r="B75" i="24"/>
  <c r="B74" i="24"/>
  <c r="B73" i="24"/>
  <c r="B72" i="24"/>
  <c r="B71" i="24"/>
  <c r="B70" i="24"/>
  <c r="B69" i="24"/>
  <c r="B68" i="24"/>
  <c r="B67" i="24"/>
  <c r="B66" i="24"/>
  <c r="B65" i="24"/>
  <c r="B64" i="24"/>
  <c r="B63" i="24"/>
  <c r="B62" i="24"/>
  <c r="B61" i="24"/>
  <c r="B60" i="24"/>
  <c r="B59" i="24"/>
  <c r="B58" i="24"/>
  <c r="B57" i="24"/>
  <c r="B56" i="24"/>
  <c r="B55" i="24"/>
  <c r="B54" i="24"/>
  <c r="B53" i="24"/>
  <c r="B52" i="24"/>
  <c r="B51" i="24"/>
  <c r="B50" i="24"/>
  <c r="O48" i="24"/>
  <c r="M5" i="24"/>
  <c r="I5" i="24"/>
  <c r="E5" i="24"/>
  <c r="P13" i="24"/>
  <c r="O13" i="24"/>
  <c r="R13" i="24" s="1"/>
  <c r="P12" i="24"/>
  <c r="O12" i="24"/>
  <c r="R12" i="24" s="1"/>
  <c r="P11" i="24"/>
  <c r="O11" i="24"/>
  <c r="R11" i="24" s="1"/>
  <c r="P10" i="24"/>
  <c r="O10" i="24"/>
  <c r="R10" i="24" s="1"/>
  <c r="P9" i="24"/>
  <c r="O9" i="24"/>
  <c r="R9" i="24" s="1"/>
  <c r="P8" i="24"/>
  <c r="O8" i="24"/>
  <c r="R8" i="24" s="1"/>
  <c r="P7" i="24"/>
  <c r="O7" i="24"/>
  <c r="R7" i="24" s="1"/>
  <c r="P6" i="24"/>
  <c r="O6" i="24"/>
  <c r="R6" i="24" s="1"/>
  <c r="N5" i="24"/>
  <c r="L5" i="24"/>
  <c r="K5" i="24"/>
  <c r="J5" i="24"/>
  <c r="H5" i="24"/>
  <c r="G5" i="24"/>
  <c r="F5" i="24"/>
  <c r="D5" i="24"/>
  <c r="C5" i="24"/>
  <c r="C4" i="24"/>
  <c r="C48" i="24" s="1"/>
  <c r="C2" i="24" l="1"/>
  <c r="D4" i="24"/>
  <c r="O5" i="24"/>
  <c r="P5" i="24" s="1"/>
  <c r="E4" i="20"/>
  <c r="C5" i="14"/>
  <c r="G12" i="22"/>
  <c r="H10" i="22" l="1"/>
  <c r="H11" i="22"/>
  <c r="H7" i="22"/>
  <c r="H6" i="22"/>
  <c r="H8" i="22"/>
  <c r="H12" i="22"/>
  <c r="H9" i="22"/>
  <c r="H5" i="22"/>
  <c r="R5" i="24"/>
  <c r="D48" i="24"/>
  <c r="E4" i="24"/>
  <c r="Q10" i="24"/>
  <c r="Q6" i="24"/>
  <c r="Q12" i="24"/>
  <c r="Q9" i="24"/>
  <c r="Q7" i="24"/>
  <c r="Q13" i="24"/>
  <c r="Q11" i="24"/>
  <c r="Q8" i="24"/>
  <c r="Q5" i="24"/>
  <c r="O20" i="14"/>
  <c r="R20" i="14" s="1"/>
  <c r="E48" i="24" l="1"/>
  <c r="F4" i="24"/>
  <c r="B206" i="23"/>
  <c r="B205" i="23"/>
  <c r="B204" i="23"/>
  <c r="B203" i="23"/>
  <c r="B202" i="23"/>
  <c r="B201" i="23"/>
  <c r="B200" i="23"/>
  <c r="B199" i="23"/>
  <c r="B198" i="23"/>
  <c r="B197" i="23"/>
  <c r="B196" i="23"/>
  <c r="B195" i="23"/>
  <c r="B194" i="23"/>
  <c r="B193" i="23"/>
  <c r="B192" i="23"/>
  <c r="B191" i="23"/>
  <c r="B190" i="23"/>
  <c r="B189" i="23"/>
  <c r="B188" i="23"/>
  <c r="B187" i="23"/>
  <c r="B186" i="23"/>
  <c r="B185" i="23"/>
  <c r="B184" i="23"/>
  <c r="B183" i="23"/>
  <c r="B182" i="23"/>
  <c r="B181" i="23"/>
  <c r="N180" i="23"/>
  <c r="B180" i="23"/>
  <c r="B179" i="23"/>
  <c r="B178" i="23"/>
  <c r="B177" i="23"/>
  <c r="B176" i="23"/>
  <c r="B175" i="23"/>
  <c r="B174" i="23"/>
  <c r="B173" i="23"/>
  <c r="B172" i="23"/>
  <c r="B171" i="23"/>
  <c r="B170" i="23"/>
  <c r="B169" i="23"/>
  <c r="B168" i="23"/>
  <c r="B167" i="23"/>
  <c r="B166" i="23"/>
  <c r="B165" i="23"/>
  <c r="B164" i="23"/>
  <c r="B163" i="23"/>
  <c r="B162" i="23"/>
  <c r="B161" i="23"/>
  <c r="B160" i="23"/>
  <c r="B159" i="23"/>
  <c r="B158" i="23"/>
  <c r="B157" i="23"/>
  <c r="B156" i="23"/>
  <c r="B155" i="23"/>
  <c r="B154" i="23"/>
  <c r="B153" i="23"/>
  <c r="B152" i="23"/>
  <c r="B151" i="23"/>
  <c r="B150" i="23"/>
  <c r="B149" i="23"/>
  <c r="B148" i="23"/>
  <c r="B147" i="23"/>
  <c r="B146" i="23"/>
  <c r="B145" i="23"/>
  <c r="B144" i="23"/>
  <c r="B143" i="23"/>
  <c r="B142" i="23"/>
  <c r="B141" i="23"/>
  <c r="B140" i="23"/>
  <c r="B139" i="23"/>
  <c r="B138" i="23"/>
  <c r="B137" i="23"/>
  <c r="B136" i="23"/>
  <c r="B135" i="23"/>
  <c r="B134" i="23"/>
  <c r="B133" i="23"/>
  <c r="B132" i="23"/>
  <c r="B131" i="23"/>
  <c r="B130" i="23"/>
  <c r="B129" i="23"/>
  <c r="B128" i="23"/>
  <c r="B127" i="23"/>
  <c r="B126" i="23"/>
  <c r="B125" i="23"/>
  <c r="B124" i="23"/>
  <c r="B123" i="23"/>
  <c r="F122" i="23"/>
  <c r="E122" i="23"/>
  <c r="D122" i="23"/>
  <c r="C122" i="23"/>
  <c r="N122" i="23" s="1"/>
  <c r="B122" i="23"/>
  <c r="N121" i="23"/>
  <c r="M121" i="23"/>
  <c r="L121" i="23"/>
  <c r="K121" i="23"/>
  <c r="J121" i="23"/>
  <c r="I121" i="23"/>
  <c r="H121" i="23"/>
  <c r="G121" i="23"/>
  <c r="F121" i="23"/>
  <c r="E121" i="23"/>
  <c r="D121" i="23"/>
  <c r="C121" i="23"/>
  <c r="B121" i="23"/>
  <c r="N113" i="23"/>
  <c r="N111" i="23"/>
  <c r="N107" i="23"/>
  <c r="N105" i="23"/>
  <c r="N103" i="23"/>
  <c r="N101" i="23"/>
  <c r="N99" i="23"/>
  <c r="N97" i="23"/>
  <c r="N95" i="23"/>
  <c r="N93" i="23"/>
  <c r="N91" i="23"/>
  <c r="N45" i="23"/>
  <c r="O45" i="23" s="1"/>
  <c r="R31" i="23"/>
  <c r="R30" i="23"/>
  <c r="G4" i="23"/>
  <c r="G4" i="24" l="1"/>
  <c r="F48" i="24"/>
  <c r="H4" i="23"/>
  <c r="H4" i="24" l="1"/>
  <c r="G48" i="24"/>
  <c r="I4" i="23"/>
  <c r="H48" i="24" l="1"/>
  <c r="I4" i="24"/>
  <c r="J4" i="23"/>
  <c r="J4" i="24" l="1"/>
  <c r="I48" i="24"/>
  <c r="K4" i="23"/>
  <c r="K4" i="24" l="1"/>
  <c r="J48" i="24"/>
  <c r="L4" i="23"/>
  <c r="L4" i="24" l="1"/>
  <c r="K48" i="24"/>
  <c r="M4" i="23"/>
  <c r="L48" i="24" l="1"/>
  <c r="M4" i="24"/>
  <c r="D41" i="22"/>
  <c r="N4" i="24" l="1"/>
  <c r="N48" i="24" s="1"/>
  <c r="M48" i="24"/>
  <c r="B37" i="20" l="1"/>
  <c r="B49" i="20" s="1"/>
  <c r="B61" i="20" s="1"/>
  <c r="B73" i="20" s="1"/>
  <c r="B85" i="20" s="1"/>
  <c r="B97" i="20" s="1"/>
  <c r="B109" i="20" s="1"/>
  <c r="B121" i="20" s="1"/>
  <c r="B133" i="20" s="1"/>
  <c r="B145" i="20" s="1"/>
  <c r="B157" i="20" s="1"/>
  <c r="B169" i="20" s="1"/>
  <c r="B181" i="20" s="1"/>
  <c r="B193" i="20" s="1"/>
  <c r="B205" i="20" s="1"/>
  <c r="B217" i="20" s="1"/>
  <c r="B229" i="20" s="1"/>
  <c r="B241" i="20" s="1"/>
  <c r="B253" i="20" s="1"/>
  <c r="B265" i="20" s="1"/>
  <c r="B277" i="20" s="1"/>
  <c r="B289" i="20" s="1"/>
  <c r="B301" i="20" s="1"/>
  <c r="B313" i="20" s="1"/>
  <c r="B325" i="20" s="1"/>
  <c r="B337" i="20" s="1"/>
  <c r="B349" i="20" s="1"/>
  <c r="B361" i="20" s="1"/>
  <c r="B373" i="20" s="1"/>
  <c r="B36" i="20"/>
  <c r="B48" i="20" s="1"/>
  <c r="B60" i="20" s="1"/>
  <c r="B72" i="20" s="1"/>
  <c r="B84" i="20" s="1"/>
  <c r="B96" i="20" s="1"/>
  <c r="B108" i="20" s="1"/>
  <c r="B120" i="20" s="1"/>
  <c r="B132" i="20" s="1"/>
  <c r="B144" i="20" s="1"/>
  <c r="B156" i="20" s="1"/>
  <c r="B168" i="20" s="1"/>
  <c r="B180" i="20" s="1"/>
  <c r="B192" i="20" s="1"/>
  <c r="B204" i="20" s="1"/>
  <c r="B216" i="20" s="1"/>
  <c r="B228" i="20" s="1"/>
  <c r="B240" i="20" s="1"/>
  <c r="B252" i="20" s="1"/>
  <c r="B264" i="20" s="1"/>
  <c r="B276" i="20" s="1"/>
  <c r="B288" i="20" s="1"/>
  <c r="B300" i="20" s="1"/>
  <c r="B312" i="20" s="1"/>
  <c r="B324" i="20" s="1"/>
  <c r="B336" i="20" s="1"/>
  <c r="B348" i="20" s="1"/>
  <c r="B360" i="20" s="1"/>
  <c r="B372" i="20" s="1"/>
  <c r="B35" i="20"/>
  <c r="B47" i="20" s="1"/>
  <c r="B59" i="20" s="1"/>
  <c r="B71" i="20" s="1"/>
  <c r="B83" i="20" s="1"/>
  <c r="B95" i="20" s="1"/>
  <c r="B107" i="20" s="1"/>
  <c r="B119" i="20" s="1"/>
  <c r="B131" i="20" s="1"/>
  <c r="B143" i="20" s="1"/>
  <c r="B155" i="20" s="1"/>
  <c r="B167" i="20" s="1"/>
  <c r="B179" i="20" s="1"/>
  <c r="B191" i="20" s="1"/>
  <c r="B203" i="20" s="1"/>
  <c r="B215" i="20" s="1"/>
  <c r="B227" i="20" s="1"/>
  <c r="B239" i="20" s="1"/>
  <c r="B251" i="20" s="1"/>
  <c r="B263" i="20" s="1"/>
  <c r="B275" i="20" s="1"/>
  <c r="B287" i="20" s="1"/>
  <c r="B299" i="20" s="1"/>
  <c r="B311" i="20" s="1"/>
  <c r="B323" i="20" s="1"/>
  <c r="B335" i="20" s="1"/>
  <c r="B347" i="20" s="1"/>
  <c r="B359" i="20" s="1"/>
  <c r="B371" i="20" s="1"/>
  <c r="B34" i="20"/>
  <c r="B46" i="20" s="1"/>
  <c r="B58" i="20" s="1"/>
  <c r="B70" i="20" s="1"/>
  <c r="B82" i="20" s="1"/>
  <c r="B94" i="20" s="1"/>
  <c r="B106" i="20" s="1"/>
  <c r="B118" i="20" s="1"/>
  <c r="B130" i="20" s="1"/>
  <c r="B142" i="20" s="1"/>
  <c r="B154" i="20" s="1"/>
  <c r="B166" i="20" s="1"/>
  <c r="B178" i="20" s="1"/>
  <c r="B190" i="20" s="1"/>
  <c r="B202" i="20" s="1"/>
  <c r="B214" i="20" s="1"/>
  <c r="B226" i="20" s="1"/>
  <c r="B238" i="20" s="1"/>
  <c r="B250" i="20" s="1"/>
  <c r="B262" i="20" s="1"/>
  <c r="B274" i="20" s="1"/>
  <c r="B286" i="20" s="1"/>
  <c r="B298" i="20" s="1"/>
  <c r="B310" i="20" s="1"/>
  <c r="B322" i="20" s="1"/>
  <c r="B334" i="20" s="1"/>
  <c r="B346" i="20" s="1"/>
  <c r="B358" i="20" s="1"/>
  <c r="B370" i="20" s="1"/>
  <c r="B33" i="20"/>
  <c r="B45" i="20" s="1"/>
  <c r="B57" i="20" s="1"/>
  <c r="B69" i="20" s="1"/>
  <c r="B81" i="20" s="1"/>
  <c r="B93" i="20" s="1"/>
  <c r="B105" i="20" s="1"/>
  <c r="B117" i="20" s="1"/>
  <c r="B129" i="20" s="1"/>
  <c r="B141" i="20" s="1"/>
  <c r="B153" i="20" s="1"/>
  <c r="B165" i="20" s="1"/>
  <c r="B177" i="20" s="1"/>
  <c r="B189" i="20" s="1"/>
  <c r="B201" i="20" s="1"/>
  <c r="B213" i="20" s="1"/>
  <c r="B225" i="20" s="1"/>
  <c r="B237" i="20" s="1"/>
  <c r="B249" i="20" s="1"/>
  <c r="B261" i="20" s="1"/>
  <c r="B273" i="20" s="1"/>
  <c r="B285" i="20" s="1"/>
  <c r="B297" i="20" s="1"/>
  <c r="B309" i="20" s="1"/>
  <c r="B321" i="20" s="1"/>
  <c r="B333" i="20" s="1"/>
  <c r="B345" i="20" s="1"/>
  <c r="B357" i="20" s="1"/>
  <c r="B369" i="20" s="1"/>
  <c r="B32" i="20"/>
  <c r="B44" i="20" s="1"/>
  <c r="B56" i="20" s="1"/>
  <c r="B68" i="20" s="1"/>
  <c r="B80" i="20" s="1"/>
  <c r="B92" i="20" s="1"/>
  <c r="B104" i="20" s="1"/>
  <c r="B116" i="20" s="1"/>
  <c r="B128" i="20" s="1"/>
  <c r="B140" i="20" s="1"/>
  <c r="B152" i="20" s="1"/>
  <c r="B164" i="20" s="1"/>
  <c r="B176" i="20" s="1"/>
  <c r="B188" i="20" s="1"/>
  <c r="B200" i="20" s="1"/>
  <c r="B212" i="20" s="1"/>
  <c r="B224" i="20" s="1"/>
  <c r="B236" i="20" s="1"/>
  <c r="B248" i="20" s="1"/>
  <c r="B260" i="20" s="1"/>
  <c r="B272" i="20" s="1"/>
  <c r="B284" i="20" s="1"/>
  <c r="B296" i="20" s="1"/>
  <c r="B308" i="20" s="1"/>
  <c r="B320" i="20" s="1"/>
  <c r="B332" i="20" s="1"/>
  <c r="B344" i="20" s="1"/>
  <c r="B356" i="20" s="1"/>
  <c r="B368" i="20" s="1"/>
  <c r="B31" i="20"/>
  <c r="B43" i="20" s="1"/>
  <c r="B55" i="20" s="1"/>
  <c r="B67" i="20" s="1"/>
  <c r="B79" i="20" s="1"/>
  <c r="B91" i="20" s="1"/>
  <c r="B103" i="20" s="1"/>
  <c r="B115" i="20" s="1"/>
  <c r="B127" i="20" s="1"/>
  <c r="B139" i="20" s="1"/>
  <c r="B151" i="20" s="1"/>
  <c r="B163" i="20" s="1"/>
  <c r="B175" i="20" s="1"/>
  <c r="B187" i="20" s="1"/>
  <c r="B199" i="20" s="1"/>
  <c r="B211" i="20" s="1"/>
  <c r="B223" i="20" s="1"/>
  <c r="B235" i="20" s="1"/>
  <c r="B247" i="20" s="1"/>
  <c r="B259" i="20" s="1"/>
  <c r="B271" i="20" s="1"/>
  <c r="B283" i="20" s="1"/>
  <c r="B295" i="20" s="1"/>
  <c r="B307" i="20" s="1"/>
  <c r="B319" i="20" s="1"/>
  <c r="B331" i="20" s="1"/>
  <c r="B343" i="20" s="1"/>
  <c r="B355" i="20" s="1"/>
  <c r="B367" i="20" s="1"/>
  <c r="B30" i="20"/>
  <c r="B42" i="20" s="1"/>
  <c r="B54" i="20" s="1"/>
  <c r="B66" i="20" s="1"/>
  <c r="B78" i="20" s="1"/>
  <c r="B90" i="20" s="1"/>
  <c r="B102" i="20" s="1"/>
  <c r="B114" i="20" s="1"/>
  <c r="B126" i="20" s="1"/>
  <c r="B138" i="20" s="1"/>
  <c r="B150" i="20" s="1"/>
  <c r="B162" i="20" s="1"/>
  <c r="B174" i="20" s="1"/>
  <c r="B186" i="20" s="1"/>
  <c r="B198" i="20" s="1"/>
  <c r="B210" i="20" s="1"/>
  <c r="B222" i="20" s="1"/>
  <c r="B234" i="20" s="1"/>
  <c r="B246" i="20" s="1"/>
  <c r="B258" i="20" s="1"/>
  <c r="B270" i="20" s="1"/>
  <c r="B282" i="20" s="1"/>
  <c r="B294" i="20" s="1"/>
  <c r="B306" i="20" s="1"/>
  <c r="B318" i="20" s="1"/>
  <c r="B330" i="20" s="1"/>
  <c r="B342" i="20" s="1"/>
  <c r="B354" i="20" s="1"/>
  <c r="B366" i="20" s="1"/>
  <c r="B29" i="20"/>
  <c r="B41" i="20" s="1"/>
  <c r="B53" i="20" s="1"/>
  <c r="B65" i="20" s="1"/>
  <c r="B77" i="20" s="1"/>
  <c r="B89" i="20" s="1"/>
  <c r="B101" i="20" s="1"/>
  <c r="B113" i="20" s="1"/>
  <c r="B125" i="20" s="1"/>
  <c r="B137" i="20" s="1"/>
  <c r="B149" i="20" s="1"/>
  <c r="B161" i="20" s="1"/>
  <c r="B173" i="20" s="1"/>
  <c r="B185" i="20" s="1"/>
  <c r="B197" i="20" s="1"/>
  <c r="B209" i="20" s="1"/>
  <c r="B221" i="20" s="1"/>
  <c r="B233" i="20" s="1"/>
  <c r="B245" i="20" s="1"/>
  <c r="B257" i="20" s="1"/>
  <c r="B269" i="20" s="1"/>
  <c r="B281" i="20" s="1"/>
  <c r="B293" i="20" s="1"/>
  <c r="B305" i="20" s="1"/>
  <c r="B317" i="20" s="1"/>
  <c r="B329" i="20" s="1"/>
  <c r="B341" i="20" s="1"/>
  <c r="B353" i="20" s="1"/>
  <c r="B365" i="20" s="1"/>
  <c r="B28" i="20"/>
  <c r="B40" i="20" s="1"/>
  <c r="B52" i="20" s="1"/>
  <c r="B64" i="20" s="1"/>
  <c r="B76" i="20" s="1"/>
  <c r="B88" i="20" s="1"/>
  <c r="B100" i="20" s="1"/>
  <c r="B112" i="20" s="1"/>
  <c r="B124" i="20" s="1"/>
  <c r="B136" i="20" s="1"/>
  <c r="B148" i="20" s="1"/>
  <c r="B160" i="20" s="1"/>
  <c r="B172" i="20" s="1"/>
  <c r="B184" i="20" s="1"/>
  <c r="B196" i="20" s="1"/>
  <c r="B208" i="20" s="1"/>
  <c r="B220" i="20" s="1"/>
  <c r="B232" i="20" s="1"/>
  <c r="B244" i="20" s="1"/>
  <c r="B256" i="20" s="1"/>
  <c r="B268" i="20" s="1"/>
  <c r="B280" i="20" s="1"/>
  <c r="B292" i="20" s="1"/>
  <c r="B304" i="20" s="1"/>
  <c r="B316" i="20" s="1"/>
  <c r="B328" i="20" s="1"/>
  <c r="B340" i="20" s="1"/>
  <c r="B352" i="20" s="1"/>
  <c r="B364" i="20" s="1"/>
  <c r="B27" i="20"/>
  <c r="B39" i="20" s="1"/>
  <c r="B51" i="20" s="1"/>
  <c r="B63" i="20" s="1"/>
  <c r="B75" i="20" s="1"/>
  <c r="B87" i="20" s="1"/>
  <c r="B99" i="20" s="1"/>
  <c r="B111" i="20" s="1"/>
  <c r="B123" i="20" s="1"/>
  <c r="B135" i="20" s="1"/>
  <c r="B147" i="20" s="1"/>
  <c r="B159" i="20" s="1"/>
  <c r="B171" i="20" s="1"/>
  <c r="B183" i="20" s="1"/>
  <c r="B195" i="20" s="1"/>
  <c r="B207" i="20" s="1"/>
  <c r="B219" i="20" s="1"/>
  <c r="B231" i="20" s="1"/>
  <c r="B243" i="20" s="1"/>
  <c r="B255" i="20" s="1"/>
  <c r="B267" i="20" s="1"/>
  <c r="B279" i="20" s="1"/>
  <c r="B291" i="20" s="1"/>
  <c r="B303" i="20" s="1"/>
  <c r="B315" i="20" s="1"/>
  <c r="B327" i="20" s="1"/>
  <c r="B339" i="20" s="1"/>
  <c r="B351" i="20" s="1"/>
  <c r="B363" i="20" s="1"/>
  <c r="B26" i="20"/>
  <c r="B38" i="20" s="1"/>
  <c r="B50" i="20" s="1"/>
  <c r="B62" i="20" s="1"/>
  <c r="B74" i="20" s="1"/>
  <c r="B86" i="20" s="1"/>
  <c r="B98" i="20" s="1"/>
  <c r="B110" i="20" s="1"/>
  <c r="B122" i="20" s="1"/>
  <c r="B134" i="20" s="1"/>
  <c r="B146" i="20" s="1"/>
  <c r="B158" i="20" s="1"/>
  <c r="B170" i="20" s="1"/>
  <c r="B182" i="20" s="1"/>
  <c r="B194" i="20" s="1"/>
  <c r="B206" i="20" s="1"/>
  <c r="B218" i="20" s="1"/>
  <c r="B230" i="20" s="1"/>
  <c r="B242" i="20" s="1"/>
  <c r="B254" i="20" s="1"/>
  <c r="B266" i="20" s="1"/>
  <c r="B278" i="20" s="1"/>
  <c r="B290" i="20" s="1"/>
  <c r="B302" i="20" s="1"/>
  <c r="B314" i="20" s="1"/>
  <c r="B326" i="20" s="1"/>
  <c r="B338" i="20" s="1"/>
  <c r="B350" i="20" s="1"/>
  <c r="B362" i="20" s="1"/>
  <c r="C15" i="20"/>
  <c r="C16" i="20" s="1"/>
  <c r="C17" i="20" s="1"/>
  <c r="C18" i="20" s="1"/>
  <c r="C19" i="20" s="1"/>
  <c r="C20" i="20" s="1"/>
  <c r="C21" i="20" s="1"/>
  <c r="C22" i="20" s="1"/>
  <c r="C23" i="20" s="1"/>
  <c r="C24" i="20" s="1"/>
  <c r="C25" i="20" s="1"/>
  <c r="C26" i="20" s="1"/>
  <c r="C27" i="20" s="1"/>
  <c r="C28" i="20" s="1"/>
  <c r="C29" i="20" s="1"/>
  <c r="E7" i="20"/>
  <c r="D14" i="20"/>
  <c r="C30" i="20" l="1"/>
  <c r="C31" i="20" s="1"/>
  <c r="C32" i="20" s="1"/>
  <c r="C33" i="20" s="1"/>
  <c r="G14" i="20"/>
  <c r="E14" i="20"/>
  <c r="F14" i="20" l="1"/>
  <c r="C34" i="20"/>
  <c r="C35" i="20" l="1"/>
  <c r="H14" i="20"/>
  <c r="D15" i="20" s="1"/>
  <c r="E15" i="20" l="1"/>
  <c r="G15" i="20"/>
  <c r="C36" i="20"/>
  <c r="C37" i="20" l="1"/>
  <c r="F15" i="20"/>
  <c r="C38" i="20" l="1"/>
  <c r="H15" i="20"/>
  <c r="D16" i="20" s="1"/>
  <c r="E16" i="20" l="1"/>
  <c r="G16" i="20"/>
  <c r="F16" i="20" s="1"/>
  <c r="C39" i="20"/>
  <c r="C40" i="20" l="1"/>
  <c r="H16" i="20"/>
  <c r="D17" i="20" s="1"/>
  <c r="E17" i="20" l="1"/>
  <c r="G17" i="20"/>
  <c r="C41" i="20"/>
  <c r="C42" i="20" l="1"/>
  <c r="F17" i="20"/>
  <c r="C43" i="20" l="1"/>
  <c r="H17" i="20"/>
  <c r="D18" i="20" s="1"/>
  <c r="E18" i="20" l="1"/>
  <c r="G18" i="20"/>
  <c r="F18" i="20" s="1"/>
  <c r="H18" i="20" s="1"/>
  <c r="D19" i="20" s="1"/>
  <c r="C44" i="20"/>
  <c r="E19" i="20" l="1"/>
  <c r="G19" i="20"/>
  <c r="F19" i="20" s="1"/>
  <c r="H19" i="20" s="1"/>
  <c r="D20" i="20" s="1"/>
  <c r="C45" i="20"/>
  <c r="E20" i="20" l="1"/>
  <c r="G20" i="20"/>
  <c r="F20" i="20" s="1"/>
  <c r="H20" i="20" s="1"/>
  <c r="D21" i="20" s="1"/>
  <c r="C46" i="20"/>
  <c r="E21" i="20" l="1"/>
  <c r="G21" i="20"/>
  <c r="C47" i="20"/>
  <c r="F21" i="20" l="1"/>
  <c r="H21" i="20" s="1"/>
  <c r="D22" i="20" s="1"/>
  <c r="E22" i="20" s="1"/>
  <c r="C48" i="20"/>
  <c r="G22" i="20" l="1"/>
  <c r="F22" i="20" s="1"/>
  <c r="H22" i="20" s="1"/>
  <c r="D23" i="20" s="1"/>
  <c r="G23" i="20" s="1"/>
  <c r="C49" i="20"/>
  <c r="E23" i="20" l="1"/>
  <c r="F23" i="20" s="1"/>
  <c r="H23" i="20" s="1"/>
  <c r="D24" i="20" s="1"/>
  <c r="E24" i="20" s="1"/>
  <c r="C50" i="20"/>
  <c r="G24" i="20" l="1"/>
  <c r="F24" i="20" s="1"/>
  <c r="H24" i="20" s="1"/>
  <c r="D25" i="20" s="1"/>
  <c r="E25" i="20" s="1"/>
  <c r="J25" i="20" s="1"/>
  <c r="C51" i="20"/>
  <c r="G25" i="20" l="1"/>
  <c r="L25" i="20" s="1"/>
  <c r="C52" i="20"/>
  <c r="F25" i="20" l="1"/>
  <c r="K25" i="20" s="1"/>
  <c r="C53" i="20"/>
  <c r="H25" i="20" l="1"/>
  <c r="D26" i="20" s="1"/>
  <c r="G26" i="20" s="1"/>
  <c r="C54" i="20"/>
  <c r="E26" i="20" l="1"/>
  <c r="F26" i="20" s="1"/>
  <c r="C55" i="20"/>
  <c r="H26" i="20" l="1"/>
  <c r="D27" i="20" s="1"/>
  <c r="C56" i="20"/>
  <c r="C57" i="20" l="1"/>
  <c r="E27" i="20"/>
  <c r="G27" i="20"/>
  <c r="F27" i="20" s="1"/>
  <c r="H27" i="20" l="1"/>
  <c r="D28" i="20" s="1"/>
  <c r="C58" i="20"/>
  <c r="E28" i="20" l="1"/>
  <c r="G28" i="20"/>
  <c r="C59" i="20"/>
  <c r="C60" i="20" l="1"/>
  <c r="F28" i="20"/>
  <c r="C61" i="20" l="1"/>
  <c r="H28" i="20"/>
  <c r="D29" i="20" s="1"/>
  <c r="G29" i="20" l="1"/>
  <c r="E29" i="20"/>
  <c r="C62" i="20"/>
  <c r="F29" i="20" l="1"/>
  <c r="H29" i="20" s="1"/>
  <c r="D30" i="20" s="1"/>
  <c r="C63" i="20"/>
  <c r="C64" i="20" l="1"/>
  <c r="E30" i="20"/>
  <c r="G30" i="20"/>
  <c r="F30" i="20" l="1"/>
  <c r="H30" i="20" s="1"/>
  <c r="D31" i="20" s="1"/>
  <c r="E31" i="20" s="1"/>
  <c r="C65" i="20"/>
  <c r="G31" i="20" l="1"/>
  <c r="F31" i="20" s="1"/>
  <c r="H31" i="20" s="1"/>
  <c r="D32" i="20" s="1"/>
  <c r="E32" i="20" s="1"/>
  <c r="C66" i="20"/>
  <c r="G32" i="20" l="1"/>
  <c r="F32" i="20" s="1"/>
  <c r="H32" i="20" s="1"/>
  <c r="D33" i="20" s="1"/>
  <c r="G33" i="20" s="1"/>
  <c r="C67" i="20"/>
  <c r="E33" i="20" l="1"/>
  <c r="F33" i="20" s="1"/>
  <c r="H33" i="20" s="1"/>
  <c r="D34" i="20" s="1"/>
  <c r="G34" i="20" s="1"/>
  <c r="C68" i="20"/>
  <c r="E34" i="20" l="1"/>
  <c r="F34" i="20" s="1"/>
  <c r="H34" i="20" s="1"/>
  <c r="D35" i="20" s="1"/>
  <c r="C69" i="20"/>
  <c r="E35" i="20" l="1"/>
  <c r="G35" i="20"/>
  <c r="F35" i="20" s="1"/>
  <c r="H35" i="20" s="1"/>
  <c r="D36" i="20" s="1"/>
  <c r="E36" i="20" s="1"/>
  <c r="C70" i="20"/>
  <c r="G36" i="20" l="1"/>
  <c r="F36" i="20" s="1"/>
  <c r="H36" i="20" s="1"/>
  <c r="D37" i="20" s="1"/>
  <c r="G37" i="20" s="1"/>
  <c r="L37" i="20" s="1"/>
  <c r="C71" i="20"/>
  <c r="E37" i="20" l="1"/>
  <c r="J37" i="20" s="1"/>
  <c r="F37" i="20"/>
  <c r="C72" i="20"/>
  <c r="C73" i="20" l="1"/>
  <c r="K37" i="20"/>
  <c r="H37" i="20"/>
  <c r="D38" i="20" s="1"/>
  <c r="E38" i="20" l="1"/>
  <c r="G38" i="20"/>
  <c r="C74" i="20"/>
  <c r="F38" i="20" l="1"/>
  <c r="C75" i="20"/>
  <c r="C76" i="20" l="1"/>
  <c r="H38" i="20"/>
  <c r="D39" i="20" s="1"/>
  <c r="E39" i="20" l="1"/>
  <c r="G39" i="20"/>
  <c r="C77" i="20"/>
  <c r="C78" i="20" l="1"/>
  <c r="F39" i="20"/>
  <c r="C79" i="20" l="1"/>
  <c r="H39" i="20"/>
  <c r="D40" i="20" s="1"/>
  <c r="G40" i="20" l="1"/>
  <c r="E40" i="20"/>
  <c r="C80" i="20"/>
  <c r="F40" i="20" l="1"/>
  <c r="C81" i="20"/>
  <c r="C82" i="20" l="1"/>
  <c r="H40" i="20"/>
  <c r="D41" i="20" s="1"/>
  <c r="G41" i="20" l="1"/>
  <c r="E41" i="20"/>
  <c r="C83" i="20"/>
  <c r="F41" i="20" l="1"/>
  <c r="H41" i="20"/>
  <c r="D42" i="20" s="1"/>
  <c r="C84" i="20"/>
  <c r="E42" i="20" l="1"/>
  <c r="G42" i="20"/>
  <c r="F42" i="20" s="1"/>
  <c r="C85" i="20"/>
  <c r="H42" i="20" l="1"/>
  <c r="D43" i="20" s="1"/>
  <c r="C86" i="20"/>
  <c r="C87" i="20" l="1"/>
  <c r="E43" i="20"/>
  <c r="G43" i="20"/>
  <c r="F43" i="20" s="1"/>
  <c r="H43" i="20" s="1"/>
  <c r="D44" i="20" s="1"/>
  <c r="G44" i="20" l="1"/>
  <c r="E44" i="20"/>
  <c r="C88" i="20"/>
  <c r="F44" i="20" l="1"/>
  <c r="H44" i="20" s="1"/>
  <c r="D45" i="20" s="1"/>
  <c r="G45" i="20" s="1"/>
  <c r="C89" i="20"/>
  <c r="E45" i="20" l="1"/>
  <c r="F45" i="20" s="1"/>
  <c r="H45" i="20" s="1"/>
  <c r="D46" i="20" s="1"/>
  <c r="E46" i="20" s="1"/>
  <c r="C90" i="20"/>
  <c r="G46" i="20" l="1"/>
  <c r="F46" i="20" s="1"/>
  <c r="H46" i="20" s="1"/>
  <c r="D47" i="20" s="1"/>
  <c r="E47" i="20" s="1"/>
  <c r="C91" i="20"/>
  <c r="G47" i="20" l="1"/>
  <c r="F47" i="20" s="1"/>
  <c r="H47" i="20" s="1"/>
  <c r="D48" i="20" s="1"/>
  <c r="G48" i="20" s="1"/>
  <c r="C92" i="20"/>
  <c r="E48" i="20" l="1"/>
  <c r="F48" i="20" s="1"/>
  <c r="H48" i="20" s="1"/>
  <c r="D49" i="20" s="1"/>
  <c r="C93" i="20"/>
  <c r="E49" i="20" l="1"/>
  <c r="J49" i="20" s="1"/>
  <c r="G49" i="20"/>
  <c r="L49" i="20" s="1"/>
  <c r="C94" i="20"/>
  <c r="F49" i="20" l="1"/>
  <c r="K49" i="20" s="1"/>
  <c r="C95" i="20"/>
  <c r="H49" i="20" l="1"/>
  <c r="D50" i="20" s="1"/>
  <c r="E50" i="20" s="1"/>
  <c r="C96" i="20"/>
  <c r="G50" i="20" l="1"/>
  <c r="F50" i="20" s="1"/>
  <c r="C97" i="20"/>
  <c r="C98" i="20" l="1"/>
  <c r="H50" i="20"/>
  <c r="D51" i="20" s="1"/>
  <c r="G51" i="20" l="1"/>
  <c r="E51" i="20"/>
  <c r="C99" i="20"/>
  <c r="F51" i="20" l="1"/>
  <c r="C100" i="20"/>
  <c r="C101" i="20" l="1"/>
  <c r="H51" i="20"/>
  <c r="D52" i="20" s="1"/>
  <c r="G52" i="20" l="1"/>
  <c r="E52" i="20"/>
  <c r="C102" i="20"/>
  <c r="F52" i="20" l="1"/>
  <c r="H52" i="20" s="1"/>
  <c r="D53" i="20" s="1"/>
  <c r="C103" i="20"/>
  <c r="E53" i="20" l="1"/>
  <c r="G53" i="20"/>
  <c r="F53" i="20" s="1"/>
  <c r="C104" i="20"/>
  <c r="H53" i="20" l="1"/>
  <c r="D54" i="20" s="1"/>
  <c r="C105" i="20"/>
  <c r="C106" i="20" l="1"/>
  <c r="E54" i="20"/>
  <c r="G54" i="20"/>
  <c r="F54" i="20" l="1"/>
  <c r="H54" i="20" s="1"/>
  <c r="D55" i="20" s="1"/>
  <c r="C107" i="20"/>
  <c r="C108" i="20" l="1"/>
  <c r="G55" i="20"/>
  <c r="E55" i="20"/>
  <c r="F55" i="20" l="1"/>
  <c r="H55" i="20" s="1"/>
  <c r="D56" i="20" s="1"/>
  <c r="E56" i="20" s="1"/>
  <c r="C109" i="20"/>
  <c r="G56" i="20" l="1"/>
  <c r="F56" i="20" s="1"/>
  <c r="H56" i="20" s="1"/>
  <c r="D57" i="20" s="1"/>
  <c r="E57" i="20" s="1"/>
  <c r="C110" i="20"/>
  <c r="G57" i="20" l="1"/>
  <c r="F57" i="20" s="1"/>
  <c r="H57" i="20" s="1"/>
  <c r="D58" i="20" s="1"/>
  <c r="G58" i="20" s="1"/>
  <c r="C111" i="20"/>
  <c r="E58" i="20" l="1"/>
  <c r="F58" i="20" s="1"/>
  <c r="H58" i="20" s="1"/>
  <c r="D59" i="20" s="1"/>
  <c r="C112" i="20"/>
  <c r="E59" i="20" l="1"/>
  <c r="G59" i="20"/>
  <c r="F59" i="20" s="1"/>
  <c r="H59" i="20" s="1"/>
  <c r="D60" i="20" s="1"/>
  <c r="C113" i="20"/>
  <c r="G60" i="20" l="1"/>
  <c r="E60" i="20"/>
  <c r="C114" i="20"/>
  <c r="F60" i="20" l="1"/>
  <c r="H60" i="20" s="1"/>
  <c r="D61" i="20" s="1"/>
  <c r="E61" i="20" s="1"/>
  <c r="J61" i="20" s="1"/>
  <c r="C115" i="20"/>
  <c r="G61" i="20" l="1"/>
  <c r="L61" i="20" s="1"/>
  <c r="C116" i="20"/>
  <c r="F61" i="20" l="1"/>
  <c r="K61" i="20" s="1"/>
  <c r="C117" i="20"/>
  <c r="H61" i="20" l="1"/>
  <c r="D62" i="20" s="1"/>
  <c r="G62" i="20" s="1"/>
  <c r="C118" i="20"/>
  <c r="E62" i="20" l="1"/>
  <c r="F62" i="20"/>
  <c r="H62" i="20" s="1"/>
  <c r="D63" i="20" s="1"/>
  <c r="C119" i="20"/>
  <c r="G63" i="20" l="1"/>
  <c r="E63" i="20"/>
  <c r="C120" i="20"/>
  <c r="F63" i="20" l="1"/>
  <c r="C121" i="20"/>
  <c r="H63" i="20" l="1"/>
  <c r="D64" i="20" s="1"/>
  <c r="E64" i="20" s="1"/>
  <c r="C122" i="20"/>
  <c r="G64" i="20" l="1"/>
  <c r="F64" i="20" s="1"/>
  <c r="C123" i="20"/>
  <c r="C124" i="20" l="1"/>
  <c r="H64" i="20"/>
  <c r="D65" i="20" s="1"/>
  <c r="E65" i="20" l="1"/>
  <c r="G65" i="20"/>
  <c r="F65" i="20" s="1"/>
  <c r="C125" i="20"/>
  <c r="H65" i="20" l="1"/>
  <c r="D66" i="20" s="1"/>
  <c r="C126" i="20"/>
  <c r="G66" i="20" l="1"/>
  <c r="E66" i="20"/>
  <c r="C127" i="20"/>
  <c r="F66" i="20" l="1"/>
  <c r="H66" i="20" s="1"/>
  <c r="D67" i="20" s="1"/>
  <c r="C128" i="20"/>
  <c r="C129" i="20" l="1"/>
  <c r="G67" i="20"/>
  <c r="E67" i="20"/>
  <c r="F67" i="20" l="1"/>
  <c r="H67" i="20" s="1"/>
  <c r="D68" i="20" s="1"/>
  <c r="G68" i="20" s="1"/>
  <c r="C130" i="20"/>
  <c r="E68" i="20" l="1"/>
  <c r="F68" i="20" s="1"/>
  <c r="H68" i="20" s="1"/>
  <c r="D69" i="20" s="1"/>
  <c r="C131" i="20"/>
  <c r="E69" i="20" l="1"/>
  <c r="G69" i="20"/>
  <c r="F69" i="20" s="1"/>
  <c r="H69" i="20" s="1"/>
  <c r="D70" i="20" s="1"/>
  <c r="C132" i="20"/>
  <c r="E70" i="20" l="1"/>
  <c r="G70" i="20"/>
  <c r="F70" i="20" s="1"/>
  <c r="H70" i="20" s="1"/>
  <c r="D71" i="20" s="1"/>
  <c r="C133" i="20"/>
  <c r="E71" i="20" l="1"/>
  <c r="G71" i="20"/>
  <c r="C134" i="20"/>
  <c r="F71" i="20" l="1"/>
  <c r="H71" i="20" s="1"/>
  <c r="D72" i="20" s="1"/>
  <c r="G72" i="20" s="1"/>
  <c r="C135" i="20"/>
  <c r="E72" i="20" l="1"/>
  <c r="F72" i="20"/>
  <c r="H72" i="20" s="1"/>
  <c r="D73" i="20" s="1"/>
  <c r="E73" i="20" s="1"/>
  <c r="J73" i="20" s="1"/>
  <c r="C136" i="20"/>
  <c r="G73" i="20" l="1"/>
  <c r="L73" i="20" s="1"/>
  <c r="C137" i="20"/>
  <c r="F73" i="20" l="1"/>
  <c r="C138" i="20"/>
  <c r="K73" i="20" l="1"/>
  <c r="H73" i="20"/>
  <c r="D74" i="20" s="1"/>
  <c r="C139" i="20"/>
  <c r="E74" i="20" l="1"/>
  <c r="F74" i="20"/>
  <c r="G74" i="20"/>
  <c r="H74" i="20"/>
  <c r="D75" i="20" s="1"/>
  <c r="E75" i="20" s="1"/>
  <c r="C140" i="20"/>
  <c r="G75" i="20" l="1"/>
  <c r="F75" i="20" s="1"/>
  <c r="H75" i="20"/>
  <c r="D76" i="20" s="1"/>
  <c r="C141" i="20"/>
  <c r="E76" i="20" l="1"/>
  <c r="G76" i="20"/>
  <c r="C142" i="20"/>
  <c r="C143" i="20" l="1"/>
  <c r="F76" i="20"/>
  <c r="C144" i="20" l="1"/>
  <c r="H76" i="20"/>
  <c r="D77" i="20" s="1"/>
  <c r="G77" i="20" l="1"/>
  <c r="E77" i="20"/>
  <c r="C145" i="20"/>
  <c r="F77" i="20" l="1"/>
  <c r="H77" i="20"/>
  <c r="D78" i="20" s="1"/>
  <c r="C146" i="20"/>
  <c r="E78" i="20" l="1"/>
  <c r="G78" i="20"/>
  <c r="F78" i="20" s="1"/>
  <c r="H78" i="20" s="1"/>
  <c r="D79" i="20" s="1"/>
  <c r="C147" i="20"/>
  <c r="E79" i="20" l="1"/>
  <c r="G79" i="20"/>
  <c r="F79" i="20" s="1"/>
  <c r="H79" i="20" s="1"/>
  <c r="D80" i="20" s="1"/>
  <c r="C148" i="20"/>
  <c r="E80" i="20" l="1"/>
  <c r="G80" i="20"/>
  <c r="F80" i="20" s="1"/>
  <c r="H80" i="20" s="1"/>
  <c r="D81" i="20" s="1"/>
  <c r="C149" i="20"/>
  <c r="G81" i="20" l="1"/>
  <c r="E81" i="20"/>
  <c r="F81" i="20" s="1"/>
  <c r="H81" i="20" s="1"/>
  <c r="D82" i="20" s="1"/>
  <c r="C150" i="20"/>
  <c r="G82" i="20" l="1"/>
  <c r="E82" i="20"/>
  <c r="F82" i="20"/>
  <c r="H82" i="20" s="1"/>
  <c r="D83" i="20" s="1"/>
  <c r="C151" i="20"/>
  <c r="E83" i="20" l="1"/>
  <c r="G83" i="20"/>
  <c r="F83" i="20" s="1"/>
  <c r="H83" i="20" s="1"/>
  <c r="D84" i="20" s="1"/>
  <c r="C152" i="20"/>
  <c r="E84" i="20" l="1"/>
  <c r="G84" i="20"/>
  <c r="F84" i="20" s="1"/>
  <c r="H84" i="20" s="1"/>
  <c r="D85" i="20" s="1"/>
  <c r="C153" i="20"/>
  <c r="G85" i="20" l="1"/>
  <c r="L85" i="20" s="1"/>
  <c r="E85" i="20"/>
  <c r="J85" i="20" s="1"/>
  <c r="C154" i="20"/>
  <c r="F85" i="20" l="1"/>
  <c r="C155" i="20"/>
  <c r="C156" i="20" l="1"/>
  <c r="K85" i="20"/>
  <c r="H85" i="20"/>
  <c r="D86" i="20" s="1"/>
  <c r="E86" i="20" l="1"/>
  <c r="G86" i="20"/>
  <c r="F86" i="20" s="1"/>
  <c r="C157" i="20"/>
  <c r="H86" i="20" l="1"/>
  <c r="D87" i="20" s="1"/>
  <c r="C158" i="20"/>
  <c r="C159" i="20" l="1"/>
  <c r="G87" i="20"/>
  <c r="F87" i="20" s="1"/>
  <c r="E87" i="20"/>
  <c r="H87" i="20" l="1"/>
  <c r="D88" i="20" s="1"/>
  <c r="C160" i="20"/>
  <c r="G88" i="20" l="1"/>
  <c r="E88" i="20"/>
  <c r="C161" i="20"/>
  <c r="F88" i="20" l="1"/>
  <c r="H88" i="20"/>
  <c r="D89" i="20" s="1"/>
  <c r="C162" i="20"/>
  <c r="G89" i="20" l="1"/>
  <c r="E89" i="20"/>
  <c r="F89" i="20" s="1"/>
  <c r="C163" i="20"/>
  <c r="H89" i="20" l="1"/>
  <c r="D90" i="20" s="1"/>
  <c r="C164" i="20"/>
  <c r="E90" i="20" l="1"/>
  <c r="G90" i="20"/>
  <c r="F90" i="20" s="1"/>
  <c r="H90" i="20" s="1"/>
  <c r="D91" i="20" s="1"/>
  <c r="C165" i="20"/>
  <c r="E91" i="20" l="1"/>
  <c r="G91" i="20"/>
  <c r="F91" i="20" s="1"/>
  <c r="H91" i="20" s="1"/>
  <c r="D92" i="20" s="1"/>
  <c r="C166" i="20"/>
  <c r="G92" i="20" l="1"/>
  <c r="E92" i="20"/>
  <c r="C167" i="20"/>
  <c r="F92" i="20" l="1"/>
  <c r="H92" i="20" s="1"/>
  <c r="D93" i="20" s="1"/>
  <c r="E93" i="20" s="1"/>
  <c r="C168" i="20"/>
  <c r="G93" i="20" l="1"/>
  <c r="F93" i="20" s="1"/>
  <c r="H93" i="20" s="1"/>
  <c r="D94" i="20" s="1"/>
  <c r="E94" i="20" s="1"/>
  <c r="C169" i="20"/>
  <c r="G94" i="20" l="1"/>
  <c r="F94" i="20" s="1"/>
  <c r="H94" i="20" s="1"/>
  <c r="D95" i="20" s="1"/>
  <c r="E95" i="20" s="1"/>
  <c r="C170" i="20"/>
  <c r="G95" i="20" l="1"/>
  <c r="F95" i="20" s="1"/>
  <c r="H95" i="20" s="1"/>
  <c r="D96" i="20" s="1"/>
  <c r="G96" i="20" s="1"/>
  <c r="C171" i="20"/>
  <c r="E96" i="20" l="1"/>
  <c r="F96" i="20"/>
  <c r="H96" i="20" s="1"/>
  <c r="D97" i="20" s="1"/>
  <c r="E97" i="20" s="1"/>
  <c r="J97" i="20" s="1"/>
  <c r="C172" i="20"/>
  <c r="G97" i="20" l="1"/>
  <c r="L97" i="20" s="1"/>
  <c r="F97" i="20"/>
  <c r="C173" i="20"/>
  <c r="C174" i="20" l="1"/>
  <c r="K97" i="20"/>
  <c r="H97" i="20"/>
  <c r="D98" i="20" s="1"/>
  <c r="E98" i="20" l="1"/>
  <c r="G98" i="20"/>
  <c r="C175" i="20"/>
  <c r="C176" i="20" l="1"/>
  <c r="F98" i="20"/>
  <c r="C177" i="20" l="1"/>
  <c r="H98" i="20"/>
  <c r="D99" i="20" s="1"/>
  <c r="G99" i="20" l="1"/>
  <c r="E99" i="20"/>
  <c r="C178" i="20"/>
  <c r="F99" i="20" l="1"/>
  <c r="H99" i="20"/>
  <c r="D100" i="20" s="1"/>
  <c r="C179" i="20"/>
  <c r="G100" i="20" l="1"/>
  <c r="E100" i="20"/>
  <c r="C180" i="20"/>
  <c r="F100" i="20" l="1"/>
  <c r="C181" i="20"/>
  <c r="C182" i="20" l="1"/>
  <c r="H100" i="20"/>
  <c r="D101" i="20" s="1"/>
  <c r="E101" i="20" l="1"/>
  <c r="G101" i="20"/>
  <c r="F101" i="20" s="1"/>
  <c r="C183" i="20"/>
  <c r="H101" i="20" l="1"/>
  <c r="D102" i="20" s="1"/>
  <c r="C184" i="20"/>
  <c r="E102" i="20" l="1"/>
  <c r="G102" i="20"/>
  <c r="F102" i="20" s="1"/>
  <c r="C185" i="20"/>
  <c r="H102" i="20" l="1"/>
  <c r="D103" i="20" s="1"/>
  <c r="C186" i="20"/>
  <c r="G103" i="20" l="1"/>
  <c r="E103" i="20"/>
  <c r="F103" i="20" s="1"/>
  <c r="H103" i="20" s="1"/>
  <c r="D104" i="20" s="1"/>
  <c r="C187" i="20"/>
  <c r="G104" i="20" l="1"/>
  <c r="E104" i="20"/>
  <c r="C188" i="20"/>
  <c r="F104" i="20" l="1"/>
  <c r="H104" i="20" s="1"/>
  <c r="D105" i="20" s="1"/>
  <c r="E105" i="20" s="1"/>
  <c r="C189" i="20"/>
  <c r="G105" i="20" l="1"/>
  <c r="F105" i="20" s="1"/>
  <c r="H105" i="20" s="1"/>
  <c r="D106" i="20" s="1"/>
  <c r="E106" i="20" s="1"/>
  <c r="C190" i="20"/>
  <c r="G106" i="20" l="1"/>
  <c r="F106" i="20" s="1"/>
  <c r="H106" i="20" s="1"/>
  <c r="D107" i="20" s="1"/>
  <c r="G107" i="20" s="1"/>
  <c r="C191" i="20"/>
  <c r="E107" i="20" l="1"/>
  <c r="F107" i="20" s="1"/>
  <c r="H107" i="20" s="1"/>
  <c r="D108" i="20" s="1"/>
  <c r="E108" i="20" s="1"/>
  <c r="C192" i="20"/>
  <c r="G108" i="20" l="1"/>
  <c r="F108" i="20" s="1"/>
  <c r="H108" i="20" s="1"/>
  <c r="D109" i="20" s="1"/>
  <c r="E109" i="20" s="1"/>
  <c r="J109" i="20" s="1"/>
  <c r="C193" i="20"/>
  <c r="G109" i="20" l="1"/>
  <c r="L109" i="20" s="1"/>
  <c r="C194" i="20"/>
  <c r="F109" i="20"/>
  <c r="K109" i="20" l="1"/>
  <c r="H109" i="20"/>
  <c r="D110" i="20" s="1"/>
  <c r="C195" i="20"/>
  <c r="G110" i="20" l="1"/>
  <c r="E110" i="20"/>
  <c r="C196" i="20"/>
  <c r="F110" i="20" l="1"/>
  <c r="C197" i="20"/>
  <c r="H110" i="20" l="1"/>
  <c r="D111" i="20" s="1"/>
  <c r="C198" i="20"/>
  <c r="E111" i="20" l="1"/>
  <c r="G111" i="20"/>
  <c r="F111" i="20" s="1"/>
  <c r="C199" i="20"/>
  <c r="H111" i="20" l="1"/>
  <c r="D112" i="20" s="1"/>
  <c r="C200" i="20"/>
  <c r="C201" i="20" l="1"/>
  <c r="E112" i="20"/>
  <c r="G112" i="20"/>
  <c r="F112" i="20" s="1"/>
  <c r="H112" i="20" l="1"/>
  <c r="D113" i="20" s="1"/>
  <c r="C202" i="20"/>
  <c r="G113" i="20" l="1"/>
  <c r="E113" i="20"/>
  <c r="C203" i="20"/>
  <c r="F113" i="20" l="1"/>
  <c r="H113" i="20"/>
  <c r="D114" i="20" s="1"/>
  <c r="C204" i="20"/>
  <c r="G114" i="20" l="1"/>
  <c r="E114" i="20"/>
  <c r="C205" i="20"/>
  <c r="F114" i="20" l="1"/>
  <c r="H114" i="20"/>
  <c r="D115" i="20" s="1"/>
  <c r="C206" i="20"/>
  <c r="C207" i="20" l="1"/>
  <c r="E115" i="20"/>
  <c r="G115" i="20"/>
  <c r="F115" i="20" s="1"/>
  <c r="H115" i="20" s="1"/>
  <c r="D116" i="20" s="1"/>
  <c r="E116" i="20" l="1"/>
  <c r="G116" i="20"/>
  <c r="F116" i="20" s="1"/>
  <c r="H116" i="20" s="1"/>
  <c r="D117" i="20" s="1"/>
  <c r="C208" i="20"/>
  <c r="G117" i="20" l="1"/>
  <c r="E117" i="20"/>
  <c r="C209" i="20"/>
  <c r="F117" i="20" l="1"/>
  <c r="H117" i="20" s="1"/>
  <c r="D118" i="20" s="1"/>
  <c r="G118" i="20" s="1"/>
  <c r="F118" i="20" s="1"/>
  <c r="H118" i="20" s="1"/>
  <c r="D119" i="20" s="1"/>
  <c r="C210" i="20"/>
  <c r="E118" i="20" l="1"/>
  <c r="E119" i="20"/>
  <c r="G119" i="20"/>
  <c r="F119" i="20" s="1"/>
  <c r="H119" i="20" s="1"/>
  <c r="D120" i="20" s="1"/>
  <c r="C211" i="20"/>
  <c r="E120" i="20" l="1"/>
  <c r="G120" i="20"/>
  <c r="F120" i="20" s="1"/>
  <c r="H120" i="20" s="1"/>
  <c r="D121" i="20" s="1"/>
  <c r="C212" i="20"/>
  <c r="G121" i="20" l="1"/>
  <c r="L121" i="20" s="1"/>
  <c r="E121" i="20"/>
  <c r="J121" i="20" s="1"/>
  <c r="C213" i="20"/>
  <c r="F121" i="20" l="1"/>
  <c r="C214" i="20"/>
  <c r="C215" i="20" l="1"/>
  <c r="K121" i="20"/>
  <c r="H121" i="20"/>
  <c r="D122" i="20" s="1"/>
  <c r="E122" i="20" l="1"/>
  <c r="G122" i="20"/>
  <c r="C216" i="20"/>
  <c r="F122" i="20" l="1"/>
  <c r="C217" i="20"/>
  <c r="H122" i="20" l="1"/>
  <c r="D123" i="20" s="1"/>
  <c r="C218" i="20"/>
  <c r="E123" i="20" l="1"/>
  <c r="G123" i="20"/>
  <c r="C219" i="20"/>
  <c r="C220" i="20" l="1"/>
  <c r="F123" i="20"/>
  <c r="C221" i="20" l="1"/>
  <c r="H123" i="20"/>
  <c r="D124" i="20" s="1"/>
  <c r="G124" i="20" l="1"/>
  <c r="E124" i="20"/>
  <c r="C222" i="20"/>
  <c r="F124" i="20" l="1"/>
  <c r="H124" i="20"/>
  <c r="D125" i="20" s="1"/>
  <c r="C223" i="20"/>
  <c r="G125" i="20" l="1"/>
  <c r="E125" i="20"/>
  <c r="C224" i="20"/>
  <c r="F125" i="20" l="1"/>
  <c r="H125" i="20"/>
  <c r="D126" i="20" s="1"/>
  <c r="C225" i="20"/>
  <c r="C226" i="20" l="1"/>
  <c r="E126" i="20"/>
  <c r="G126" i="20"/>
  <c r="F126" i="20" s="1"/>
  <c r="H126" i="20" l="1"/>
  <c r="D127" i="20" s="1"/>
  <c r="C227" i="20"/>
  <c r="C228" i="20" l="1"/>
  <c r="E127" i="20"/>
  <c r="G127" i="20"/>
  <c r="F127" i="20" s="1"/>
  <c r="H127" i="20" s="1"/>
  <c r="D128" i="20" s="1"/>
  <c r="G128" i="20" l="1"/>
  <c r="E128" i="20"/>
  <c r="C229" i="20"/>
  <c r="F128" i="20" l="1"/>
  <c r="H128" i="20" s="1"/>
  <c r="D129" i="20" s="1"/>
  <c r="G129" i="20" s="1"/>
  <c r="C230" i="20"/>
  <c r="E129" i="20" l="1"/>
  <c r="F129" i="20" s="1"/>
  <c r="H129" i="20" s="1"/>
  <c r="D130" i="20" s="1"/>
  <c r="E130" i="20" s="1"/>
  <c r="C231" i="20"/>
  <c r="G130" i="20" l="1"/>
  <c r="F130" i="20" s="1"/>
  <c r="H130" i="20" s="1"/>
  <c r="D131" i="20" s="1"/>
  <c r="E131" i="20" s="1"/>
  <c r="C232" i="20"/>
  <c r="G131" i="20" l="1"/>
  <c r="F131" i="20" s="1"/>
  <c r="H131" i="20" s="1"/>
  <c r="D132" i="20" s="1"/>
  <c r="G132" i="20" s="1"/>
  <c r="C233" i="20"/>
  <c r="E132" i="20" l="1"/>
  <c r="F132" i="20"/>
  <c r="H132" i="20" s="1"/>
  <c r="D133" i="20" s="1"/>
  <c r="G133" i="20" s="1"/>
  <c r="L133" i="20" s="1"/>
  <c r="C234" i="20"/>
  <c r="E133" i="20" l="1"/>
  <c r="J133" i="20" s="1"/>
  <c r="F133" i="20"/>
  <c r="C235" i="20"/>
  <c r="C236" i="20" l="1"/>
  <c r="K133" i="20"/>
  <c r="H133" i="20"/>
  <c r="D134" i="20" s="1"/>
  <c r="E134" i="20" l="1"/>
  <c r="G134" i="20"/>
  <c r="C237" i="20"/>
  <c r="C238" i="20" l="1"/>
  <c r="F134" i="20"/>
  <c r="C239" i="20" l="1"/>
  <c r="H134" i="20"/>
  <c r="D135" i="20" s="1"/>
  <c r="G135" i="20" l="1"/>
  <c r="E135" i="20"/>
  <c r="C240" i="20"/>
  <c r="F135" i="20" l="1"/>
  <c r="C241" i="20"/>
  <c r="C242" i="20" l="1"/>
  <c r="H135" i="20"/>
  <c r="D136" i="20" s="1"/>
  <c r="G136" i="20" l="1"/>
  <c r="E136" i="20"/>
  <c r="C243" i="20"/>
  <c r="F136" i="20" l="1"/>
  <c r="C244" i="20"/>
  <c r="C245" i="20" l="1"/>
  <c r="H136" i="20"/>
  <c r="D137" i="20" s="1"/>
  <c r="E137" i="20" l="1"/>
  <c r="G137" i="20"/>
  <c r="F137" i="20" s="1"/>
  <c r="C246" i="20"/>
  <c r="H137" i="20" l="1"/>
  <c r="D138" i="20" s="1"/>
  <c r="C247" i="20"/>
  <c r="E138" i="20" l="1"/>
  <c r="G138" i="20"/>
  <c r="F138" i="20" s="1"/>
  <c r="C248" i="20"/>
  <c r="H138" i="20" l="1"/>
  <c r="D139" i="20" s="1"/>
  <c r="C249" i="20"/>
  <c r="G139" i="20" l="1"/>
  <c r="E139" i="20"/>
  <c r="F139" i="20" s="1"/>
  <c r="H139" i="20" s="1"/>
  <c r="D140" i="20" s="1"/>
  <c r="C250" i="20"/>
  <c r="G140" i="20" l="1"/>
  <c r="E140" i="20"/>
  <c r="F140" i="20" s="1"/>
  <c r="H140" i="20" s="1"/>
  <c r="D141" i="20" s="1"/>
  <c r="C251" i="20"/>
  <c r="E141" i="20" l="1"/>
  <c r="G141" i="20"/>
  <c r="F141" i="20" s="1"/>
  <c r="H141" i="20" s="1"/>
  <c r="D142" i="20" s="1"/>
  <c r="C252" i="20"/>
  <c r="E142" i="20" l="1"/>
  <c r="G142" i="20"/>
  <c r="F142" i="20" s="1"/>
  <c r="H142" i="20" s="1"/>
  <c r="D143" i="20" s="1"/>
  <c r="C253" i="20"/>
  <c r="G143" i="20" l="1"/>
  <c r="E143" i="20"/>
  <c r="C254" i="20"/>
  <c r="F143" i="20" l="1"/>
  <c r="H143" i="20" s="1"/>
  <c r="D144" i="20" s="1"/>
  <c r="G144" i="20" s="1"/>
  <c r="C255" i="20"/>
  <c r="D254" i="20"/>
  <c r="E144" i="20" l="1"/>
  <c r="F144" i="20"/>
  <c r="H144" i="20" s="1"/>
  <c r="D145" i="20" s="1"/>
  <c r="E145" i="20" s="1"/>
  <c r="G254" i="20"/>
  <c r="E254" i="20"/>
  <c r="H254" i="20"/>
  <c r="F254" i="20"/>
  <c r="C256" i="20"/>
  <c r="D255" i="20"/>
  <c r="J145" i="20" l="1"/>
  <c r="G145" i="20"/>
  <c r="L145" i="20" s="1"/>
  <c r="F145" i="20"/>
  <c r="K145" i="20" s="1"/>
  <c r="H255" i="20"/>
  <c r="G255" i="20"/>
  <c r="F255" i="20"/>
  <c r="E255" i="20"/>
  <c r="H145" i="20"/>
  <c r="D146" i="20" s="1"/>
  <c r="C257" i="20"/>
  <c r="D256" i="20"/>
  <c r="G146" i="20" l="1"/>
  <c r="E146" i="20"/>
  <c r="C258" i="20"/>
  <c r="D257" i="20"/>
  <c r="E256" i="20"/>
  <c r="G256" i="20"/>
  <c r="F256" i="20"/>
  <c r="H256" i="20"/>
  <c r="C259" i="20" l="1"/>
  <c r="D258" i="20"/>
  <c r="F257" i="20"/>
  <c r="E257" i="20"/>
  <c r="H257" i="20"/>
  <c r="G257" i="20"/>
  <c r="F146" i="20"/>
  <c r="H146" i="20" l="1"/>
  <c r="D147" i="20" s="1"/>
  <c r="C260" i="20"/>
  <c r="D259" i="20"/>
  <c r="G258" i="20"/>
  <c r="H258" i="20"/>
  <c r="F258" i="20"/>
  <c r="E258" i="20"/>
  <c r="H259" i="20" l="1"/>
  <c r="G259" i="20"/>
  <c r="F259" i="20"/>
  <c r="E259" i="20"/>
  <c r="C261" i="20"/>
  <c r="D260" i="20"/>
  <c r="G147" i="20"/>
  <c r="E147" i="20"/>
  <c r="E260" i="20" l="1"/>
  <c r="F260" i="20"/>
  <c r="H260" i="20"/>
  <c r="G260" i="20"/>
  <c r="F147" i="20"/>
  <c r="C262" i="20"/>
  <c r="D261" i="20"/>
  <c r="C263" i="20" l="1"/>
  <c r="D262" i="20"/>
  <c r="H147" i="20"/>
  <c r="D148" i="20" s="1"/>
  <c r="F261" i="20"/>
  <c r="H261" i="20"/>
  <c r="G261" i="20"/>
  <c r="E261" i="20"/>
  <c r="E148" i="20" l="1"/>
  <c r="G148" i="20"/>
  <c r="F148" i="20" s="1"/>
  <c r="G262" i="20"/>
  <c r="H262" i="20"/>
  <c r="F262" i="20"/>
  <c r="E262" i="20"/>
  <c r="C264" i="20"/>
  <c r="D263" i="20"/>
  <c r="H148" i="20" l="1"/>
  <c r="D149" i="20" s="1"/>
  <c r="H263" i="20"/>
  <c r="F263" i="20"/>
  <c r="E263" i="20"/>
  <c r="G263" i="20"/>
  <c r="C265" i="20"/>
  <c r="D264" i="20"/>
  <c r="E149" i="20" l="1"/>
  <c r="G149" i="20"/>
  <c r="F149" i="20" s="1"/>
  <c r="C266" i="20"/>
  <c r="D265" i="20"/>
  <c r="E264" i="20"/>
  <c r="H264" i="20"/>
  <c r="G264" i="20"/>
  <c r="F264" i="20"/>
  <c r="H149" i="20" l="1"/>
  <c r="D150" i="20" s="1"/>
  <c r="F265" i="20"/>
  <c r="K265" i="20" s="1"/>
  <c r="H265" i="20"/>
  <c r="G265" i="20"/>
  <c r="L265" i="20" s="1"/>
  <c r="E265" i="20"/>
  <c r="J265" i="20" s="1"/>
  <c r="C267" i="20"/>
  <c r="D266" i="20"/>
  <c r="C268" i="20" l="1"/>
  <c r="D267" i="20"/>
  <c r="H266" i="20"/>
  <c r="G266" i="20"/>
  <c r="F266" i="20"/>
  <c r="E266" i="20"/>
  <c r="G150" i="20"/>
  <c r="E150" i="20"/>
  <c r="F150" i="20" l="1"/>
  <c r="H150" i="20"/>
  <c r="D151" i="20" s="1"/>
  <c r="E267" i="20"/>
  <c r="G267" i="20"/>
  <c r="F267" i="20"/>
  <c r="H267" i="20"/>
  <c r="C269" i="20"/>
  <c r="D268" i="20"/>
  <c r="F268" i="20" l="1"/>
  <c r="E268" i="20"/>
  <c r="H268" i="20"/>
  <c r="G268" i="20"/>
  <c r="C270" i="20"/>
  <c r="D269" i="20"/>
  <c r="G151" i="20"/>
  <c r="F151" i="20" s="1"/>
  <c r="H151" i="20" s="1"/>
  <c r="D152" i="20" s="1"/>
  <c r="E151" i="20"/>
  <c r="E152" i="20" l="1"/>
  <c r="G152" i="20"/>
  <c r="F152" i="20" s="1"/>
  <c r="H152" i="20" s="1"/>
  <c r="D153" i="20" s="1"/>
  <c r="G269" i="20"/>
  <c r="H269" i="20"/>
  <c r="F269" i="20"/>
  <c r="E269" i="20"/>
  <c r="C271" i="20"/>
  <c r="D270" i="20"/>
  <c r="E153" i="20" l="1"/>
  <c r="G153" i="20"/>
  <c r="F153" i="20" s="1"/>
  <c r="H153" i="20" s="1"/>
  <c r="D154" i="20" s="1"/>
  <c r="C272" i="20"/>
  <c r="D271" i="20"/>
  <c r="H270" i="20"/>
  <c r="G270" i="20"/>
  <c r="F270" i="20"/>
  <c r="E270" i="20"/>
  <c r="G154" i="20" l="1"/>
  <c r="E154" i="20"/>
  <c r="C273" i="20"/>
  <c r="D272" i="20"/>
  <c r="E271" i="20"/>
  <c r="F271" i="20"/>
  <c r="H271" i="20"/>
  <c r="G271" i="20"/>
  <c r="F154" i="20" l="1"/>
  <c r="H154" i="20" s="1"/>
  <c r="D155" i="20" s="1"/>
  <c r="G155" i="20" s="1"/>
  <c r="F272" i="20"/>
  <c r="H272" i="20"/>
  <c r="G272" i="20"/>
  <c r="E272" i="20"/>
  <c r="C274" i="20"/>
  <c r="D273" i="20"/>
  <c r="E155" i="20" l="1"/>
  <c r="F155" i="20"/>
  <c r="H155" i="20" s="1"/>
  <c r="D156" i="20" s="1"/>
  <c r="G156" i="20" s="1"/>
  <c r="F156" i="20" s="1"/>
  <c r="H156" i="20" s="1"/>
  <c r="D157" i="20" s="1"/>
  <c r="G273" i="20"/>
  <c r="H273" i="20"/>
  <c r="F273" i="20"/>
  <c r="E273" i="20"/>
  <c r="C275" i="20"/>
  <c r="D274" i="20"/>
  <c r="E156" i="20" l="1"/>
  <c r="E157" i="20"/>
  <c r="G157" i="20"/>
  <c r="L157" i="20" s="1"/>
  <c r="H274" i="20"/>
  <c r="F274" i="20"/>
  <c r="E274" i="20"/>
  <c r="G274" i="20"/>
  <c r="C276" i="20"/>
  <c r="D275" i="20"/>
  <c r="J157" i="20" l="1"/>
  <c r="E275" i="20"/>
  <c r="H275" i="20"/>
  <c r="G275" i="20"/>
  <c r="F275" i="20"/>
  <c r="C277" i="20"/>
  <c r="D276" i="20"/>
  <c r="F157" i="20"/>
  <c r="F276" i="20" l="1"/>
  <c r="H276" i="20"/>
  <c r="G276" i="20"/>
  <c r="E276" i="20"/>
  <c r="K157" i="20"/>
  <c r="H157" i="20"/>
  <c r="D158" i="20" s="1"/>
  <c r="C278" i="20"/>
  <c r="D277" i="20"/>
  <c r="G158" i="20" l="1"/>
  <c r="E158" i="20"/>
  <c r="F158" i="20" s="1"/>
  <c r="G277" i="20"/>
  <c r="L277" i="20" s="1"/>
  <c r="F277" i="20"/>
  <c r="K277" i="20" s="1"/>
  <c r="E277" i="20"/>
  <c r="J277" i="20" s="1"/>
  <c r="H277" i="20"/>
  <c r="C279" i="20"/>
  <c r="D278" i="20"/>
  <c r="H158" i="20" l="1"/>
  <c r="D159" i="20" s="1"/>
  <c r="E278" i="20"/>
  <c r="G278" i="20"/>
  <c r="F278" i="20"/>
  <c r="H278" i="20"/>
  <c r="C280" i="20"/>
  <c r="D279" i="20"/>
  <c r="E159" i="20" l="1"/>
  <c r="G159" i="20"/>
  <c r="F279" i="20"/>
  <c r="E279" i="20"/>
  <c r="H279" i="20"/>
  <c r="G279" i="20"/>
  <c r="C281" i="20"/>
  <c r="D280" i="20"/>
  <c r="C282" i="20" l="1"/>
  <c r="D281" i="20"/>
  <c r="G280" i="20"/>
  <c r="H280" i="20"/>
  <c r="F280" i="20"/>
  <c r="E280" i="20"/>
  <c r="F159" i="20"/>
  <c r="C283" i="20" l="1"/>
  <c r="D282" i="20"/>
  <c r="H159" i="20"/>
  <c r="D160" i="20" s="1"/>
  <c r="H281" i="20"/>
  <c r="G281" i="20"/>
  <c r="F281" i="20"/>
  <c r="E281" i="20"/>
  <c r="E282" i="20" l="1"/>
  <c r="F282" i="20"/>
  <c r="H282" i="20"/>
  <c r="G282" i="20"/>
  <c r="C284" i="20"/>
  <c r="D283" i="20"/>
  <c r="E160" i="20"/>
  <c r="G160" i="20"/>
  <c r="F160" i="20" s="1"/>
  <c r="H160" i="20" l="1"/>
  <c r="D161" i="20" s="1"/>
  <c r="F283" i="20"/>
  <c r="H283" i="20"/>
  <c r="G283" i="20"/>
  <c r="E283" i="20"/>
  <c r="C285" i="20"/>
  <c r="D284" i="20"/>
  <c r="G284" i="20" l="1"/>
  <c r="H284" i="20"/>
  <c r="F284" i="20"/>
  <c r="E284" i="20"/>
  <c r="G161" i="20"/>
  <c r="F161" i="20" s="1"/>
  <c r="E161" i="20"/>
  <c r="C286" i="20"/>
  <c r="D285" i="20"/>
  <c r="H161" i="20" l="1"/>
  <c r="D162" i="20" s="1"/>
  <c r="H285" i="20"/>
  <c r="F285" i="20"/>
  <c r="E285" i="20"/>
  <c r="G285" i="20"/>
  <c r="C287" i="20"/>
  <c r="D286" i="20"/>
  <c r="E286" i="20" l="1"/>
  <c r="H286" i="20"/>
  <c r="G286" i="20"/>
  <c r="F286" i="20"/>
  <c r="G162" i="20"/>
  <c r="E162" i="20"/>
  <c r="C288" i="20"/>
  <c r="D287" i="20"/>
  <c r="F162" i="20" l="1"/>
  <c r="H162" i="20"/>
  <c r="D163" i="20" s="1"/>
  <c r="F287" i="20"/>
  <c r="H287" i="20"/>
  <c r="G287" i="20"/>
  <c r="E287" i="20"/>
  <c r="C289" i="20"/>
  <c r="D288" i="20"/>
  <c r="C290" i="20" l="1"/>
  <c r="D289" i="20"/>
  <c r="E163" i="20"/>
  <c r="G163" i="20"/>
  <c r="F163" i="20" s="1"/>
  <c r="H163" i="20" s="1"/>
  <c r="D164" i="20" s="1"/>
  <c r="G288" i="20"/>
  <c r="F288" i="20"/>
  <c r="E288" i="20"/>
  <c r="H288" i="20"/>
  <c r="E164" i="20" l="1"/>
  <c r="G164" i="20"/>
  <c r="F164" i="20" s="1"/>
  <c r="H164" i="20" s="1"/>
  <c r="D165" i="20" s="1"/>
  <c r="H289" i="20"/>
  <c r="E289" i="20"/>
  <c r="J289" i="20" s="1"/>
  <c r="G289" i="20"/>
  <c r="L289" i="20" s="1"/>
  <c r="F289" i="20"/>
  <c r="K289" i="20" s="1"/>
  <c r="C291" i="20"/>
  <c r="D290" i="20"/>
  <c r="G165" i="20" l="1"/>
  <c r="F165" i="20" s="1"/>
  <c r="H165" i="20" s="1"/>
  <c r="D166" i="20" s="1"/>
  <c r="E165" i="20"/>
  <c r="F290" i="20"/>
  <c r="E290" i="20"/>
  <c r="H290" i="20"/>
  <c r="G290" i="20"/>
  <c r="C292" i="20"/>
  <c r="D291" i="20"/>
  <c r="G166" i="20" l="1"/>
  <c r="E166" i="20"/>
  <c r="C293" i="20"/>
  <c r="D292" i="20"/>
  <c r="G291" i="20"/>
  <c r="H291" i="20"/>
  <c r="F291" i="20"/>
  <c r="E291" i="20"/>
  <c r="F166" i="20" l="1"/>
  <c r="H166" i="20" s="1"/>
  <c r="D167" i="20" s="1"/>
  <c r="E167" i="20" s="1"/>
  <c r="H292" i="20"/>
  <c r="G292" i="20"/>
  <c r="F292" i="20"/>
  <c r="E292" i="20"/>
  <c r="C294" i="20"/>
  <c r="D293" i="20"/>
  <c r="G167" i="20" l="1"/>
  <c r="F167" i="20" s="1"/>
  <c r="H167" i="20" s="1"/>
  <c r="D168" i="20" s="1"/>
  <c r="E168" i="20" s="1"/>
  <c r="E293" i="20"/>
  <c r="F293" i="20"/>
  <c r="H293" i="20"/>
  <c r="G293" i="20"/>
  <c r="C295" i="20"/>
  <c r="D294" i="20"/>
  <c r="G168" i="20" l="1"/>
  <c r="F168" i="20" s="1"/>
  <c r="H168" i="20" s="1"/>
  <c r="D169" i="20" s="1"/>
  <c r="G169" i="20" s="1"/>
  <c r="L169" i="20" s="1"/>
  <c r="F294" i="20"/>
  <c r="H294" i="20"/>
  <c r="G294" i="20"/>
  <c r="E294" i="20"/>
  <c r="C296" i="20"/>
  <c r="D295" i="20"/>
  <c r="E169" i="20" l="1"/>
  <c r="J169" i="20" s="1"/>
  <c r="G295" i="20"/>
  <c r="H295" i="20"/>
  <c r="F295" i="20"/>
  <c r="E295" i="20"/>
  <c r="C297" i="20"/>
  <c r="D296" i="20"/>
  <c r="F169" i="20"/>
  <c r="H296" i="20" l="1"/>
  <c r="F296" i="20"/>
  <c r="E296" i="20"/>
  <c r="G296" i="20"/>
  <c r="K169" i="20"/>
  <c r="H169" i="20"/>
  <c r="D170" i="20" s="1"/>
  <c r="C298" i="20"/>
  <c r="D297" i="20"/>
  <c r="E297" i="20" l="1"/>
  <c r="H297" i="20"/>
  <c r="G297" i="20"/>
  <c r="F297" i="20"/>
  <c r="C299" i="20"/>
  <c r="D298" i="20"/>
  <c r="E170" i="20"/>
  <c r="G170" i="20"/>
  <c r="F170" i="20" s="1"/>
  <c r="H170" i="20" l="1"/>
  <c r="D171" i="20" s="1"/>
  <c r="F298" i="20"/>
  <c r="H298" i="20"/>
  <c r="G298" i="20"/>
  <c r="E298" i="20"/>
  <c r="C300" i="20"/>
  <c r="D299" i="20"/>
  <c r="G299" i="20" l="1"/>
  <c r="F299" i="20"/>
  <c r="E299" i="20"/>
  <c r="H299" i="20"/>
  <c r="E171" i="20"/>
  <c r="G171" i="20"/>
  <c r="C301" i="20"/>
  <c r="D300" i="20"/>
  <c r="H300" i="20" l="1"/>
  <c r="E300" i="20"/>
  <c r="G300" i="20"/>
  <c r="F300" i="20"/>
  <c r="C302" i="20"/>
  <c r="D301" i="20"/>
  <c r="F171" i="20"/>
  <c r="C303" i="20" l="1"/>
  <c r="D302" i="20"/>
  <c r="E301" i="20"/>
  <c r="J301" i="20" s="1"/>
  <c r="H301" i="20"/>
  <c r="G301" i="20"/>
  <c r="L301" i="20" s="1"/>
  <c r="F301" i="20"/>
  <c r="K301" i="20" s="1"/>
  <c r="H171" i="20"/>
  <c r="D172" i="20" s="1"/>
  <c r="G172" i="20" l="1"/>
  <c r="E172" i="20"/>
  <c r="G302" i="20"/>
  <c r="H302" i="20"/>
  <c r="F302" i="20"/>
  <c r="E302" i="20"/>
  <c r="C304" i="20"/>
  <c r="D303" i="20"/>
  <c r="F172" i="20" l="1"/>
  <c r="H172" i="20"/>
  <c r="D173" i="20" s="1"/>
  <c r="H303" i="20"/>
  <c r="G303" i="20"/>
  <c r="F303" i="20"/>
  <c r="E303" i="20"/>
  <c r="C305" i="20"/>
  <c r="D304" i="20"/>
  <c r="E304" i="20" l="1"/>
  <c r="F304" i="20"/>
  <c r="H304" i="20"/>
  <c r="G304" i="20"/>
  <c r="G173" i="20"/>
  <c r="F173" i="20" s="1"/>
  <c r="E173" i="20"/>
  <c r="C306" i="20"/>
  <c r="D305" i="20"/>
  <c r="H173" i="20" l="1"/>
  <c r="D174" i="20" s="1"/>
  <c r="C307" i="20"/>
  <c r="D306" i="20"/>
  <c r="F305" i="20"/>
  <c r="H305" i="20"/>
  <c r="G305" i="20"/>
  <c r="E305" i="20"/>
  <c r="E174" i="20" l="1"/>
  <c r="G174" i="20"/>
  <c r="F174" i="20" s="1"/>
  <c r="G306" i="20"/>
  <c r="H306" i="20"/>
  <c r="F306" i="20"/>
  <c r="E306" i="20"/>
  <c r="C308" i="20"/>
  <c r="D307" i="20"/>
  <c r="H174" i="20" l="1"/>
  <c r="D175" i="20" s="1"/>
  <c r="H307" i="20"/>
  <c r="F307" i="20"/>
  <c r="E307" i="20"/>
  <c r="G307" i="20"/>
  <c r="C309" i="20"/>
  <c r="D308" i="20"/>
  <c r="E308" i="20" l="1"/>
  <c r="H308" i="20"/>
  <c r="G308" i="20"/>
  <c r="F308" i="20"/>
  <c r="C310" i="20"/>
  <c r="D309" i="20"/>
  <c r="E175" i="20"/>
  <c r="G175" i="20"/>
  <c r="F175" i="20" s="1"/>
  <c r="H175" i="20" s="1"/>
  <c r="D176" i="20" s="1"/>
  <c r="G176" i="20" l="1"/>
  <c r="E176" i="20"/>
  <c r="F309" i="20"/>
  <c r="H309" i="20"/>
  <c r="G309" i="20"/>
  <c r="E309" i="20"/>
  <c r="C311" i="20"/>
  <c r="D310" i="20"/>
  <c r="F176" i="20" l="1"/>
  <c r="H176" i="20" s="1"/>
  <c r="D177" i="20" s="1"/>
  <c r="G177" i="20" s="1"/>
  <c r="F177" i="20" s="1"/>
  <c r="H177" i="20" s="1"/>
  <c r="D178" i="20" s="1"/>
  <c r="C312" i="20"/>
  <c r="D311" i="20"/>
  <c r="G310" i="20"/>
  <c r="F310" i="20"/>
  <c r="E310" i="20"/>
  <c r="H310" i="20"/>
  <c r="E177" i="20" l="1"/>
  <c r="E178" i="20"/>
  <c r="G178" i="20"/>
  <c r="F178" i="20" s="1"/>
  <c r="H178" i="20" s="1"/>
  <c r="D179" i="20" s="1"/>
  <c r="H311" i="20"/>
  <c r="E311" i="20"/>
  <c r="G311" i="20"/>
  <c r="F311" i="20"/>
  <c r="C313" i="20"/>
  <c r="D312" i="20"/>
  <c r="E179" i="20" l="1"/>
  <c r="G179" i="20"/>
  <c r="F179" i="20" s="1"/>
  <c r="H179" i="20" s="1"/>
  <c r="D180" i="20" s="1"/>
  <c r="E312" i="20"/>
  <c r="H312" i="20"/>
  <c r="G312" i="20"/>
  <c r="F312" i="20"/>
  <c r="C314" i="20"/>
  <c r="D313" i="20"/>
  <c r="G180" i="20" l="1"/>
  <c r="E180" i="20"/>
  <c r="F313" i="20"/>
  <c r="K313" i="20" s="1"/>
  <c r="G313" i="20"/>
  <c r="L313" i="20" s="1"/>
  <c r="E313" i="20"/>
  <c r="J313" i="20" s="1"/>
  <c r="H313" i="20"/>
  <c r="C315" i="20"/>
  <c r="D314" i="20"/>
  <c r="F180" i="20" l="1"/>
  <c r="H180" i="20" s="1"/>
  <c r="D181" i="20" s="1"/>
  <c r="G181" i="20" s="1"/>
  <c r="L181" i="20" s="1"/>
  <c r="H314" i="20"/>
  <c r="G314" i="20"/>
  <c r="F314" i="20"/>
  <c r="E314" i="20"/>
  <c r="C316" i="20"/>
  <c r="D315" i="20"/>
  <c r="E181" i="20" l="1"/>
  <c r="J181" i="20" s="1"/>
  <c r="F181" i="20"/>
  <c r="E315" i="20"/>
  <c r="F315" i="20"/>
  <c r="H315" i="20"/>
  <c r="G315" i="20"/>
  <c r="C317" i="20"/>
  <c r="D316" i="20"/>
  <c r="K181" i="20" l="1"/>
  <c r="H181" i="20"/>
  <c r="D182" i="20" s="1"/>
  <c r="F316" i="20"/>
  <c r="H316" i="20"/>
  <c r="G316" i="20"/>
  <c r="E316" i="20"/>
  <c r="C318" i="20"/>
  <c r="D317" i="20"/>
  <c r="E182" i="20" l="1"/>
  <c r="G182" i="20"/>
  <c r="F182" i="20" s="1"/>
  <c r="G317" i="20"/>
  <c r="H317" i="20"/>
  <c r="F317" i="20"/>
  <c r="E317" i="20"/>
  <c r="C319" i="20"/>
  <c r="D318" i="20"/>
  <c r="H182" i="20" l="1"/>
  <c r="D183" i="20" s="1"/>
  <c r="C320" i="20"/>
  <c r="D319" i="20"/>
  <c r="H318" i="20"/>
  <c r="F318" i="20"/>
  <c r="E318" i="20"/>
  <c r="G318" i="20"/>
  <c r="G183" i="20" l="1"/>
  <c r="F183" i="20" s="1"/>
  <c r="E183" i="20"/>
  <c r="E319" i="20"/>
  <c r="H319" i="20"/>
  <c r="G319" i="20"/>
  <c r="F319" i="20"/>
  <c r="C321" i="20"/>
  <c r="D320" i="20"/>
  <c r="H183" i="20" l="1"/>
  <c r="D184" i="20" s="1"/>
  <c r="C322" i="20"/>
  <c r="D321" i="20"/>
  <c r="F320" i="20"/>
  <c r="H320" i="20"/>
  <c r="G320" i="20"/>
  <c r="E320" i="20"/>
  <c r="C323" i="20" l="1"/>
  <c r="D322" i="20"/>
  <c r="G321" i="20"/>
  <c r="F321" i="20"/>
  <c r="E321" i="20"/>
  <c r="H321" i="20"/>
  <c r="G184" i="20"/>
  <c r="F184" i="20" s="1"/>
  <c r="E184" i="20"/>
  <c r="H184" i="20" l="1"/>
  <c r="D185" i="20" s="1"/>
  <c r="H322" i="20"/>
  <c r="E322" i="20"/>
  <c r="G322" i="20"/>
  <c r="F322" i="20"/>
  <c r="C324" i="20"/>
  <c r="D323" i="20"/>
  <c r="E323" i="20" l="1"/>
  <c r="H323" i="20"/>
  <c r="G323" i="20"/>
  <c r="F323" i="20"/>
  <c r="G185" i="20"/>
  <c r="E185" i="20"/>
  <c r="C325" i="20"/>
  <c r="D324" i="20"/>
  <c r="F185" i="20" l="1"/>
  <c r="H185" i="20"/>
  <c r="D186" i="20" s="1"/>
  <c r="F324" i="20"/>
  <c r="G324" i="20"/>
  <c r="E324" i="20"/>
  <c r="H324" i="20"/>
  <c r="C326" i="20"/>
  <c r="D325" i="20"/>
  <c r="E186" i="20" l="1"/>
  <c r="G186" i="20"/>
  <c r="F186" i="20" s="1"/>
  <c r="G325" i="20"/>
  <c r="L325" i="20" s="1"/>
  <c r="E325" i="20"/>
  <c r="J325" i="20" s="1"/>
  <c r="H325" i="20"/>
  <c r="F325" i="20"/>
  <c r="K325" i="20" s="1"/>
  <c r="C327" i="20"/>
  <c r="D326" i="20"/>
  <c r="H186" i="20" l="1"/>
  <c r="D187" i="20" s="1"/>
  <c r="E326" i="20"/>
  <c r="F326" i="20"/>
  <c r="H326" i="20"/>
  <c r="G326" i="20"/>
  <c r="C328" i="20"/>
  <c r="D327" i="20"/>
  <c r="F327" i="20" l="1"/>
  <c r="G327" i="20"/>
  <c r="H327" i="20"/>
  <c r="E327" i="20"/>
  <c r="E187" i="20"/>
  <c r="G187" i="20"/>
  <c r="F187" i="20" s="1"/>
  <c r="H187" i="20" s="1"/>
  <c r="D188" i="20" s="1"/>
  <c r="C329" i="20"/>
  <c r="D328" i="20"/>
  <c r="G188" i="20" l="1"/>
  <c r="F188" i="20" s="1"/>
  <c r="H188" i="20" s="1"/>
  <c r="D189" i="20" s="1"/>
  <c r="E188" i="20"/>
  <c r="C330" i="20"/>
  <c r="D329" i="20"/>
  <c r="G328" i="20"/>
  <c r="F328" i="20"/>
  <c r="E328" i="20"/>
  <c r="H328" i="20"/>
  <c r="G189" i="20" l="1"/>
  <c r="F189" i="20" s="1"/>
  <c r="H189" i="20" s="1"/>
  <c r="D190" i="20" s="1"/>
  <c r="E189" i="20"/>
  <c r="C331" i="20"/>
  <c r="D330" i="20"/>
  <c r="H329" i="20"/>
  <c r="G329" i="20"/>
  <c r="F329" i="20"/>
  <c r="E329" i="20"/>
  <c r="E190" i="20" l="1"/>
  <c r="G190" i="20"/>
  <c r="F190" i="20" s="1"/>
  <c r="H190" i="20" s="1"/>
  <c r="D191" i="20" s="1"/>
  <c r="C332" i="20"/>
  <c r="D331" i="20"/>
  <c r="E330" i="20"/>
  <c r="H330" i="20"/>
  <c r="G330" i="20"/>
  <c r="F330" i="20"/>
  <c r="E191" i="20" l="1"/>
  <c r="G191" i="20"/>
  <c r="F191" i="20" s="1"/>
  <c r="H191" i="20" s="1"/>
  <c r="D192" i="20" s="1"/>
  <c r="F331" i="20"/>
  <c r="E331" i="20"/>
  <c r="H331" i="20"/>
  <c r="G331" i="20"/>
  <c r="C333" i="20"/>
  <c r="D332" i="20"/>
  <c r="G192" i="20" l="1"/>
  <c r="E192" i="20"/>
  <c r="F192" i="20" s="1"/>
  <c r="H192" i="20" s="1"/>
  <c r="D193" i="20" s="1"/>
  <c r="G332" i="20"/>
  <c r="F332" i="20"/>
  <c r="E332" i="20"/>
  <c r="H332" i="20"/>
  <c r="C334" i="20"/>
  <c r="D333" i="20"/>
  <c r="G193" i="20" l="1"/>
  <c r="L193" i="20" s="1"/>
  <c r="E193" i="20"/>
  <c r="J193" i="20" s="1"/>
  <c r="H333" i="20"/>
  <c r="G333" i="20"/>
  <c r="F333" i="20"/>
  <c r="E333" i="20"/>
  <c r="C335" i="20"/>
  <c r="D334" i="20"/>
  <c r="E334" i="20" l="1"/>
  <c r="H334" i="20"/>
  <c r="G334" i="20"/>
  <c r="F334" i="20"/>
  <c r="F193" i="20"/>
  <c r="C336" i="20"/>
  <c r="D335" i="20"/>
  <c r="F335" i="20" l="1"/>
  <c r="E335" i="20"/>
  <c r="H335" i="20"/>
  <c r="G335" i="20"/>
  <c r="C337" i="20"/>
  <c r="D336" i="20"/>
  <c r="K193" i="20"/>
  <c r="H193" i="20"/>
  <c r="D194" i="20" s="1"/>
  <c r="E194" i="20" l="1"/>
  <c r="G194" i="20"/>
  <c r="G336" i="20"/>
  <c r="F336" i="20"/>
  <c r="E336" i="20"/>
  <c r="H336" i="20"/>
  <c r="C338" i="20"/>
  <c r="D337" i="20"/>
  <c r="H337" i="20" l="1"/>
  <c r="G337" i="20"/>
  <c r="L337" i="20" s="1"/>
  <c r="F337" i="20"/>
  <c r="K337" i="20" s="1"/>
  <c r="E337" i="20"/>
  <c r="J337" i="20" s="1"/>
  <c r="C339" i="20"/>
  <c r="D338" i="20"/>
  <c r="F194" i="20"/>
  <c r="C340" i="20" l="1"/>
  <c r="D339" i="20"/>
  <c r="F338" i="20"/>
  <c r="E338" i="20"/>
  <c r="H338" i="20"/>
  <c r="G338" i="20"/>
  <c r="H194" i="20"/>
  <c r="D195" i="20" s="1"/>
  <c r="G195" i="20" l="1"/>
  <c r="E195" i="20"/>
  <c r="G339" i="20"/>
  <c r="F339" i="20"/>
  <c r="E339" i="20"/>
  <c r="H339" i="20"/>
  <c r="C341" i="20"/>
  <c r="D340" i="20"/>
  <c r="F195" i="20" l="1"/>
  <c r="H195" i="20"/>
  <c r="D196" i="20" s="1"/>
  <c r="C342" i="20"/>
  <c r="D341" i="20"/>
  <c r="H340" i="20"/>
  <c r="G340" i="20"/>
  <c r="F340" i="20"/>
  <c r="E340" i="20"/>
  <c r="E341" i="20" l="1"/>
  <c r="H341" i="20"/>
  <c r="G341" i="20"/>
  <c r="F341" i="20"/>
  <c r="C343" i="20"/>
  <c r="D342" i="20"/>
  <c r="G196" i="20"/>
  <c r="F196" i="20" s="1"/>
  <c r="E196" i="20"/>
  <c r="H196" i="20" l="1"/>
  <c r="D197" i="20" s="1"/>
  <c r="C344" i="20"/>
  <c r="D343" i="20"/>
  <c r="F342" i="20"/>
  <c r="E342" i="20"/>
  <c r="H342" i="20"/>
  <c r="G342" i="20"/>
  <c r="C345" i="20" l="1"/>
  <c r="D344" i="20"/>
  <c r="E197" i="20"/>
  <c r="G197" i="20"/>
  <c r="F197" i="20" s="1"/>
  <c r="G343" i="20"/>
  <c r="F343" i="20"/>
  <c r="E343" i="20"/>
  <c r="H343" i="20"/>
  <c r="H197" i="20" l="1"/>
  <c r="D198" i="20" s="1"/>
  <c r="H344" i="20"/>
  <c r="G344" i="20"/>
  <c r="F344" i="20"/>
  <c r="E344" i="20"/>
  <c r="C346" i="20"/>
  <c r="D345" i="20"/>
  <c r="E345" i="20" l="1"/>
  <c r="H345" i="20"/>
  <c r="G345" i="20"/>
  <c r="F345" i="20"/>
  <c r="C347" i="20"/>
  <c r="D346" i="20"/>
  <c r="G198" i="20"/>
  <c r="F198" i="20" s="1"/>
  <c r="E198" i="20"/>
  <c r="H198" i="20" l="1"/>
  <c r="D199" i="20" s="1"/>
  <c r="F346" i="20"/>
  <c r="E346" i="20"/>
  <c r="H346" i="20"/>
  <c r="G346" i="20"/>
  <c r="C348" i="20"/>
  <c r="D347" i="20"/>
  <c r="C349" i="20" l="1"/>
  <c r="D348" i="20"/>
  <c r="G347" i="20"/>
  <c r="F347" i="20"/>
  <c r="E347" i="20"/>
  <c r="H347" i="20"/>
  <c r="E199" i="20"/>
  <c r="G199" i="20"/>
  <c r="F199" i="20" s="1"/>
  <c r="H199" i="20" s="1"/>
  <c r="D200" i="20" s="1"/>
  <c r="E200" i="20" l="1"/>
  <c r="G200" i="20"/>
  <c r="F200" i="20" s="1"/>
  <c r="H200" i="20" s="1"/>
  <c r="D201" i="20" s="1"/>
  <c r="H348" i="20"/>
  <c r="G348" i="20"/>
  <c r="F348" i="20"/>
  <c r="E348" i="20"/>
  <c r="C350" i="20"/>
  <c r="D349" i="20"/>
  <c r="G201" i="20" l="1"/>
  <c r="F201" i="20" s="1"/>
  <c r="H201" i="20" s="1"/>
  <c r="D202" i="20" s="1"/>
  <c r="E201" i="20"/>
  <c r="E349" i="20"/>
  <c r="J349" i="20" s="1"/>
  <c r="H349" i="20"/>
  <c r="G349" i="20"/>
  <c r="L349" i="20" s="1"/>
  <c r="F349" i="20"/>
  <c r="K349" i="20" s="1"/>
  <c r="C351" i="20"/>
  <c r="D350" i="20"/>
  <c r="G202" i="20" l="1"/>
  <c r="F202" i="20" s="1"/>
  <c r="H202" i="20" s="1"/>
  <c r="D203" i="20" s="1"/>
  <c r="E202" i="20"/>
  <c r="G350" i="20"/>
  <c r="F350" i="20"/>
  <c r="E350" i="20"/>
  <c r="H350" i="20"/>
  <c r="C352" i="20"/>
  <c r="D351" i="20"/>
  <c r="E203" i="20" l="1"/>
  <c r="G203" i="20"/>
  <c r="F203" i="20" s="1"/>
  <c r="H203" i="20" s="1"/>
  <c r="D204" i="20" s="1"/>
  <c r="H351" i="20"/>
  <c r="G351" i="20"/>
  <c r="F351" i="20"/>
  <c r="E351" i="20"/>
  <c r="C353" i="20"/>
  <c r="D352" i="20"/>
  <c r="E204" i="20" l="1"/>
  <c r="G204" i="20"/>
  <c r="F204" i="20" s="1"/>
  <c r="H204" i="20" s="1"/>
  <c r="D205" i="20" s="1"/>
  <c r="E352" i="20"/>
  <c r="H352" i="20"/>
  <c r="G352" i="20"/>
  <c r="F352" i="20"/>
  <c r="C354" i="20"/>
  <c r="D353" i="20"/>
  <c r="G205" i="20" l="1"/>
  <c r="L205" i="20" s="1"/>
  <c r="E205" i="20"/>
  <c r="J205" i="20" s="1"/>
  <c r="C355" i="20"/>
  <c r="D354" i="20"/>
  <c r="F353" i="20"/>
  <c r="E353" i="20"/>
  <c r="H353" i="20"/>
  <c r="G353" i="20"/>
  <c r="C356" i="20" l="1"/>
  <c r="D355" i="20"/>
  <c r="F205" i="20"/>
  <c r="G354" i="20"/>
  <c r="F354" i="20"/>
  <c r="E354" i="20"/>
  <c r="H354" i="20"/>
  <c r="K205" i="20" l="1"/>
  <c r="H205" i="20"/>
  <c r="D206" i="20" s="1"/>
  <c r="H355" i="20"/>
  <c r="G355" i="20"/>
  <c r="F355" i="20"/>
  <c r="E355" i="20"/>
  <c r="C357" i="20"/>
  <c r="D356" i="20"/>
  <c r="E356" i="20" l="1"/>
  <c r="H356" i="20"/>
  <c r="G356" i="20"/>
  <c r="F356" i="20"/>
  <c r="C358" i="20"/>
  <c r="D357" i="20"/>
  <c r="E206" i="20"/>
  <c r="G206" i="20"/>
  <c r="F357" i="20" l="1"/>
  <c r="E357" i="20"/>
  <c r="H357" i="20"/>
  <c r="G357" i="20"/>
  <c r="F206" i="20"/>
  <c r="C359" i="20"/>
  <c r="D358" i="20"/>
  <c r="H206" i="20" l="1"/>
  <c r="D207" i="20" s="1"/>
  <c r="C360" i="20"/>
  <c r="D359" i="20"/>
  <c r="G358" i="20"/>
  <c r="F358" i="20"/>
  <c r="E358" i="20"/>
  <c r="H358" i="20"/>
  <c r="C361" i="20" l="1"/>
  <c r="D360" i="20"/>
  <c r="H359" i="20"/>
  <c r="G359" i="20"/>
  <c r="F359" i="20"/>
  <c r="E359" i="20"/>
  <c r="E207" i="20"/>
  <c r="G207" i="20"/>
  <c r="F207" i="20" s="1"/>
  <c r="H207" i="20" l="1"/>
  <c r="D208" i="20" s="1"/>
  <c r="E360" i="20"/>
  <c r="H360" i="20"/>
  <c r="G360" i="20"/>
  <c r="F360" i="20"/>
  <c r="C362" i="20"/>
  <c r="D361" i="20"/>
  <c r="G208" i="20" l="1"/>
  <c r="E208" i="20"/>
  <c r="F361" i="20"/>
  <c r="K361" i="20" s="1"/>
  <c r="E361" i="20"/>
  <c r="J361" i="20" s="1"/>
  <c r="H361" i="20"/>
  <c r="G361" i="20"/>
  <c r="L361" i="20" s="1"/>
  <c r="C363" i="20"/>
  <c r="D362" i="20"/>
  <c r="F208" i="20" l="1"/>
  <c r="H208" i="20"/>
  <c r="D209" i="20" s="1"/>
  <c r="C364" i="20"/>
  <c r="D363" i="20"/>
  <c r="H362" i="20"/>
  <c r="G362" i="20"/>
  <c r="F362" i="20"/>
  <c r="E362" i="20"/>
  <c r="C365" i="20" l="1"/>
  <c r="D364" i="20"/>
  <c r="G209" i="20"/>
  <c r="F209" i="20" s="1"/>
  <c r="E209" i="20"/>
  <c r="E363" i="20"/>
  <c r="H363" i="20"/>
  <c r="G363" i="20"/>
  <c r="F363" i="20"/>
  <c r="H209" i="20" l="1"/>
  <c r="D210" i="20" s="1"/>
  <c r="F364" i="20"/>
  <c r="E364" i="20"/>
  <c r="H364" i="20"/>
  <c r="G364" i="20"/>
  <c r="C366" i="20"/>
  <c r="D365" i="20"/>
  <c r="E210" i="20" l="1"/>
  <c r="G210" i="20"/>
  <c r="F210" i="20" s="1"/>
  <c r="C367" i="20"/>
  <c r="D366" i="20"/>
  <c r="G365" i="20"/>
  <c r="F365" i="20"/>
  <c r="E365" i="20"/>
  <c r="H365" i="20"/>
  <c r="H210" i="20" l="1"/>
  <c r="D211" i="20" s="1"/>
  <c r="H366" i="20"/>
  <c r="G366" i="20"/>
  <c r="F366" i="20"/>
  <c r="E366" i="20"/>
  <c r="C368" i="20"/>
  <c r="D367" i="20"/>
  <c r="E367" i="20" l="1"/>
  <c r="H367" i="20"/>
  <c r="G367" i="20"/>
  <c r="F367" i="20"/>
  <c r="C369" i="20"/>
  <c r="D368" i="20"/>
  <c r="E211" i="20"/>
  <c r="G211" i="20"/>
  <c r="F211" i="20" s="1"/>
  <c r="H211" i="20" s="1"/>
  <c r="D212" i="20" s="1"/>
  <c r="G212" i="20" l="1"/>
  <c r="E212" i="20"/>
  <c r="F368" i="20"/>
  <c r="E368" i="20"/>
  <c r="H368" i="20"/>
  <c r="G368" i="20"/>
  <c r="C370" i="20"/>
  <c r="D369" i="20"/>
  <c r="F212" i="20" l="1"/>
  <c r="H212" i="20" s="1"/>
  <c r="D213" i="20" s="1"/>
  <c r="G213" i="20" s="1"/>
  <c r="F213" i="20" s="1"/>
  <c r="H213" i="20" s="1"/>
  <c r="D214" i="20" s="1"/>
  <c r="C371" i="20"/>
  <c r="D370" i="20"/>
  <c r="G369" i="20"/>
  <c r="F369" i="20"/>
  <c r="E369" i="20"/>
  <c r="H369" i="20"/>
  <c r="E213" i="20" l="1"/>
  <c r="E214" i="20"/>
  <c r="G214" i="20"/>
  <c r="F214" i="20" s="1"/>
  <c r="H214" i="20" s="1"/>
  <c r="D215" i="20" s="1"/>
  <c r="H370" i="20"/>
  <c r="G370" i="20"/>
  <c r="F370" i="20"/>
  <c r="E370" i="20"/>
  <c r="C372" i="20"/>
  <c r="D371" i="20"/>
  <c r="E215" i="20" l="1"/>
  <c r="G215" i="20"/>
  <c r="F215" i="20" s="1"/>
  <c r="H215" i="20" s="1"/>
  <c r="D216" i="20" s="1"/>
  <c r="E371" i="20"/>
  <c r="H371" i="20"/>
  <c r="G371" i="20"/>
  <c r="F371" i="20"/>
  <c r="C373" i="20"/>
  <c r="D373" i="20" s="1"/>
  <c r="D372" i="20"/>
  <c r="G216" i="20" l="1"/>
  <c r="E216" i="20"/>
  <c r="F216" i="20" s="1"/>
  <c r="H216" i="20" s="1"/>
  <c r="D217" i="20" s="1"/>
  <c r="F372" i="20"/>
  <c r="E372" i="20"/>
  <c r="H372" i="20"/>
  <c r="G372" i="20"/>
  <c r="G373" i="20"/>
  <c r="F373" i="20"/>
  <c r="E373" i="20"/>
  <c r="H373" i="20"/>
  <c r="D56" i="23" l="1"/>
  <c r="E56" i="23"/>
  <c r="F56" i="23"/>
  <c r="G56" i="23"/>
  <c r="H56" i="23"/>
  <c r="I56" i="23"/>
  <c r="J56" i="23"/>
  <c r="K56" i="23"/>
  <c r="L56" i="23"/>
  <c r="M56" i="23"/>
  <c r="K373" i="20"/>
  <c r="J373" i="20"/>
  <c r="G217" i="20"/>
  <c r="L217" i="20" s="1"/>
  <c r="E217" i="20"/>
  <c r="J217" i="20" s="1"/>
  <c r="L373" i="20"/>
  <c r="N56" i="23" l="1"/>
  <c r="F217" i="20"/>
  <c r="O56" i="23" l="1"/>
  <c r="K217" i="20"/>
  <c r="H217" i="20"/>
  <c r="D218" i="20" s="1"/>
  <c r="E218" i="20" l="1"/>
  <c r="G218" i="20"/>
  <c r="F218" i="20" l="1"/>
  <c r="H218" i="20" l="1"/>
  <c r="D219" i="20" s="1"/>
  <c r="G219" i="20" l="1"/>
  <c r="F219" i="20" s="1"/>
  <c r="E219" i="20"/>
  <c r="H219" i="20" l="1"/>
  <c r="D220" i="20" s="1"/>
  <c r="G220" i="20" l="1"/>
  <c r="E220" i="20"/>
  <c r="F220" i="20" l="1"/>
  <c r="H220" i="20" l="1"/>
  <c r="D221" i="20" s="1"/>
  <c r="E221" i="20" l="1"/>
  <c r="G221" i="20"/>
  <c r="F221" i="20" l="1"/>
  <c r="H221" i="20" l="1"/>
  <c r="D222" i="20" s="1"/>
  <c r="E222" i="20" l="1"/>
  <c r="G222" i="20"/>
  <c r="F222" i="20" l="1"/>
  <c r="H222" i="20" l="1"/>
  <c r="D223" i="20" s="1"/>
  <c r="G223" i="20" l="1"/>
  <c r="E223" i="20"/>
  <c r="F223" i="20" l="1"/>
  <c r="H223" i="20" s="1"/>
  <c r="D224" i="20" s="1"/>
  <c r="G224" i="20" s="1"/>
  <c r="F224" i="20" s="1"/>
  <c r="H224" i="20" s="1"/>
  <c r="D225" i="20" s="1"/>
  <c r="E224" i="20" l="1"/>
  <c r="E225" i="20"/>
  <c r="G225" i="20"/>
  <c r="F225" i="20" s="1"/>
  <c r="H225" i="20" s="1"/>
  <c r="D226" i="20" s="1"/>
  <c r="E226" i="20" l="1"/>
  <c r="G226" i="20"/>
  <c r="F226" i="20" s="1"/>
  <c r="H226" i="20" s="1"/>
  <c r="D227" i="20" s="1"/>
  <c r="G227" i="20" l="1"/>
  <c r="E227" i="20"/>
  <c r="F227" i="20" l="1"/>
  <c r="H227" i="20" s="1"/>
  <c r="D228" i="20" s="1"/>
  <c r="G228" i="20" s="1"/>
  <c r="F228" i="20" s="1"/>
  <c r="H228" i="20" s="1"/>
  <c r="D229" i="20" s="1"/>
  <c r="E228" i="20" l="1"/>
  <c r="E229" i="20"/>
  <c r="G229" i="20"/>
  <c r="L229" i="20" s="1"/>
  <c r="J229" i="20" l="1"/>
  <c r="F229" i="20"/>
  <c r="K229" i="20" l="1"/>
  <c r="H229" i="20"/>
  <c r="D230" i="20" s="1"/>
  <c r="G230" i="20" l="1"/>
  <c r="E230" i="20"/>
  <c r="F230" i="20" l="1"/>
  <c r="H230" i="20"/>
  <c r="D231" i="20" s="1"/>
  <c r="G231" i="20" l="1"/>
  <c r="E231" i="20"/>
  <c r="F231" i="20" l="1"/>
  <c r="H231" i="20" l="1"/>
  <c r="D232" i="20" s="1"/>
  <c r="E232" i="20" l="1"/>
  <c r="G232" i="20"/>
  <c r="F232" i="20" s="1"/>
  <c r="H232" i="20" l="1"/>
  <c r="D233" i="20" s="1"/>
  <c r="E233" i="20" l="1"/>
  <c r="G233" i="20"/>
  <c r="F233" i="20" s="1"/>
  <c r="H233" i="20" l="1"/>
  <c r="D234" i="20" s="1"/>
  <c r="G234" i="20" l="1"/>
  <c r="E234" i="20"/>
  <c r="F234" i="20" l="1"/>
  <c r="H234" i="20"/>
  <c r="D235" i="20" s="1"/>
  <c r="G235" i="20" l="1"/>
  <c r="E235" i="20"/>
  <c r="F235" i="20" l="1"/>
  <c r="H235" i="20" s="1"/>
  <c r="D236" i="20" s="1"/>
  <c r="E236" i="20" s="1"/>
  <c r="G236" i="20" l="1"/>
  <c r="F236" i="20" s="1"/>
  <c r="H236" i="20" s="1"/>
  <c r="D237" i="20" s="1"/>
  <c r="E237" i="20" s="1"/>
  <c r="G237" i="20" l="1"/>
  <c r="F237" i="20" s="1"/>
  <c r="H237" i="20" s="1"/>
  <c r="D238" i="20" s="1"/>
  <c r="G238" i="20" s="1"/>
  <c r="E238" i="20" l="1"/>
  <c r="F238" i="20"/>
  <c r="H238" i="20" s="1"/>
  <c r="D239" i="20" s="1"/>
  <c r="G239" i="20" s="1"/>
  <c r="E239" i="20" l="1"/>
  <c r="F239" i="20"/>
  <c r="H239" i="20" s="1"/>
  <c r="D240" i="20" s="1"/>
  <c r="E240" i="20" s="1"/>
  <c r="G240" i="20" l="1"/>
  <c r="F240" i="20" s="1"/>
  <c r="H240" i="20" s="1"/>
  <c r="D241" i="20" s="1"/>
  <c r="G241" i="20" s="1"/>
  <c r="L241" i="20" s="1"/>
  <c r="E241" i="20" l="1"/>
  <c r="J241" i="20" s="1"/>
  <c r="F241" i="20"/>
  <c r="K241" i="20" l="1"/>
  <c r="H241" i="20"/>
  <c r="D242" i="20" s="1"/>
  <c r="G242" i="20" l="1"/>
  <c r="E242" i="20"/>
  <c r="F242" i="20" l="1"/>
  <c r="H242" i="20" l="1"/>
  <c r="D243" i="20" s="1"/>
  <c r="E243" i="20" l="1"/>
  <c r="G243" i="20"/>
  <c r="F243" i="20" l="1"/>
  <c r="H243" i="20" l="1"/>
  <c r="D244" i="20" s="1"/>
  <c r="E244" i="20" l="1"/>
  <c r="G244" i="20"/>
  <c r="F244" i="20" l="1"/>
  <c r="H244" i="20" l="1"/>
  <c r="D245" i="20" s="1"/>
  <c r="G245" i="20" l="1"/>
  <c r="F245" i="20" s="1"/>
  <c r="E245" i="20"/>
  <c r="H245" i="20" l="1"/>
  <c r="D246" i="20" s="1"/>
  <c r="E246" i="20" l="1"/>
  <c r="G246" i="20"/>
  <c r="F246" i="20" s="1"/>
  <c r="H246" i="20" l="1"/>
  <c r="D247" i="20" s="1"/>
  <c r="G247" i="20" l="1"/>
  <c r="E247" i="20"/>
  <c r="F247" i="20" l="1"/>
  <c r="H247" i="20" s="1"/>
  <c r="D248" i="20" s="1"/>
  <c r="G248" i="20" s="1"/>
  <c r="E248" i="20" l="1"/>
  <c r="F248" i="20" s="1"/>
  <c r="H248" i="20" s="1"/>
  <c r="D249" i="20" s="1"/>
  <c r="E249" i="20" l="1"/>
  <c r="G249" i="20"/>
  <c r="F249" i="20" s="1"/>
  <c r="H249" i="20" s="1"/>
  <c r="D250" i="20" s="1"/>
  <c r="G250" i="20" s="1"/>
  <c r="E250" i="20" l="1"/>
  <c r="F250" i="20" s="1"/>
  <c r="H250" i="20" s="1"/>
  <c r="D251" i="20" s="1"/>
  <c r="G251" i="20" l="1"/>
  <c r="E251" i="20"/>
  <c r="F251" i="20" l="1"/>
  <c r="H251" i="20" s="1"/>
  <c r="D252" i="20" s="1"/>
  <c r="E252" i="20" l="1"/>
  <c r="G252" i="20"/>
  <c r="F252" i="20" s="1"/>
  <c r="H252" i="20" s="1"/>
  <c r="D253" i="20" s="1"/>
  <c r="E253" i="20" l="1"/>
  <c r="J253" i="20" s="1"/>
  <c r="G253" i="20"/>
  <c r="F253" i="20" l="1"/>
  <c r="E8" i="20"/>
  <c r="E9" i="20" s="1"/>
  <c r="L253" i="20"/>
  <c r="K253" i="20" l="1"/>
  <c r="H253" i="20"/>
  <c r="K34" i="7" l="1"/>
  <c r="C34" i="7"/>
  <c r="N34" i="7"/>
  <c r="M34" i="7"/>
  <c r="L34" i="7"/>
  <c r="J34" i="7"/>
  <c r="I34" i="7"/>
  <c r="H34" i="7"/>
  <c r="F34" i="7"/>
  <c r="E34" i="7"/>
  <c r="D34" i="7"/>
  <c r="G34" i="7" l="1"/>
  <c r="N36" i="8"/>
  <c r="M36" i="8"/>
  <c r="L36" i="8"/>
  <c r="K36" i="8"/>
  <c r="J36" i="8"/>
  <c r="I36" i="8"/>
  <c r="H36" i="8"/>
  <c r="G36" i="8"/>
  <c r="F36" i="8"/>
  <c r="E36" i="8"/>
  <c r="D36" i="8"/>
  <c r="C36" i="8"/>
  <c r="N82" i="8" l="1"/>
  <c r="M82" i="8"/>
  <c r="L82" i="8"/>
  <c r="K82" i="8"/>
  <c r="J82" i="8"/>
  <c r="I82" i="8"/>
  <c r="H82" i="8"/>
  <c r="G82" i="8"/>
  <c r="F82" i="8"/>
  <c r="E82" i="8"/>
  <c r="D82" i="8"/>
  <c r="C82" i="8"/>
  <c r="D82" i="1" l="1"/>
  <c r="E82" i="1"/>
  <c r="F82" i="1"/>
  <c r="G82" i="1"/>
  <c r="H82" i="1"/>
  <c r="I82" i="1"/>
  <c r="J82" i="1"/>
  <c r="K82" i="1"/>
  <c r="L82" i="1"/>
  <c r="M82" i="1"/>
  <c r="N82" i="1"/>
  <c r="C82" i="1"/>
  <c r="D82" i="4"/>
  <c r="E82" i="4"/>
  <c r="F82" i="4"/>
  <c r="G82" i="4"/>
  <c r="H82" i="4"/>
  <c r="I82" i="4"/>
  <c r="J82" i="4"/>
  <c r="K82" i="4"/>
  <c r="L82" i="4"/>
  <c r="M82" i="4"/>
  <c r="N82" i="4"/>
  <c r="C82" i="4"/>
  <c r="D82" i="5"/>
  <c r="E82" i="5"/>
  <c r="F82" i="5"/>
  <c r="G82" i="5"/>
  <c r="H82" i="5"/>
  <c r="I82" i="5"/>
  <c r="J82" i="5"/>
  <c r="K82" i="5"/>
  <c r="L82" i="5"/>
  <c r="M82" i="5"/>
  <c r="N82" i="5"/>
  <c r="C82" i="5"/>
  <c r="C82" i="7"/>
  <c r="D82" i="7"/>
  <c r="E82" i="7"/>
  <c r="F82" i="7"/>
  <c r="G82" i="7"/>
  <c r="H82" i="7"/>
  <c r="I82" i="7"/>
  <c r="J82" i="7"/>
  <c r="K82" i="7"/>
  <c r="L82" i="7"/>
  <c r="M82" i="7"/>
  <c r="N82" i="7"/>
  <c r="D82" i="6"/>
  <c r="E82" i="6"/>
  <c r="F82" i="6"/>
  <c r="G82" i="6"/>
  <c r="H82" i="6"/>
  <c r="I82" i="6"/>
  <c r="J82" i="6"/>
  <c r="K82" i="6"/>
  <c r="L82" i="6"/>
  <c r="M82" i="6"/>
  <c r="N82" i="6"/>
  <c r="C82" i="6"/>
  <c r="O153" i="1" l="1"/>
  <c r="O153" i="4"/>
  <c r="O153" i="5"/>
  <c r="O153" i="6"/>
  <c r="O153" i="8"/>
  <c r="O153" i="7"/>
  <c r="N16" i="1" l="1"/>
  <c r="M16" i="1"/>
  <c r="L16" i="1"/>
  <c r="K16" i="1"/>
  <c r="J16" i="1"/>
  <c r="I16" i="1"/>
  <c r="H16" i="1"/>
  <c r="G16" i="1"/>
  <c r="F16" i="1"/>
  <c r="E16" i="1"/>
  <c r="D16" i="1"/>
  <c r="C16" i="1"/>
  <c r="N16" i="4"/>
  <c r="M16" i="4"/>
  <c r="L16" i="4"/>
  <c r="K16" i="4"/>
  <c r="J16" i="4"/>
  <c r="I16" i="4"/>
  <c r="H16" i="4"/>
  <c r="G16" i="4"/>
  <c r="F16" i="4"/>
  <c r="E16" i="4"/>
  <c r="D16" i="4"/>
  <c r="C16" i="4"/>
  <c r="N16" i="5"/>
  <c r="M16" i="5"/>
  <c r="L16" i="5"/>
  <c r="K16" i="5"/>
  <c r="J16" i="5"/>
  <c r="I16" i="5"/>
  <c r="H16" i="5"/>
  <c r="G16" i="5"/>
  <c r="F16" i="5"/>
  <c r="E16" i="5"/>
  <c r="D16" i="5"/>
  <c r="C16" i="5"/>
  <c r="N16" i="6"/>
  <c r="M16" i="6"/>
  <c r="L16" i="6"/>
  <c r="K16" i="6"/>
  <c r="J16" i="6"/>
  <c r="I16" i="6"/>
  <c r="H16" i="6"/>
  <c r="G16" i="6"/>
  <c r="F16" i="6"/>
  <c r="E16" i="6"/>
  <c r="D16" i="6"/>
  <c r="C16" i="6"/>
  <c r="D88" i="7" l="1"/>
  <c r="E88" i="7"/>
  <c r="F88" i="7"/>
  <c r="G88" i="7"/>
  <c r="H88" i="7"/>
  <c r="I88" i="7"/>
  <c r="J88" i="7"/>
  <c r="K88" i="7"/>
  <c r="L88" i="7"/>
  <c r="M88" i="7"/>
  <c r="N88" i="7"/>
  <c r="C88" i="7"/>
  <c r="B89" i="8" l="1"/>
  <c r="B179" i="8" s="1"/>
  <c r="B88" i="8"/>
  <c r="B172" i="7"/>
  <c r="B173" i="7"/>
  <c r="B174" i="7"/>
  <c r="B175" i="7"/>
  <c r="B176" i="7"/>
  <c r="B177" i="7"/>
  <c r="B178" i="7"/>
  <c r="B179" i="7"/>
  <c r="B89" i="1"/>
  <c r="B179" i="1" s="1"/>
  <c r="B88" i="1"/>
  <c r="B178" i="1" s="1"/>
  <c r="B89" i="4"/>
  <c r="B179" i="4" s="1"/>
  <c r="B88" i="4"/>
  <c r="B178" i="4" s="1"/>
  <c r="B89" i="5"/>
  <c r="B179" i="5" s="1"/>
  <c r="B88" i="5"/>
  <c r="B178" i="5" s="1"/>
  <c r="B89" i="6"/>
  <c r="B179" i="6" s="1"/>
  <c r="B88" i="6"/>
  <c r="B178" i="6" s="1"/>
  <c r="B150" i="8"/>
  <c r="B151" i="8"/>
  <c r="B152" i="8"/>
  <c r="B153" i="8"/>
  <c r="B87" i="8"/>
  <c r="B177" i="8" s="1"/>
  <c r="O86" i="8"/>
  <c r="B86" i="8"/>
  <c r="B176" i="8" s="1"/>
  <c r="B85" i="8"/>
  <c r="B175" i="8" s="1"/>
  <c r="O84" i="8"/>
  <c r="B84" i="8"/>
  <c r="B174" i="8" s="1"/>
  <c r="B83" i="8"/>
  <c r="B173" i="8" s="1"/>
  <c r="O82" i="8"/>
  <c r="B82" i="8"/>
  <c r="B172" i="8" s="1"/>
  <c r="B81" i="8"/>
  <c r="B171" i="8" s="1"/>
  <c r="N88" i="8"/>
  <c r="M88" i="8"/>
  <c r="L88" i="8"/>
  <c r="K88" i="8"/>
  <c r="J88" i="8"/>
  <c r="I88" i="8"/>
  <c r="H88" i="8"/>
  <c r="G88" i="8"/>
  <c r="F88" i="8"/>
  <c r="E88" i="8"/>
  <c r="D88" i="8"/>
  <c r="C88" i="8"/>
  <c r="B80" i="8"/>
  <c r="B170" i="8" s="1"/>
  <c r="B79" i="8"/>
  <c r="O78" i="8"/>
  <c r="B78" i="8"/>
  <c r="B168" i="8" s="1"/>
  <c r="B77" i="8"/>
  <c r="B167" i="8" s="1"/>
  <c r="O76" i="8"/>
  <c r="B76" i="8"/>
  <c r="B166" i="8" s="1"/>
  <c r="B75" i="8"/>
  <c r="B165" i="8" s="1"/>
  <c r="O74" i="8"/>
  <c r="B74" i="8"/>
  <c r="B164" i="8" s="1"/>
  <c r="B73" i="8"/>
  <c r="B163" i="8" s="1"/>
  <c r="O72" i="8"/>
  <c r="B72" i="8"/>
  <c r="B162" i="8" s="1"/>
  <c r="B71" i="8"/>
  <c r="B161" i="8" s="1"/>
  <c r="O70" i="8"/>
  <c r="B70" i="8"/>
  <c r="B160" i="8" s="1"/>
  <c r="B69" i="8"/>
  <c r="B159" i="8" s="1"/>
  <c r="O68" i="8"/>
  <c r="B68" i="8"/>
  <c r="B158" i="8" s="1"/>
  <c r="B67" i="8"/>
  <c r="B157" i="8" s="1"/>
  <c r="O66" i="8"/>
  <c r="B66" i="8"/>
  <c r="B156" i="8" s="1"/>
  <c r="B65" i="8"/>
  <c r="B155" i="8" s="1"/>
  <c r="O64" i="8"/>
  <c r="B64" i="8"/>
  <c r="B154" i="8" s="1"/>
  <c r="B19" i="8"/>
  <c r="B109" i="8" s="1"/>
  <c r="B20" i="8"/>
  <c r="B110" i="8" s="1"/>
  <c r="B21" i="8"/>
  <c r="B111" i="8" s="1"/>
  <c r="B22" i="8"/>
  <c r="B112" i="8" s="1"/>
  <c r="B23" i="8"/>
  <c r="B113" i="8" s="1"/>
  <c r="B24" i="8"/>
  <c r="B114" i="8" s="1"/>
  <c r="B25" i="8"/>
  <c r="B115" i="8" s="1"/>
  <c r="B26" i="8"/>
  <c r="B116" i="8" s="1"/>
  <c r="B27" i="8"/>
  <c r="B117" i="8" s="1"/>
  <c r="B28" i="8"/>
  <c r="B118" i="8" s="1"/>
  <c r="B29" i="8"/>
  <c r="B119" i="8" s="1"/>
  <c r="B30" i="8"/>
  <c r="B120" i="8" s="1"/>
  <c r="B31" i="8"/>
  <c r="B121" i="8" s="1"/>
  <c r="B18" i="8"/>
  <c r="B108" i="8" s="1"/>
  <c r="O18" i="8"/>
  <c r="P18" i="8" s="1"/>
  <c r="B150" i="1"/>
  <c r="B151" i="1"/>
  <c r="B152" i="1"/>
  <c r="B153" i="1"/>
  <c r="B150" i="4"/>
  <c r="B151" i="4"/>
  <c r="B152" i="4"/>
  <c r="B153" i="4"/>
  <c r="B150" i="5"/>
  <c r="B151" i="5"/>
  <c r="B152" i="5"/>
  <c r="B153" i="5"/>
  <c r="B153" i="6"/>
  <c r="B109" i="7"/>
  <c r="B110" i="7"/>
  <c r="B111" i="7"/>
  <c r="B112" i="7"/>
  <c r="B113" i="7"/>
  <c r="B114" i="7"/>
  <c r="B115" i="7"/>
  <c r="B116" i="7"/>
  <c r="B117" i="7"/>
  <c r="B118" i="7"/>
  <c r="B119" i="7"/>
  <c r="B120" i="7"/>
  <c r="B121" i="7"/>
  <c r="B122" i="7"/>
  <c r="B123" i="7"/>
  <c r="B124" i="7"/>
  <c r="B125" i="7"/>
  <c r="B126" i="7"/>
  <c r="B127" i="7"/>
  <c r="B128" i="7"/>
  <c r="B129" i="7"/>
  <c r="B130" i="7"/>
  <c r="B131" i="7"/>
  <c r="B132" i="7"/>
  <c r="B133" i="7"/>
  <c r="B134" i="7"/>
  <c r="B135" i="7"/>
  <c r="B136" i="7"/>
  <c r="B137" i="7"/>
  <c r="B138" i="7"/>
  <c r="B139" i="7"/>
  <c r="B140" i="7"/>
  <c r="B141" i="7"/>
  <c r="B142" i="7"/>
  <c r="B143" i="7"/>
  <c r="B144" i="7"/>
  <c r="B145" i="7"/>
  <c r="B146" i="7"/>
  <c r="B147" i="7"/>
  <c r="B148" i="7"/>
  <c r="B149" i="7"/>
  <c r="B150" i="7"/>
  <c r="B151" i="7"/>
  <c r="B152" i="7"/>
  <c r="B153" i="7"/>
  <c r="B154" i="7"/>
  <c r="B155" i="7"/>
  <c r="B156" i="7"/>
  <c r="B157" i="7"/>
  <c r="B158" i="7"/>
  <c r="B159" i="7"/>
  <c r="B160" i="7"/>
  <c r="B161" i="7"/>
  <c r="B162" i="7"/>
  <c r="B163" i="7"/>
  <c r="B164" i="7"/>
  <c r="B165" i="7"/>
  <c r="B166" i="7"/>
  <c r="B167" i="7"/>
  <c r="B168" i="7"/>
  <c r="B169" i="7"/>
  <c r="B170" i="7"/>
  <c r="B171" i="7"/>
  <c r="B87" i="1"/>
  <c r="B177" i="1" s="1"/>
  <c r="O86" i="1"/>
  <c r="B86" i="1"/>
  <c r="B176" i="1" s="1"/>
  <c r="B85" i="1"/>
  <c r="B175" i="1" s="1"/>
  <c r="O84" i="1"/>
  <c r="B84" i="1"/>
  <c r="B174" i="1" s="1"/>
  <c r="B83" i="1"/>
  <c r="B173" i="1" s="1"/>
  <c r="O82" i="1"/>
  <c r="B82" i="1"/>
  <c r="B172" i="1" s="1"/>
  <c r="B81" i="1"/>
  <c r="B171" i="1" s="1"/>
  <c r="N88" i="1"/>
  <c r="M88" i="1"/>
  <c r="L88" i="1"/>
  <c r="K88" i="1"/>
  <c r="J88" i="1"/>
  <c r="I88" i="1"/>
  <c r="H88" i="1"/>
  <c r="G88" i="1"/>
  <c r="F88" i="1"/>
  <c r="E88" i="1"/>
  <c r="D88" i="1"/>
  <c r="B80" i="1"/>
  <c r="B170" i="1" s="1"/>
  <c r="B79" i="1"/>
  <c r="B169" i="1" s="1"/>
  <c r="O78" i="1"/>
  <c r="B78" i="1"/>
  <c r="B168" i="1" s="1"/>
  <c r="B77" i="1"/>
  <c r="B167" i="1" s="1"/>
  <c r="O76" i="1"/>
  <c r="B76" i="1"/>
  <c r="B166" i="1" s="1"/>
  <c r="B75" i="1"/>
  <c r="B165" i="1" s="1"/>
  <c r="O74" i="1"/>
  <c r="B74" i="1"/>
  <c r="B164" i="1" s="1"/>
  <c r="B73" i="1"/>
  <c r="B163" i="1" s="1"/>
  <c r="O72" i="1"/>
  <c r="B72" i="1"/>
  <c r="B162" i="1" s="1"/>
  <c r="B71" i="1"/>
  <c r="B161" i="1" s="1"/>
  <c r="O70" i="1"/>
  <c r="B70" i="1"/>
  <c r="B160" i="1" s="1"/>
  <c r="B69" i="1"/>
  <c r="B159" i="1" s="1"/>
  <c r="O68" i="1"/>
  <c r="B68" i="1"/>
  <c r="B158" i="1" s="1"/>
  <c r="B67" i="1"/>
  <c r="B157" i="1" s="1"/>
  <c r="O66" i="1"/>
  <c r="B66" i="1"/>
  <c r="B156" i="1" s="1"/>
  <c r="B65" i="1"/>
  <c r="B155" i="1" s="1"/>
  <c r="O64" i="1"/>
  <c r="B64" i="1"/>
  <c r="B154" i="1" s="1"/>
  <c r="B19" i="1"/>
  <c r="B109" i="1" s="1"/>
  <c r="B20" i="1"/>
  <c r="B110" i="1" s="1"/>
  <c r="B21" i="1"/>
  <c r="B111" i="1" s="1"/>
  <c r="B22" i="1"/>
  <c r="B112" i="1" s="1"/>
  <c r="B23" i="1"/>
  <c r="B113" i="1" s="1"/>
  <c r="B24" i="1"/>
  <c r="B114" i="1" s="1"/>
  <c r="B25" i="1"/>
  <c r="B115" i="1" s="1"/>
  <c r="B26" i="1"/>
  <c r="B116" i="1" s="1"/>
  <c r="B27" i="1"/>
  <c r="B117" i="1" s="1"/>
  <c r="B28" i="1"/>
  <c r="B118" i="1" s="1"/>
  <c r="B29" i="1"/>
  <c r="B119" i="1" s="1"/>
  <c r="B30" i="1"/>
  <c r="B120" i="1" s="1"/>
  <c r="B31" i="1"/>
  <c r="B121" i="1" s="1"/>
  <c r="B18" i="1"/>
  <c r="B108" i="1" s="1"/>
  <c r="O18" i="1"/>
  <c r="P18" i="1" s="1"/>
  <c r="O20" i="1"/>
  <c r="B87" i="4"/>
  <c r="B177" i="4" s="1"/>
  <c r="O86" i="4"/>
  <c r="B86" i="4"/>
  <c r="B176" i="4" s="1"/>
  <c r="B85" i="4"/>
  <c r="B175" i="4" s="1"/>
  <c r="O84" i="4"/>
  <c r="B84" i="4"/>
  <c r="B174" i="4" s="1"/>
  <c r="B83" i="4"/>
  <c r="B173" i="4" s="1"/>
  <c r="O82" i="4"/>
  <c r="B82" i="4"/>
  <c r="B172" i="4" s="1"/>
  <c r="B81" i="4"/>
  <c r="B171" i="4" s="1"/>
  <c r="K88" i="4"/>
  <c r="J88" i="4"/>
  <c r="G88" i="4"/>
  <c r="B80" i="4"/>
  <c r="B170" i="4" s="1"/>
  <c r="B79" i="4"/>
  <c r="B169" i="4" s="1"/>
  <c r="O78" i="4"/>
  <c r="B78" i="4"/>
  <c r="B168" i="4" s="1"/>
  <c r="B77" i="4"/>
  <c r="B167" i="4" s="1"/>
  <c r="O76" i="4"/>
  <c r="B76" i="4"/>
  <c r="B166" i="4" s="1"/>
  <c r="B75" i="4"/>
  <c r="B165" i="4" s="1"/>
  <c r="O74" i="4"/>
  <c r="B74" i="4"/>
  <c r="B164" i="4" s="1"/>
  <c r="B73" i="4"/>
  <c r="B163" i="4" s="1"/>
  <c r="O72" i="4"/>
  <c r="B72" i="4"/>
  <c r="B162" i="4" s="1"/>
  <c r="B71" i="4"/>
  <c r="B161" i="4" s="1"/>
  <c r="O70" i="4"/>
  <c r="B70" i="4"/>
  <c r="B160" i="4" s="1"/>
  <c r="B69" i="4"/>
  <c r="B159" i="4" s="1"/>
  <c r="O68" i="4"/>
  <c r="B68" i="4"/>
  <c r="B158" i="4" s="1"/>
  <c r="B67" i="4"/>
  <c r="B157" i="4" s="1"/>
  <c r="O66" i="4"/>
  <c r="B66" i="4"/>
  <c r="B156" i="4" s="1"/>
  <c r="B65" i="4"/>
  <c r="B155" i="4" s="1"/>
  <c r="O64" i="4"/>
  <c r="B64" i="4"/>
  <c r="B154" i="4" s="1"/>
  <c r="B6" i="4"/>
  <c r="B7" i="4"/>
  <c r="B8" i="4"/>
  <c r="B9" i="4"/>
  <c r="B10" i="4"/>
  <c r="B11" i="4"/>
  <c r="B12" i="4"/>
  <c r="B13" i="4"/>
  <c r="B14" i="4"/>
  <c r="B15" i="4"/>
  <c r="B16" i="4"/>
  <c r="B17" i="4"/>
  <c r="B18" i="4"/>
  <c r="B108" i="4" s="1"/>
  <c r="B19" i="4"/>
  <c r="B109" i="4" s="1"/>
  <c r="B20" i="4"/>
  <c r="B110" i="4" s="1"/>
  <c r="B21" i="4"/>
  <c r="B111" i="4" s="1"/>
  <c r="B22" i="4"/>
  <c r="B112" i="4" s="1"/>
  <c r="B23" i="4"/>
  <c r="B113" i="4" s="1"/>
  <c r="B24" i="4"/>
  <c r="B114" i="4" s="1"/>
  <c r="B25" i="4"/>
  <c r="B115" i="4" s="1"/>
  <c r="B26" i="4"/>
  <c r="B116" i="4" s="1"/>
  <c r="B27" i="4"/>
  <c r="B117" i="4" s="1"/>
  <c r="B28" i="4"/>
  <c r="B118" i="4" s="1"/>
  <c r="B29" i="4"/>
  <c r="B119" i="4" s="1"/>
  <c r="B30" i="4"/>
  <c r="B120" i="4" s="1"/>
  <c r="B31" i="4"/>
  <c r="B121" i="4" s="1"/>
  <c r="B32" i="4"/>
  <c r="B122" i="4" s="1"/>
  <c r="B33" i="4"/>
  <c r="B123" i="4" s="1"/>
  <c r="B34" i="4"/>
  <c r="B124" i="4" s="1"/>
  <c r="B35" i="4"/>
  <c r="B125" i="4" s="1"/>
  <c r="B36" i="4"/>
  <c r="B126" i="4" s="1"/>
  <c r="B37" i="4"/>
  <c r="B127" i="4" s="1"/>
  <c r="B38" i="4"/>
  <c r="B128" i="4" s="1"/>
  <c r="B39" i="4"/>
  <c r="B129" i="4" s="1"/>
  <c r="B40" i="4"/>
  <c r="B130" i="4" s="1"/>
  <c r="B41" i="4"/>
  <c r="B131" i="4" s="1"/>
  <c r="B42" i="4"/>
  <c r="B132" i="4" s="1"/>
  <c r="B43" i="4"/>
  <c r="B133" i="4" s="1"/>
  <c r="B44" i="4"/>
  <c r="B134" i="4" s="1"/>
  <c r="B45" i="4"/>
  <c r="B135" i="4" s="1"/>
  <c r="B46" i="4"/>
  <c r="B136" i="4" s="1"/>
  <c r="B47" i="4"/>
  <c r="B137" i="4" s="1"/>
  <c r="B48" i="4"/>
  <c r="B138" i="4" s="1"/>
  <c r="B49" i="4"/>
  <c r="B139" i="4" s="1"/>
  <c r="B50" i="4"/>
  <c r="B140" i="4" s="1"/>
  <c r="B51" i="4"/>
  <c r="B141" i="4" s="1"/>
  <c r="B52" i="4"/>
  <c r="B142" i="4" s="1"/>
  <c r="B53" i="4"/>
  <c r="B143" i="4" s="1"/>
  <c r="B54" i="4"/>
  <c r="B144" i="4" s="1"/>
  <c r="B55" i="4"/>
  <c r="B145" i="4" s="1"/>
  <c r="B56" i="4"/>
  <c r="B146" i="4" s="1"/>
  <c r="B57" i="4"/>
  <c r="B147" i="4" s="1"/>
  <c r="B58" i="4"/>
  <c r="B148" i="4" s="1"/>
  <c r="B59" i="4"/>
  <c r="B149" i="4" s="1"/>
  <c r="B5" i="4"/>
  <c r="O20" i="4"/>
  <c r="O18" i="4"/>
  <c r="P18" i="4" s="1"/>
  <c r="B87" i="5"/>
  <c r="B177" i="5" s="1"/>
  <c r="O86" i="5"/>
  <c r="B86" i="5"/>
  <c r="B176" i="5" s="1"/>
  <c r="B85" i="5"/>
  <c r="B175" i="5" s="1"/>
  <c r="O84" i="5"/>
  <c r="B84" i="5"/>
  <c r="B174" i="5" s="1"/>
  <c r="B83" i="5"/>
  <c r="B173" i="5" s="1"/>
  <c r="O82" i="5"/>
  <c r="B82" i="5"/>
  <c r="B172" i="5" s="1"/>
  <c r="B81" i="5"/>
  <c r="B171" i="5" s="1"/>
  <c r="N88" i="5"/>
  <c r="M88" i="5"/>
  <c r="L88" i="5"/>
  <c r="K88" i="5"/>
  <c r="J88" i="5"/>
  <c r="I88" i="5"/>
  <c r="H88" i="5"/>
  <c r="G88" i="5"/>
  <c r="F88" i="5"/>
  <c r="E88" i="5"/>
  <c r="D88" i="5"/>
  <c r="C88" i="5"/>
  <c r="B80" i="5"/>
  <c r="B170" i="5" s="1"/>
  <c r="B79" i="5"/>
  <c r="B169" i="5" s="1"/>
  <c r="O78" i="5"/>
  <c r="B78" i="5"/>
  <c r="B168" i="5" s="1"/>
  <c r="B77" i="5"/>
  <c r="B167" i="5" s="1"/>
  <c r="O76" i="5"/>
  <c r="B76" i="5"/>
  <c r="B166" i="5" s="1"/>
  <c r="B75" i="5"/>
  <c r="B165" i="5" s="1"/>
  <c r="O74" i="5"/>
  <c r="B74" i="5"/>
  <c r="B164" i="5" s="1"/>
  <c r="B73" i="5"/>
  <c r="B163" i="5" s="1"/>
  <c r="O72" i="5"/>
  <c r="B72" i="5"/>
  <c r="B162" i="5" s="1"/>
  <c r="B71" i="5"/>
  <c r="B161" i="5" s="1"/>
  <c r="O70" i="5"/>
  <c r="B70" i="5"/>
  <c r="B160" i="5" s="1"/>
  <c r="B69" i="5"/>
  <c r="B159" i="5" s="1"/>
  <c r="O68" i="5"/>
  <c r="B68" i="5"/>
  <c r="B158" i="5" s="1"/>
  <c r="B67" i="5"/>
  <c r="B157" i="5" s="1"/>
  <c r="O66" i="5"/>
  <c r="B66" i="5"/>
  <c r="B156" i="5" s="1"/>
  <c r="B65" i="5"/>
  <c r="B155" i="5" s="1"/>
  <c r="O64" i="5"/>
  <c r="B64" i="5"/>
  <c r="B154" i="5" s="1"/>
  <c r="B19" i="5"/>
  <c r="B109" i="5" s="1"/>
  <c r="B20" i="5"/>
  <c r="B110" i="5" s="1"/>
  <c r="B21" i="5"/>
  <c r="B111" i="5" s="1"/>
  <c r="B22" i="5"/>
  <c r="B112" i="5" s="1"/>
  <c r="B23" i="5"/>
  <c r="B113" i="5" s="1"/>
  <c r="B24" i="5"/>
  <c r="B114" i="5" s="1"/>
  <c r="B25" i="5"/>
  <c r="B115" i="5" s="1"/>
  <c r="B26" i="5"/>
  <c r="B116" i="5" s="1"/>
  <c r="B27" i="5"/>
  <c r="B117" i="5" s="1"/>
  <c r="B28" i="5"/>
  <c r="B118" i="5" s="1"/>
  <c r="B29" i="5"/>
  <c r="B119" i="5" s="1"/>
  <c r="B30" i="5"/>
  <c r="B120" i="5" s="1"/>
  <c r="B31" i="5"/>
  <c r="B121" i="5" s="1"/>
  <c r="O18" i="5"/>
  <c r="P18" i="5" s="1"/>
  <c r="B18" i="5"/>
  <c r="B108" i="5" s="1"/>
  <c r="O28" i="5"/>
  <c r="P28" i="5" s="1"/>
  <c r="B65" i="6"/>
  <c r="B155" i="6" s="1"/>
  <c r="B66" i="6"/>
  <c r="B156" i="6" s="1"/>
  <c r="B67" i="6"/>
  <c r="B157" i="6" s="1"/>
  <c r="B68" i="6"/>
  <c r="B158" i="6" s="1"/>
  <c r="B69" i="6"/>
  <c r="B159" i="6" s="1"/>
  <c r="B70" i="6"/>
  <c r="B160" i="6" s="1"/>
  <c r="B71" i="6"/>
  <c r="B161" i="6" s="1"/>
  <c r="B72" i="6"/>
  <c r="B162" i="6" s="1"/>
  <c r="B73" i="6"/>
  <c r="B163" i="6" s="1"/>
  <c r="B74" i="6"/>
  <c r="B164" i="6" s="1"/>
  <c r="B75" i="6"/>
  <c r="B165" i="6" s="1"/>
  <c r="B76" i="6"/>
  <c r="B166" i="6" s="1"/>
  <c r="B77" i="6"/>
  <c r="B167" i="6" s="1"/>
  <c r="B78" i="6"/>
  <c r="B168" i="6" s="1"/>
  <c r="B79" i="6"/>
  <c r="B169" i="6" s="1"/>
  <c r="B80" i="6"/>
  <c r="B170" i="6" s="1"/>
  <c r="B81" i="6"/>
  <c r="B171" i="6" s="1"/>
  <c r="B82" i="6"/>
  <c r="B172" i="6" s="1"/>
  <c r="B83" i="6"/>
  <c r="B173" i="6" s="1"/>
  <c r="B84" i="6"/>
  <c r="B174" i="6" s="1"/>
  <c r="B85" i="6"/>
  <c r="B175" i="6" s="1"/>
  <c r="B86" i="6"/>
  <c r="B176" i="6" s="1"/>
  <c r="B87" i="6"/>
  <c r="B177" i="6" s="1"/>
  <c r="B64" i="6"/>
  <c r="B154" i="6" s="1"/>
  <c r="O86" i="7"/>
  <c r="O84" i="7"/>
  <c r="O82" i="7"/>
  <c r="O78" i="7"/>
  <c r="O76" i="7"/>
  <c r="O74" i="7"/>
  <c r="O72" i="7"/>
  <c r="O70" i="7"/>
  <c r="O68" i="7"/>
  <c r="O66" i="7"/>
  <c r="O64" i="7"/>
  <c r="B178" i="8" l="1"/>
  <c r="O88" i="8"/>
  <c r="F88" i="4"/>
  <c r="N88" i="4"/>
  <c r="M88" i="4"/>
  <c r="P20" i="4"/>
  <c r="O80" i="4"/>
  <c r="E88" i="4"/>
  <c r="I88" i="4"/>
  <c r="D88" i="4"/>
  <c r="H88" i="4"/>
  <c r="L88" i="4"/>
  <c r="O80" i="1"/>
  <c r="P20" i="1"/>
  <c r="C88" i="1"/>
  <c r="B169" i="8"/>
  <c r="O88" i="5"/>
  <c r="O88" i="7"/>
  <c r="O80" i="7"/>
  <c r="O80" i="8"/>
  <c r="O80" i="5"/>
  <c r="O88" i="1" l="1"/>
  <c r="O88" i="4"/>
  <c r="D88" i="6" l="1"/>
  <c r="E88" i="6"/>
  <c r="F88" i="6"/>
  <c r="G88" i="6"/>
  <c r="H88" i="6"/>
  <c r="I88" i="6"/>
  <c r="J88" i="6"/>
  <c r="K88" i="6"/>
  <c r="L88" i="6"/>
  <c r="M88" i="6"/>
  <c r="N88" i="6"/>
  <c r="C88" i="6"/>
  <c r="O66" i="6"/>
  <c r="O74" i="6"/>
  <c r="O64" i="6"/>
  <c r="O86" i="6"/>
  <c r="O78" i="6"/>
  <c r="O82" i="6"/>
  <c r="O84" i="6"/>
  <c r="B25" i="6"/>
  <c r="B115" i="6" s="1"/>
  <c r="B26" i="6"/>
  <c r="B116" i="6" s="1"/>
  <c r="B27" i="6"/>
  <c r="B117" i="6" s="1"/>
  <c r="B28" i="6"/>
  <c r="B118" i="6" s="1"/>
  <c r="B29" i="6"/>
  <c r="B119" i="6" s="1"/>
  <c r="B30" i="6"/>
  <c r="B120" i="6" s="1"/>
  <c r="B31" i="6"/>
  <c r="B121" i="6" s="1"/>
  <c r="O28" i="6"/>
  <c r="B19" i="6"/>
  <c r="B109" i="6" s="1"/>
  <c r="O18" i="6"/>
  <c r="P18" i="6" s="1"/>
  <c r="B18" i="6"/>
  <c r="B108" i="6" s="1"/>
  <c r="B108" i="7"/>
  <c r="O30" i="7"/>
  <c r="C31" i="23" s="1"/>
  <c r="O18" i="7"/>
  <c r="C19" i="23" s="1"/>
  <c r="B106" i="4"/>
  <c r="B107" i="4"/>
  <c r="B150" i="6"/>
  <c r="B151" i="6"/>
  <c r="B152" i="6"/>
  <c r="O76" i="6"/>
  <c r="O72" i="6"/>
  <c r="O70" i="6"/>
  <c r="O68" i="6"/>
  <c r="C109" i="23" l="1"/>
  <c r="C115" i="23" s="1"/>
  <c r="P30" i="7"/>
  <c r="C30" i="25" s="1"/>
  <c r="O88" i="6"/>
  <c r="P18" i="7"/>
  <c r="C18" i="25" s="1"/>
  <c r="O80" i="6"/>
  <c r="P28" i="6"/>
  <c r="C2" i="7"/>
  <c r="C34" i="6" l="1"/>
  <c r="D34" i="6"/>
  <c r="E34" i="6"/>
  <c r="F34" i="6"/>
  <c r="G34" i="6"/>
  <c r="H34" i="6"/>
  <c r="I34" i="6"/>
  <c r="J34" i="6"/>
  <c r="K34" i="6"/>
  <c r="L34" i="6"/>
  <c r="M34" i="6"/>
  <c r="N34" i="6"/>
  <c r="B68" i="14"/>
  <c r="B69" i="14"/>
  <c r="B70" i="14"/>
  <c r="B71" i="14"/>
  <c r="B72" i="14"/>
  <c r="B73" i="14"/>
  <c r="B74" i="14"/>
  <c r="B75" i="14"/>
  <c r="B76" i="14"/>
  <c r="B77" i="14"/>
  <c r="B78" i="14"/>
  <c r="B79" i="14"/>
  <c r="B80" i="14"/>
  <c r="B81" i="14"/>
  <c r="B82" i="14"/>
  <c r="B83" i="14"/>
  <c r="B84" i="14"/>
  <c r="B85" i="14"/>
  <c r="B86" i="14"/>
  <c r="B87" i="14"/>
  <c r="B88" i="14"/>
  <c r="B89" i="14"/>
  <c r="B90" i="14"/>
  <c r="B67" i="14"/>
  <c r="O65" i="14"/>
  <c r="O6" i="11"/>
  <c r="R6" i="11" s="1"/>
  <c r="P6" i="11"/>
  <c r="O7" i="11"/>
  <c r="R7" i="11" s="1"/>
  <c r="P7" i="11"/>
  <c r="O8" i="11"/>
  <c r="R8" i="11" s="1"/>
  <c r="P8" i="11"/>
  <c r="O9" i="11"/>
  <c r="R9" i="11" s="1"/>
  <c r="P9" i="11"/>
  <c r="O10" i="11"/>
  <c r="R10" i="11" s="1"/>
  <c r="P10" i="11"/>
  <c r="O11" i="11"/>
  <c r="R11" i="11" s="1"/>
  <c r="P11" i="11"/>
  <c r="O12" i="11"/>
  <c r="R12" i="11" s="1"/>
  <c r="P12" i="11"/>
  <c r="O13" i="11"/>
  <c r="R13" i="11" s="1"/>
  <c r="P13" i="11"/>
  <c r="O14" i="11"/>
  <c r="R14" i="11" s="1"/>
  <c r="P14" i="11"/>
  <c r="O15" i="11"/>
  <c r="R15" i="11" s="1"/>
  <c r="P15" i="11"/>
  <c r="O16" i="11"/>
  <c r="R16" i="11" s="1"/>
  <c r="P16" i="11"/>
  <c r="O17" i="11"/>
  <c r="R17" i="11" s="1"/>
  <c r="P17" i="11"/>
  <c r="O18" i="11"/>
  <c r="R18" i="11" s="1"/>
  <c r="P18" i="11"/>
  <c r="O19" i="11"/>
  <c r="R19" i="11" s="1"/>
  <c r="P19" i="11"/>
  <c r="O20" i="11"/>
  <c r="R20" i="11" s="1"/>
  <c r="P20" i="11"/>
  <c r="O21" i="11"/>
  <c r="R21" i="11" s="1"/>
  <c r="P21" i="11"/>
  <c r="O22" i="11"/>
  <c r="R22" i="11" s="1"/>
  <c r="P22" i="11"/>
  <c r="O23" i="11"/>
  <c r="R23" i="11" s="1"/>
  <c r="P23" i="11"/>
  <c r="O24" i="11"/>
  <c r="R24" i="11" s="1"/>
  <c r="P24" i="11"/>
  <c r="O25" i="11"/>
  <c r="R25" i="11" s="1"/>
  <c r="P25" i="11"/>
  <c r="O26" i="11"/>
  <c r="R26" i="11" s="1"/>
  <c r="P26" i="11"/>
  <c r="O27" i="11"/>
  <c r="R27" i="11" s="1"/>
  <c r="P27" i="11"/>
  <c r="O28" i="11"/>
  <c r="R28" i="11" s="1"/>
  <c r="P28" i="11"/>
  <c r="O29" i="11"/>
  <c r="R29" i="11" s="1"/>
  <c r="P29" i="11"/>
  <c r="O30" i="11"/>
  <c r="R30" i="11" s="1"/>
  <c r="P30" i="11"/>
  <c r="O31" i="11"/>
  <c r="R31" i="11" s="1"/>
  <c r="P31" i="11"/>
  <c r="O32" i="11"/>
  <c r="R32" i="11" s="1"/>
  <c r="P32" i="11"/>
  <c r="O33" i="11"/>
  <c r="R33" i="11" s="1"/>
  <c r="P33" i="11"/>
  <c r="O34" i="11"/>
  <c r="R34" i="11" s="1"/>
  <c r="P34" i="11"/>
  <c r="O35" i="11"/>
  <c r="R35" i="11" s="1"/>
  <c r="P35" i="11"/>
  <c r="O36" i="11"/>
  <c r="R36" i="11" s="1"/>
  <c r="P36" i="11"/>
  <c r="O37" i="11"/>
  <c r="R37" i="11" s="1"/>
  <c r="P37" i="11"/>
  <c r="O38" i="11"/>
  <c r="R38" i="11" s="1"/>
  <c r="P38" i="11"/>
  <c r="O39" i="11"/>
  <c r="R39" i="11" s="1"/>
  <c r="P39" i="11"/>
  <c r="O40" i="11"/>
  <c r="R40" i="11" s="1"/>
  <c r="P40" i="11"/>
  <c r="O41" i="11"/>
  <c r="R41" i="11" s="1"/>
  <c r="P41" i="11"/>
  <c r="O42" i="11"/>
  <c r="R42" i="11" s="1"/>
  <c r="P42" i="11"/>
  <c r="O43" i="11"/>
  <c r="R43" i="11" s="1"/>
  <c r="P43" i="11"/>
  <c r="O44" i="11"/>
  <c r="R44" i="11" s="1"/>
  <c r="P44" i="11"/>
  <c r="O45" i="11"/>
  <c r="R45" i="11" s="1"/>
  <c r="P45" i="11"/>
  <c r="O46" i="11"/>
  <c r="R46" i="11" s="1"/>
  <c r="P46" i="11"/>
  <c r="O47" i="11"/>
  <c r="R47" i="11" s="1"/>
  <c r="P47" i="11"/>
  <c r="O48" i="11"/>
  <c r="R48" i="11" s="1"/>
  <c r="P48" i="11"/>
  <c r="O49" i="11"/>
  <c r="R49" i="11" s="1"/>
  <c r="P49" i="11"/>
  <c r="O50" i="11"/>
  <c r="R50" i="11" s="1"/>
  <c r="P50" i="11"/>
  <c r="O51" i="11"/>
  <c r="R51" i="11" s="1"/>
  <c r="P51" i="11"/>
  <c r="O52" i="11"/>
  <c r="R52" i="11" s="1"/>
  <c r="P52" i="11"/>
  <c r="O53" i="11"/>
  <c r="R53" i="11" s="1"/>
  <c r="P53" i="11"/>
  <c r="B6" i="10"/>
  <c r="B7" i="10"/>
  <c r="B8" i="10"/>
  <c r="B9" i="10"/>
  <c r="B10" i="10"/>
  <c r="B11" i="10"/>
  <c r="B12" i="10"/>
  <c r="B13" i="10"/>
  <c r="B14" i="10"/>
  <c r="B15" i="10"/>
  <c r="B16" i="10"/>
  <c r="B17" i="10"/>
  <c r="B18" i="10"/>
  <c r="B19" i="10"/>
  <c r="B20" i="10"/>
  <c r="B21" i="10"/>
  <c r="B22" i="10"/>
  <c r="B23" i="10"/>
  <c r="B24" i="10"/>
  <c r="B25" i="10"/>
  <c r="B26" i="10"/>
  <c r="B27" i="10"/>
  <c r="B28" i="10"/>
  <c r="B29" i="10"/>
  <c r="B30" i="10"/>
  <c r="B31" i="10"/>
  <c r="B32" i="10"/>
  <c r="B33" i="10"/>
  <c r="B34" i="10"/>
  <c r="B35" i="10"/>
  <c r="B36" i="10"/>
  <c r="B37" i="10"/>
  <c r="B38" i="10"/>
  <c r="B39" i="10"/>
  <c r="B40" i="10"/>
  <c r="B41" i="10"/>
  <c r="B42" i="10"/>
  <c r="B43" i="10"/>
  <c r="B44" i="10"/>
  <c r="B45" i="10"/>
  <c r="B46" i="10"/>
  <c r="B47" i="10"/>
  <c r="B48" i="10"/>
  <c r="B49" i="10"/>
  <c r="B50" i="10"/>
  <c r="B51" i="10"/>
  <c r="D5" i="8" l="1"/>
  <c r="E5" i="8"/>
  <c r="F5" i="8"/>
  <c r="G5" i="8"/>
  <c r="H5" i="8"/>
  <c r="I5" i="8"/>
  <c r="J5" i="8"/>
  <c r="K5" i="8"/>
  <c r="L5" i="8"/>
  <c r="M5" i="8"/>
  <c r="N5" i="8"/>
  <c r="C5" i="8"/>
  <c r="D5" i="1"/>
  <c r="E5" i="1"/>
  <c r="F5" i="1"/>
  <c r="G5" i="1"/>
  <c r="H5" i="1"/>
  <c r="I5" i="1"/>
  <c r="J5" i="1"/>
  <c r="K5" i="1"/>
  <c r="L5" i="1"/>
  <c r="M5" i="1"/>
  <c r="N5" i="1"/>
  <c r="C5" i="1"/>
  <c r="D5" i="4"/>
  <c r="E5" i="4"/>
  <c r="F5" i="4"/>
  <c r="G5" i="4"/>
  <c r="H5" i="4"/>
  <c r="I5" i="4"/>
  <c r="J5" i="4"/>
  <c r="K5" i="4"/>
  <c r="L5" i="4"/>
  <c r="M5" i="4"/>
  <c r="N5" i="4"/>
  <c r="C5" i="4"/>
  <c r="D5" i="5"/>
  <c r="D89" i="5" s="1"/>
  <c r="E5" i="5"/>
  <c r="E89" i="5" s="1"/>
  <c r="F5" i="5"/>
  <c r="F89" i="5" s="1"/>
  <c r="G5" i="5"/>
  <c r="G89" i="5" s="1"/>
  <c r="H5" i="5"/>
  <c r="H89" i="5" s="1"/>
  <c r="I5" i="5"/>
  <c r="I89" i="5" s="1"/>
  <c r="J5" i="5"/>
  <c r="J89" i="5" s="1"/>
  <c r="K5" i="5"/>
  <c r="K89" i="5" s="1"/>
  <c r="L5" i="5"/>
  <c r="L89" i="5" s="1"/>
  <c r="M5" i="5"/>
  <c r="M89" i="5" s="1"/>
  <c r="N5" i="5"/>
  <c r="N89" i="5" s="1"/>
  <c r="C5" i="5"/>
  <c r="D5" i="6"/>
  <c r="D89" i="6" s="1"/>
  <c r="E5" i="6"/>
  <c r="E89" i="6" s="1"/>
  <c r="F5" i="6"/>
  <c r="F89" i="6" s="1"/>
  <c r="G5" i="6"/>
  <c r="G89" i="6" s="1"/>
  <c r="H5" i="6"/>
  <c r="H89" i="6" s="1"/>
  <c r="I5" i="6"/>
  <c r="I89" i="6" s="1"/>
  <c r="J5" i="6"/>
  <c r="J89" i="6" s="1"/>
  <c r="K5" i="6"/>
  <c r="K89" i="6" s="1"/>
  <c r="L5" i="6"/>
  <c r="L89" i="6" s="1"/>
  <c r="M5" i="6"/>
  <c r="M89" i="6" s="1"/>
  <c r="N5" i="6"/>
  <c r="N89" i="6" s="1"/>
  <c r="C5" i="6"/>
  <c r="D5" i="7"/>
  <c r="E5" i="7"/>
  <c r="F5" i="7"/>
  <c r="G5" i="7"/>
  <c r="H5" i="7"/>
  <c r="I5" i="7"/>
  <c r="J5" i="7"/>
  <c r="K5" i="7"/>
  <c r="L5" i="7"/>
  <c r="M5" i="7"/>
  <c r="N5" i="7"/>
  <c r="C5" i="7"/>
  <c r="N99" i="24" l="1"/>
  <c r="N91" i="24"/>
  <c r="N83" i="24"/>
  <c r="N75" i="24"/>
  <c r="N67" i="24"/>
  <c r="N59" i="24"/>
  <c r="N51" i="24"/>
  <c r="N94" i="24"/>
  <c r="N86" i="24"/>
  <c r="N78" i="24"/>
  <c r="N70" i="24"/>
  <c r="N62" i="24"/>
  <c r="N54" i="24"/>
  <c r="N97" i="24"/>
  <c r="N89" i="24"/>
  <c r="N92" i="24"/>
  <c r="N84" i="24"/>
  <c r="N76" i="24"/>
  <c r="N68" i="24"/>
  <c r="N60" i="24"/>
  <c r="N95" i="24"/>
  <c r="N87" i="24"/>
  <c r="N79" i="24"/>
  <c r="N71" i="24"/>
  <c r="N63" i="24"/>
  <c r="N55" i="24"/>
  <c r="N98" i="24"/>
  <c r="N90" i="24"/>
  <c r="N82" i="24"/>
  <c r="N74" i="24"/>
  <c r="N66" i="24"/>
  <c r="N58" i="24"/>
  <c r="N50" i="24"/>
  <c r="N81" i="24"/>
  <c r="N65" i="24"/>
  <c r="N80" i="24"/>
  <c r="N77" i="24"/>
  <c r="N61" i="24"/>
  <c r="N72" i="24"/>
  <c r="N56" i="24"/>
  <c r="N52" i="24"/>
  <c r="N69" i="24"/>
  <c r="N53" i="24"/>
  <c r="N96" i="24"/>
  <c r="N88" i="24"/>
  <c r="N64" i="24"/>
  <c r="N49" i="24"/>
  <c r="N85" i="24"/>
  <c r="N73" i="24"/>
  <c r="N57" i="24"/>
  <c r="N93" i="24"/>
  <c r="C98" i="24"/>
  <c r="C90" i="24"/>
  <c r="C82" i="24"/>
  <c r="C74" i="24"/>
  <c r="C66" i="24"/>
  <c r="C58" i="24"/>
  <c r="C50" i="24"/>
  <c r="C41" i="7"/>
  <c r="C45" i="7"/>
  <c r="C93" i="24"/>
  <c r="C85" i="24"/>
  <c r="C77" i="24"/>
  <c r="C69" i="24"/>
  <c r="C61" i="24"/>
  <c r="C53" i="24"/>
  <c r="C96" i="24"/>
  <c r="C88" i="24"/>
  <c r="C99" i="24"/>
  <c r="C91" i="24"/>
  <c r="C83" i="24"/>
  <c r="C75" i="24"/>
  <c r="C67" i="24"/>
  <c r="C59" i="24"/>
  <c r="C94" i="24"/>
  <c r="C86" i="24"/>
  <c r="C78" i="24"/>
  <c r="C70" i="24"/>
  <c r="C62" i="24"/>
  <c r="C54" i="24"/>
  <c r="C97" i="24"/>
  <c r="C89" i="24"/>
  <c r="C81" i="24"/>
  <c r="C73" i="24"/>
  <c r="C65" i="24"/>
  <c r="C57" i="24"/>
  <c r="C49" i="24"/>
  <c r="C56" i="24"/>
  <c r="C79" i="24"/>
  <c r="C76" i="24"/>
  <c r="C63" i="24"/>
  <c r="C60" i="24"/>
  <c r="C80" i="24"/>
  <c r="C64" i="24"/>
  <c r="C51" i="7"/>
  <c r="C72" i="24"/>
  <c r="C92" i="24"/>
  <c r="C52" i="24"/>
  <c r="C95" i="24"/>
  <c r="C87" i="24"/>
  <c r="C71" i="24"/>
  <c r="C68" i="24"/>
  <c r="C55" i="24"/>
  <c r="C47" i="7"/>
  <c r="C51" i="24"/>
  <c r="C39" i="7"/>
  <c r="C49" i="7"/>
  <c r="C43" i="7"/>
  <c r="C84" i="24"/>
  <c r="G94" i="24"/>
  <c r="G86" i="24"/>
  <c r="G78" i="24"/>
  <c r="G70" i="24"/>
  <c r="G62" i="24"/>
  <c r="G54" i="24"/>
  <c r="G97" i="24"/>
  <c r="G89" i="24"/>
  <c r="G81" i="24"/>
  <c r="G73" i="24"/>
  <c r="G65" i="24"/>
  <c r="G57" i="24"/>
  <c r="G49" i="24"/>
  <c r="G92" i="24"/>
  <c r="G84" i="24"/>
  <c r="G95" i="24"/>
  <c r="G87" i="24"/>
  <c r="G79" i="24"/>
  <c r="G71" i="24"/>
  <c r="G63" i="24"/>
  <c r="G55" i="24"/>
  <c r="G98" i="24"/>
  <c r="G90" i="24"/>
  <c r="G82" i="24"/>
  <c r="G74" i="24"/>
  <c r="G66" i="24"/>
  <c r="G58" i="24"/>
  <c r="G50" i="24"/>
  <c r="G93" i="24"/>
  <c r="G85" i="24"/>
  <c r="G77" i="24"/>
  <c r="G69" i="24"/>
  <c r="G61" i="24"/>
  <c r="G53" i="24"/>
  <c r="G99" i="24"/>
  <c r="G91" i="24"/>
  <c r="G83" i="24"/>
  <c r="G68" i="24"/>
  <c r="G75" i="24"/>
  <c r="G72" i="24"/>
  <c r="G59" i="24"/>
  <c r="G56" i="24"/>
  <c r="G51" i="24"/>
  <c r="G76" i="24"/>
  <c r="G60" i="24"/>
  <c r="G80" i="24"/>
  <c r="G67" i="24"/>
  <c r="G64" i="24"/>
  <c r="G96" i="24"/>
  <c r="G88" i="24"/>
  <c r="G52" i="24"/>
  <c r="E96" i="24"/>
  <c r="E88" i="24"/>
  <c r="E80" i="24"/>
  <c r="E72" i="24"/>
  <c r="E64" i="24"/>
  <c r="E56" i="24"/>
  <c r="E99" i="24"/>
  <c r="E91" i="24"/>
  <c r="E83" i="24"/>
  <c r="E75" i="24"/>
  <c r="E67" i="24"/>
  <c r="E59" i="24"/>
  <c r="E51" i="24"/>
  <c r="E94" i="24"/>
  <c r="E86" i="24"/>
  <c r="E97" i="24"/>
  <c r="E89" i="24"/>
  <c r="E81" i="24"/>
  <c r="E73" i="24"/>
  <c r="E65" i="24"/>
  <c r="E57" i="24"/>
  <c r="E92" i="24"/>
  <c r="E84" i="24"/>
  <c r="E76" i="24"/>
  <c r="E68" i="24"/>
  <c r="E60" i="24"/>
  <c r="E52" i="24"/>
  <c r="E95" i="24"/>
  <c r="E87" i="24"/>
  <c r="E79" i="24"/>
  <c r="E71" i="24"/>
  <c r="E63" i="24"/>
  <c r="E55" i="24"/>
  <c r="E70" i="24"/>
  <c r="E54" i="24"/>
  <c r="E90" i="24"/>
  <c r="E74" i="24"/>
  <c r="E58" i="24"/>
  <c r="E66" i="24"/>
  <c r="E93" i="24"/>
  <c r="E85" i="24"/>
  <c r="E77" i="24"/>
  <c r="E61" i="24"/>
  <c r="E50" i="24"/>
  <c r="E49" i="24"/>
  <c r="E98" i="24"/>
  <c r="E82" i="24"/>
  <c r="E53" i="24"/>
  <c r="E78" i="24"/>
  <c r="E62" i="24"/>
  <c r="E69" i="24"/>
  <c r="L93" i="24"/>
  <c r="L85" i="24"/>
  <c r="L77" i="24"/>
  <c r="L69" i="24"/>
  <c r="L61" i="24"/>
  <c r="L53" i="24"/>
  <c r="L96" i="24"/>
  <c r="L88" i="24"/>
  <c r="L80" i="24"/>
  <c r="L72" i="24"/>
  <c r="L64" i="24"/>
  <c r="L56" i="24"/>
  <c r="L99" i="24"/>
  <c r="L91" i="24"/>
  <c r="L83" i="24"/>
  <c r="L94" i="24"/>
  <c r="L86" i="24"/>
  <c r="L78" i="24"/>
  <c r="L70" i="24"/>
  <c r="L62" i="24"/>
  <c r="L54" i="24"/>
  <c r="L97" i="24"/>
  <c r="L89" i="24"/>
  <c r="L81" i="24"/>
  <c r="L73" i="24"/>
  <c r="L65" i="24"/>
  <c r="L57" i="24"/>
  <c r="L49" i="24"/>
  <c r="L92" i="24"/>
  <c r="L84" i="24"/>
  <c r="L76" i="24"/>
  <c r="L68" i="24"/>
  <c r="L60" i="24"/>
  <c r="L52" i="24"/>
  <c r="L51" i="24"/>
  <c r="L50" i="24"/>
  <c r="L67" i="24"/>
  <c r="L87" i="24"/>
  <c r="L75" i="24"/>
  <c r="L59" i="24"/>
  <c r="L55" i="24"/>
  <c r="L79" i="24"/>
  <c r="L66" i="24"/>
  <c r="L63" i="24"/>
  <c r="L95" i="24"/>
  <c r="L74" i="24"/>
  <c r="L58" i="24"/>
  <c r="L98" i="24"/>
  <c r="L90" i="24"/>
  <c r="L82" i="24"/>
  <c r="L71" i="24"/>
  <c r="D93" i="24"/>
  <c r="D85" i="24"/>
  <c r="D77" i="24"/>
  <c r="D69" i="24"/>
  <c r="D61" i="24"/>
  <c r="D53" i="24"/>
  <c r="D96" i="24"/>
  <c r="D88" i="24"/>
  <c r="D80" i="24"/>
  <c r="D72" i="24"/>
  <c r="D64" i="24"/>
  <c r="D56" i="24"/>
  <c r="D99" i="24"/>
  <c r="D91" i="24"/>
  <c r="D83" i="24"/>
  <c r="D94" i="24"/>
  <c r="D86" i="24"/>
  <c r="D78" i="24"/>
  <c r="D70" i="24"/>
  <c r="D62" i="24"/>
  <c r="D54" i="24"/>
  <c r="D97" i="24"/>
  <c r="D89" i="24"/>
  <c r="D81" i="24"/>
  <c r="D73" i="24"/>
  <c r="D65" i="24"/>
  <c r="D57" i="24"/>
  <c r="D49" i="24"/>
  <c r="D92" i="24"/>
  <c r="D84" i="24"/>
  <c r="D76" i="24"/>
  <c r="D68" i="24"/>
  <c r="D60" i="24"/>
  <c r="D52" i="24"/>
  <c r="D67" i="24"/>
  <c r="D90" i="24"/>
  <c r="D95" i="24"/>
  <c r="D87" i="24"/>
  <c r="D79" i="24"/>
  <c r="D66" i="24"/>
  <c r="D74" i="24"/>
  <c r="D71" i="24"/>
  <c r="D58" i="24"/>
  <c r="D55" i="24"/>
  <c r="D98" i="24"/>
  <c r="D82" i="24"/>
  <c r="D75" i="24"/>
  <c r="D59" i="24"/>
  <c r="D51" i="24"/>
  <c r="D50" i="24"/>
  <c r="D63" i="24"/>
  <c r="M96" i="24"/>
  <c r="M88" i="24"/>
  <c r="M80" i="24"/>
  <c r="M72" i="24"/>
  <c r="M64" i="24"/>
  <c r="M56" i="24"/>
  <c r="M99" i="24"/>
  <c r="M91" i="24"/>
  <c r="M83" i="24"/>
  <c r="M75" i="24"/>
  <c r="M67" i="24"/>
  <c r="M59" i="24"/>
  <c r="M51" i="24"/>
  <c r="M94" i="24"/>
  <c r="M86" i="24"/>
  <c r="M97" i="24"/>
  <c r="M89" i="24"/>
  <c r="M81" i="24"/>
  <c r="M73" i="24"/>
  <c r="M65" i="24"/>
  <c r="M57" i="24"/>
  <c r="M92" i="24"/>
  <c r="M84" i="24"/>
  <c r="M76" i="24"/>
  <c r="M68" i="24"/>
  <c r="M60" i="24"/>
  <c r="M52" i="24"/>
  <c r="M95" i="24"/>
  <c r="M87" i="24"/>
  <c r="M79" i="24"/>
  <c r="M71" i="24"/>
  <c r="M63" i="24"/>
  <c r="M55" i="24"/>
  <c r="M93" i="24"/>
  <c r="M85" i="24"/>
  <c r="M50" i="24"/>
  <c r="M78" i="24"/>
  <c r="M62" i="24"/>
  <c r="M58" i="24"/>
  <c r="M66" i="24"/>
  <c r="M98" i="24"/>
  <c r="M90" i="24"/>
  <c r="M82" i="24"/>
  <c r="M69" i="24"/>
  <c r="M53" i="24"/>
  <c r="M70" i="24"/>
  <c r="M54" i="24"/>
  <c r="M77" i="24"/>
  <c r="M61" i="24"/>
  <c r="M49" i="24"/>
  <c r="M74" i="24"/>
  <c r="K98" i="24"/>
  <c r="K90" i="24"/>
  <c r="K82" i="24"/>
  <c r="K74" i="24"/>
  <c r="K66" i="24"/>
  <c r="K58" i="24"/>
  <c r="K50" i="24"/>
  <c r="K93" i="24"/>
  <c r="K85" i="24"/>
  <c r="K77" i="24"/>
  <c r="K69" i="24"/>
  <c r="K61" i="24"/>
  <c r="K53" i="24"/>
  <c r="K96" i="24"/>
  <c r="K88" i="24"/>
  <c r="K99" i="24"/>
  <c r="K91" i="24"/>
  <c r="K83" i="24"/>
  <c r="K75" i="24"/>
  <c r="K67" i="24"/>
  <c r="K59" i="24"/>
  <c r="K94" i="24"/>
  <c r="K86" i="24"/>
  <c r="K78" i="24"/>
  <c r="K70" i="24"/>
  <c r="K62" i="24"/>
  <c r="K54" i="24"/>
  <c r="K97" i="24"/>
  <c r="K89" i="24"/>
  <c r="K81" i="24"/>
  <c r="K73" i="24"/>
  <c r="K65" i="24"/>
  <c r="K57" i="24"/>
  <c r="K49" i="24"/>
  <c r="K95" i="24"/>
  <c r="K87" i="24"/>
  <c r="K71" i="24"/>
  <c r="K68" i="24"/>
  <c r="K55" i="24"/>
  <c r="K80" i="24"/>
  <c r="K51" i="24"/>
  <c r="K72" i="24"/>
  <c r="K56" i="24"/>
  <c r="K52" i="24"/>
  <c r="K64" i="24"/>
  <c r="K92" i="24"/>
  <c r="K84" i="24"/>
  <c r="K79" i="24"/>
  <c r="K76" i="24"/>
  <c r="K63" i="24"/>
  <c r="K60" i="24"/>
  <c r="F99" i="24"/>
  <c r="F91" i="24"/>
  <c r="F83" i="24"/>
  <c r="F75" i="24"/>
  <c r="F67" i="24"/>
  <c r="F59" i="24"/>
  <c r="F51" i="24"/>
  <c r="F94" i="24"/>
  <c r="F86" i="24"/>
  <c r="F78" i="24"/>
  <c r="F70" i="24"/>
  <c r="F62" i="24"/>
  <c r="F54" i="24"/>
  <c r="F97" i="24"/>
  <c r="F89" i="24"/>
  <c r="F92" i="24"/>
  <c r="F84" i="24"/>
  <c r="F76" i="24"/>
  <c r="F68" i="24"/>
  <c r="F60" i="24"/>
  <c r="F95" i="24"/>
  <c r="F87" i="24"/>
  <c r="F79" i="24"/>
  <c r="F71" i="24"/>
  <c r="F63" i="24"/>
  <c r="F55" i="24"/>
  <c r="F98" i="24"/>
  <c r="F90" i="24"/>
  <c r="F82" i="24"/>
  <c r="F74" i="24"/>
  <c r="F66" i="24"/>
  <c r="F58" i="24"/>
  <c r="F50" i="24"/>
  <c r="F80" i="24"/>
  <c r="F64" i="24"/>
  <c r="F73" i="24"/>
  <c r="F93" i="24"/>
  <c r="F85" i="24"/>
  <c r="F77" i="24"/>
  <c r="F61" i="24"/>
  <c r="F49" i="24"/>
  <c r="F81" i="24"/>
  <c r="F65" i="24"/>
  <c r="F53" i="24"/>
  <c r="F72" i="24"/>
  <c r="F56" i="24"/>
  <c r="F96" i="24"/>
  <c r="F88" i="24"/>
  <c r="F69" i="24"/>
  <c r="F52" i="24"/>
  <c r="F57" i="24"/>
  <c r="J95" i="24"/>
  <c r="J87" i="24"/>
  <c r="J79" i="24"/>
  <c r="J71" i="24"/>
  <c r="J63" i="24"/>
  <c r="J55" i="24"/>
  <c r="J98" i="24"/>
  <c r="J90" i="24"/>
  <c r="J82" i="24"/>
  <c r="J74" i="24"/>
  <c r="J66" i="24"/>
  <c r="J58" i="24"/>
  <c r="J50" i="24"/>
  <c r="J93" i="24"/>
  <c r="J85" i="24"/>
  <c r="J96" i="24"/>
  <c r="J88" i="24"/>
  <c r="J80" i="24"/>
  <c r="J72" i="24"/>
  <c r="J64" i="24"/>
  <c r="J56" i="24"/>
  <c r="J99" i="24"/>
  <c r="J91" i="24"/>
  <c r="J83" i="24"/>
  <c r="J75" i="24"/>
  <c r="J67" i="24"/>
  <c r="J59" i="24"/>
  <c r="J51" i="24"/>
  <c r="J94" i="24"/>
  <c r="J86" i="24"/>
  <c r="J78" i="24"/>
  <c r="J70" i="24"/>
  <c r="J62" i="24"/>
  <c r="J54" i="24"/>
  <c r="J97" i="24"/>
  <c r="J89" i="24"/>
  <c r="J77" i="24"/>
  <c r="J61" i="24"/>
  <c r="J49" i="24"/>
  <c r="J92" i="24"/>
  <c r="J84" i="24"/>
  <c r="J73" i="24"/>
  <c r="J81" i="24"/>
  <c r="J68" i="24"/>
  <c r="J65" i="24"/>
  <c r="J60" i="24"/>
  <c r="J52" i="24"/>
  <c r="J76" i="24"/>
  <c r="J69" i="24"/>
  <c r="J53" i="24"/>
  <c r="J57" i="24"/>
  <c r="I92" i="24"/>
  <c r="I84" i="24"/>
  <c r="I76" i="24"/>
  <c r="I68" i="24"/>
  <c r="I60" i="24"/>
  <c r="I52" i="24"/>
  <c r="I95" i="24"/>
  <c r="I87" i="24"/>
  <c r="I79" i="24"/>
  <c r="I71" i="24"/>
  <c r="I63" i="24"/>
  <c r="I55" i="24"/>
  <c r="I98" i="24"/>
  <c r="I90" i="24"/>
  <c r="I82" i="24"/>
  <c r="I93" i="24"/>
  <c r="I85" i="24"/>
  <c r="I77" i="24"/>
  <c r="I69" i="24"/>
  <c r="I61" i="24"/>
  <c r="I96" i="24"/>
  <c r="I88" i="24"/>
  <c r="I80" i="24"/>
  <c r="I72" i="24"/>
  <c r="I64" i="24"/>
  <c r="I56" i="24"/>
  <c r="I99" i="24"/>
  <c r="I91" i="24"/>
  <c r="I83" i="24"/>
  <c r="I75" i="24"/>
  <c r="I67" i="24"/>
  <c r="I59" i="24"/>
  <c r="I51" i="24"/>
  <c r="I74" i="24"/>
  <c r="I58" i="24"/>
  <c r="I54" i="24"/>
  <c r="I97" i="24"/>
  <c r="I89" i="24"/>
  <c r="I50" i="24"/>
  <c r="I49" i="24"/>
  <c r="I53" i="24"/>
  <c r="I73" i="24"/>
  <c r="I81" i="24"/>
  <c r="I78" i="24"/>
  <c r="I65" i="24"/>
  <c r="I62" i="24"/>
  <c r="I70" i="24"/>
  <c r="I94" i="24"/>
  <c r="I86" i="24"/>
  <c r="I66" i="24"/>
  <c r="I57" i="24"/>
  <c r="H97" i="24"/>
  <c r="H89" i="24"/>
  <c r="H81" i="24"/>
  <c r="H73" i="24"/>
  <c r="H65" i="24"/>
  <c r="H57" i="24"/>
  <c r="H49" i="24"/>
  <c r="H92" i="24"/>
  <c r="H84" i="24"/>
  <c r="H76" i="24"/>
  <c r="H68" i="24"/>
  <c r="H60" i="24"/>
  <c r="H52" i="24"/>
  <c r="H95" i="24"/>
  <c r="H87" i="24"/>
  <c r="H98" i="24"/>
  <c r="H90" i="24"/>
  <c r="H82" i="24"/>
  <c r="H74" i="24"/>
  <c r="H66" i="24"/>
  <c r="H58" i="24"/>
  <c r="H93" i="24"/>
  <c r="H85" i="24"/>
  <c r="H77" i="24"/>
  <c r="H69" i="24"/>
  <c r="H61" i="24"/>
  <c r="H53" i="24"/>
  <c r="H96" i="24"/>
  <c r="H88" i="24"/>
  <c r="H80" i="24"/>
  <c r="H72" i="24"/>
  <c r="H64" i="24"/>
  <c r="H56" i="24"/>
  <c r="H99" i="24"/>
  <c r="H91" i="24"/>
  <c r="H83" i="24"/>
  <c r="H63" i="24"/>
  <c r="H67" i="24"/>
  <c r="H54" i="24"/>
  <c r="H71" i="24"/>
  <c r="H55" i="24"/>
  <c r="H94" i="24"/>
  <c r="H86" i="24"/>
  <c r="H70" i="24"/>
  <c r="H75" i="24"/>
  <c r="H59" i="24"/>
  <c r="H51" i="24"/>
  <c r="H50" i="24"/>
  <c r="H78" i="24"/>
  <c r="H62" i="24"/>
  <c r="H79" i="24"/>
  <c r="C29" i="7"/>
  <c r="C13" i="7"/>
  <c r="C11" i="7"/>
  <c r="C9" i="7"/>
  <c r="C7" i="7"/>
  <c r="C110" i="7"/>
  <c r="C15" i="7"/>
  <c r="C31" i="7"/>
  <c r="C121" i="7" s="1"/>
  <c r="C23" i="7"/>
  <c r="C27" i="7"/>
  <c r="C54" i="7"/>
  <c r="C25" i="7"/>
  <c r="C19" i="7"/>
  <c r="C109" i="7" s="1"/>
  <c r="C35" i="7"/>
  <c r="C37" i="7"/>
  <c r="N54" i="7"/>
  <c r="N144" i="7" s="1"/>
  <c r="N31" i="7"/>
  <c r="N121" i="7" s="1"/>
  <c r="N29" i="7"/>
  <c r="N27" i="7"/>
  <c r="N25" i="7"/>
  <c r="N23" i="7"/>
  <c r="N19" i="7"/>
  <c r="N109" i="7" s="1"/>
  <c r="N15" i="7"/>
  <c r="N13" i="7"/>
  <c r="N11" i="7"/>
  <c r="N9" i="7"/>
  <c r="N7" i="7"/>
  <c r="N35" i="7"/>
  <c r="J54" i="7"/>
  <c r="J31" i="7"/>
  <c r="J121" i="7" s="1"/>
  <c r="J29" i="7"/>
  <c r="J27" i="7"/>
  <c r="J25" i="7"/>
  <c r="J23" i="7"/>
  <c r="J110" i="7"/>
  <c r="J19" i="7"/>
  <c r="J109" i="7" s="1"/>
  <c r="J15" i="7"/>
  <c r="J13" i="7"/>
  <c r="J11" i="7"/>
  <c r="J9" i="7"/>
  <c r="J7" i="7"/>
  <c r="J35" i="7"/>
  <c r="F54" i="7"/>
  <c r="F144" i="7" s="1"/>
  <c r="F31" i="7"/>
  <c r="F29" i="7"/>
  <c r="F27" i="7"/>
  <c r="F25" i="7"/>
  <c r="F23" i="7"/>
  <c r="F19" i="7"/>
  <c r="F109" i="7" s="1"/>
  <c r="F15" i="7"/>
  <c r="F9" i="7"/>
  <c r="F7" i="7"/>
  <c r="F13" i="7"/>
  <c r="F11" i="7"/>
  <c r="F35" i="7"/>
  <c r="K54" i="7"/>
  <c r="K144" i="7" s="1"/>
  <c r="K25" i="7"/>
  <c r="K19" i="7"/>
  <c r="K13" i="7"/>
  <c r="K11" i="7"/>
  <c r="K9" i="7"/>
  <c r="K7" i="7"/>
  <c r="K15" i="7"/>
  <c r="K31" i="7"/>
  <c r="K121" i="7" s="1"/>
  <c r="K23" i="7"/>
  <c r="K27" i="7"/>
  <c r="K29" i="7"/>
  <c r="K35" i="7"/>
  <c r="I54" i="7"/>
  <c r="I144" i="7" s="1"/>
  <c r="I31" i="7"/>
  <c r="I121" i="7" s="1"/>
  <c r="I29" i="7"/>
  <c r="I27" i="7"/>
  <c r="I25" i="7"/>
  <c r="I23" i="7"/>
  <c r="I110" i="7"/>
  <c r="I19" i="7"/>
  <c r="I15" i="7"/>
  <c r="I13" i="7"/>
  <c r="I11" i="7"/>
  <c r="I9" i="7"/>
  <c r="I7" i="7"/>
  <c r="I35" i="7"/>
  <c r="E54" i="7"/>
  <c r="E144" i="7" s="1"/>
  <c r="E31" i="7"/>
  <c r="E29" i="7"/>
  <c r="E27" i="7"/>
  <c r="E25" i="7"/>
  <c r="E23" i="7"/>
  <c r="E110" i="7"/>
  <c r="E19" i="7"/>
  <c r="E109" i="7" s="1"/>
  <c r="E15" i="7"/>
  <c r="E13" i="7"/>
  <c r="E11" i="7"/>
  <c r="E9" i="7"/>
  <c r="E7" i="7"/>
  <c r="E35" i="7"/>
  <c r="G31" i="7"/>
  <c r="G23" i="7"/>
  <c r="G13" i="7"/>
  <c r="G11" i="7"/>
  <c r="G9" i="7"/>
  <c r="G7" i="7"/>
  <c r="G19" i="7"/>
  <c r="G54" i="7"/>
  <c r="G144" i="7" s="1"/>
  <c r="G25" i="7"/>
  <c r="G27" i="7"/>
  <c r="G15" i="7"/>
  <c r="G29" i="7"/>
  <c r="G35" i="7"/>
  <c r="M54" i="7"/>
  <c r="M31" i="7"/>
  <c r="M29" i="7"/>
  <c r="M27" i="7"/>
  <c r="M25" i="7"/>
  <c r="M23" i="7"/>
  <c r="M19" i="7"/>
  <c r="M15" i="7"/>
  <c r="M13" i="7"/>
  <c r="M11" i="7"/>
  <c r="M9" i="7"/>
  <c r="M7" i="7"/>
  <c r="M35" i="7"/>
  <c r="L54" i="7"/>
  <c r="L144" i="7" s="1"/>
  <c r="L31" i="7"/>
  <c r="L121" i="7" s="1"/>
  <c r="L29" i="7"/>
  <c r="L27" i="7"/>
  <c r="L25" i="7"/>
  <c r="L23" i="7"/>
  <c r="L19" i="7"/>
  <c r="L109" i="7" s="1"/>
  <c r="L15" i="7"/>
  <c r="L13" i="7"/>
  <c r="L11" i="7"/>
  <c r="L9" i="7"/>
  <c r="L7" i="7"/>
  <c r="L35" i="7"/>
  <c r="H54" i="7"/>
  <c r="H144" i="7" s="1"/>
  <c r="H31" i="7"/>
  <c r="H29" i="7"/>
  <c r="H27" i="7"/>
  <c r="H25" i="7"/>
  <c r="H23" i="7"/>
  <c r="H110" i="7"/>
  <c r="H19" i="7"/>
  <c r="H15" i="7"/>
  <c r="H13" i="7"/>
  <c r="H11" i="7"/>
  <c r="H9" i="7"/>
  <c r="H7" i="7"/>
  <c r="H35" i="7"/>
  <c r="D54" i="7"/>
  <c r="D31" i="7"/>
  <c r="D29" i="7"/>
  <c r="D27" i="7"/>
  <c r="D25" i="7"/>
  <c r="D23" i="7"/>
  <c r="D110" i="7"/>
  <c r="D19" i="7"/>
  <c r="D109" i="7" s="1"/>
  <c r="D15" i="7"/>
  <c r="D11" i="7"/>
  <c r="D9" i="7"/>
  <c r="D7" i="7"/>
  <c r="D13" i="7"/>
  <c r="D35" i="7"/>
  <c r="K89" i="8"/>
  <c r="K54" i="8"/>
  <c r="K20" i="8"/>
  <c r="K16" i="8" s="1"/>
  <c r="G89" i="8"/>
  <c r="G179" i="8" s="1"/>
  <c r="G54" i="8"/>
  <c r="G20" i="8"/>
  <c r="G16" i="8" s="1"/>
  <c r="G106" i="8" s="1"/>
  <c r="N89" i="8"/>
  <c r="N54" i="8"/>
  <c r="N144" i="8" s="1"/>
  <c r="N20" i="8"/>
  <c r="N16" i="8" s="1"/>
  <c r="N106" i="8" s="1"/>
  <c r="J89" i="8"/>
  <c r="J54" i="8"/>
  <c r="J20" i="8"/>
  <c r="F89" i="8"/>
  <c r="F54" i="8"/>
  <c r="F20" i="8"/>
  <c r="F16" i="8" s="1"/>
  <c r="I89" i="8"/>
  <c r="I179" i="8" s="1"/>
  <c r="I54" i="8"/>
  <c r="I20" i="8"/>
  <c r="I16" i="8" s="1"/>
  <c r="I106" i="8" s="1"/>
  <c r="E89" i="8"/>
  <c r="E54" i="8"/>
  <c r="E20" i="8"/>
  <c r="E16" i="8" s="1"/>
  <c r="C54" i="8"/>
  <c r="C20" i="8"/>
  <c r="M89" i="8"/>
  <c r="M54" i="8"/>
  <c r="M20" i="8"/>
  <c r="M16" i="8" s="1"/>
  <c r="L89" i="8"/>
  <c r="L179" i="8" s="1"/>
  <c r="L54" i="8"/>
  <c r="L20" i="8"/>
  <c r="L16" i="8" s="1"/>
  <c r="L106" i="8" s="1"/>
  <c r="H89" i="8"/>
  <c r="H54" i="8"/>
  <c r="H144" i="8" s="1"/>
  <c r="H20" i="8"/>
  <c r="H16" i="8" s="1"/>
  <c r="H106" i="8" s="1"/>
  <c r="D89" i="8"/>
  <c r="D54" i="8"/>
  <c r="D20" i="8"/>
  <c r="D16" i="8" s="1"/>
  <c r="C89" i="8"/>
  <c r="P88" i="8"/>
  <c r="H176" i="6"/>
  <c r="H174" i="5"/>
  <c r="H175" i="5"/>
  <c r="H177" i="5"/>
  <c r="H179" i="5"/>
  <c r="H179" i="4"/>
  <c r="H174" i="4"/>
  <c r="H175" i="4"/>
  <c r="H176" i="4"/>
  <c r="H177" i="4"/>
  <c r="H178" i="4"/>
  <c r="H179" i="8"/>
  <c r="H172" i="7"/>
  <c r="H172" i="6"/>
  <c r="H178" i="8"/>
  <c r="H176" i="8"/>
  <c r="H174" i="8"/>
  <c r="H178" i="6"/>
  <c r="H179" i="6"/>
  <c r="H178" i="5"/>
  <c r="H179" i="1"/>
  <c r="H178" i="1"/>
  <c r="H172" i="8"/>
  <c r="H170" i="8"/>
  <c r="H174" i="7"/>
  <c r="H176" i="7"/>
  <c r="H178" i="7"/>
  <c r="H174" i="6"/>
  <c r="H176" i="5"/>
  <c r="H89" i="7"/>
  <c r="H179" i="7" s="1"/>
  <c r="M179" i="8"/>
  <c r="M178" i="6"/>
  <c r="M179" i="6"/>
  <c r="M178" i="5"/>
  <c r="M178" i="8"/>
  <c r="M176" i="8"/>
  <c r="M174" i="8"/>
  <c r="M174" i="7"/>
  <c r="M178" i="7"/>
  <c r="M179" i="1"/>
  <c r="M178" i="1"/>
  <c r="M170" i="8"/>
  <c r="M176" i="6"/>
  <c r="M174" i="5"/>
  <c r="M179" i="5"/>
  <c r="M179" i="4"/>
  <c r="M174" i="4"/>
  <c r="M175" i="4"/>
  <c r="M176" i="4"/>
  <c r="M177" i="4"/>
  <c r="M178" i="4"/>
  <c r="M172" i="7"/>
  <c r="M176" i="7"/>
  <c r="M172" i="6"/>
  <c r="M174" i="6"/>
  <c r="M176" i="5"/>
  <c r="M172" i="8"/>
  <c r="M175" i="5"/>
  <c r="M177" i="5"/>
  <c r="M89" i="7"/>
  <c r="M179" i="7" s="1"/>
  <c r="I177" i="8"/>
  <c r="I178" i="6"/>
  <c r="I179" i="6"/>
  <c r="I178" i="5"/>
  <c r="I176" i="7"/>
  <c r="I172" i="6"/>
  <c r="I174" i="6"/>
  <c r="I176" i="5"/>
  <c r="I172" i="8"/>
  <c r="I175" i="5"/>
  <c r="I177" i="5"/>
  <c r="I179" i="5"/>
  <c r="I179" i="4"/>
  <c r="I174" i="4"/>
  <c r="I175" i="4"/>
  <c r="I176" i="4"/>
  <c r="I177" i="4"/>
  <c r="I178" i="4"/>
  <c r="I178" i="8"/>
  <c r="I176" i="8"/>
  <c r="I174" i="8"/>
  <c r="I172" i="7"/>
  <c r="I174" i="7"/>
  <c r="I178" i="7"/>
  <c r="I179" i="1"/>
  <c r="I178" i="1"/>
  <c r="I170" i="8"/>
  <c r="I176" i="6"/>
  <c r="I174" i="5"/>
  <c r="I89" i="7"/>
  <c r="I179" i="7" s="1"/>
  <c r="E178" i="6"/>
  <c r="E179" i="6"/>
  <c r="E178" i="5"/>
  <c r="E174" i="7"/>
  <c r="E178" i="7"/>
  <c r="E176" i="6"/>
  <c r="E174" i="5"/>
  <c r="E179" i="5"/>
  <c r="E172" i="7"/>
  <c r="E176" i="7"/>
  <c r="E172" i="6"/>
  <c r="E174" i="6"/>
  <c r="E176" i="5"/>
  <c r="E175" i="6"/>
  <c r="E175" i="5"/>
  <c r="E177" i="5"/>
  <c r="E89" i="7"/>
  <c r="E179" i="7" s="1"/>
  <c r="L176" i="6"/>
  <c r="L177" i="6"/>
  <c r="L174" i="5"/>
  <c r="L175" i="5"/>
  <c r="L177" i="5"/>
  <c r="L172" i="8"/>
  <c r="L178" i="7"/>
  <c r="L172" i="6"/>
  <c r="L174" i="6"/>
  <c r="L176" i="5"/>
  <c r="L178" i="8"/>
  <c r="L176" i="8"/>
  <c r="L174" i="8"/>
  <c r="L178" i="6"/>
  <c r="L179" i="6"/>
  <c r="L178" i="5"/>
  <c r="L179" i="1"/>
  <c r="L178" i="1"/>
  <c r="L170" i="8"/>
  <c r="L179" i="5"/>
  <c r="L179" i="4"/>
  <c r="L174" i="4"/>
  <c r="L175" i="4"/>
  <c r="L176" i="4"/>
  <c r="L177" i="4"/>
  <c r="L178" i="4"/>
  <c r="L175" i="8"/>
  <c r="L172" i="7"/>
  <c r="L174" i="7"/>
  <c r="L176" i="7"/>
  <c r="L173" i="6"/>
  <c r="L89" i="7"/>
  <c r="L179" i="7" s="1"/>
  <c r="N172" i="8"/>
  <c r="N170" i="8"/>
  <c r="N179" i="5"/>
  <c r="N174" i="4"/>
  <c r="N176" i="4"/>
  <c r="N178" i="4"/>
  <c r="N178" i="8"/>
  <c r="N174" i="8"/>
  <c r="N178" i="6"/>
  <c r="N178" i="5"/>
  <c r="N179" i="8"/>
  <c r="N172" i="7"/>
  <c r="N174" i="7"/>
  <c r="N176" i="7"/>
  <c r="N178" i="7"/>
  <c r="N172" i="6"/>
  <c r="N174" i="6"/>
  <c r="N176" i="5"/>
  <c r="N176" i="6"/>
  <c r="N174" i="5"/>
  <c r="N176" i="8"/>
  <c r="N179" i="6"/>
  <c r="N178" i="1"/>
  <c r="N89" i="7"/>
  <c r="N179" i="7" s="1"/>
  <c r="J172" i="8"/>
  <c r="J170" i="8"/>
  <c r="J179" i="5"/>
  <c r="J179" i="4"/>
  <c r="J174" i="4"/>
  <c r="J175" i="4"/>
  <c r="J176" i="4"/>
  <c r="J177" i="4"/>
  <c r="J178" i="4"/>
  <c r="J176" i="6"/>
  <c r="J174" i="5"/>
  <c r="J176" i="8"/>
  <c r="J179" i="6"/>
  <c r="J179" i="1"/>
  <c r="J179" i="8"/>
  <c r="J173" i="8"/>
  <c r="J172" i="7"/>
  <c r="J174" i="7"/>
  <c r="J176" i="7"/>
  <c r="J178" i="7"/>
  <c r="J172" i="6"/>
  <c r="J173" i="6"/>
  <c r="J174" i="6"/>
  <c r="J176" i="5"/>
  <c r="J175" i="6"/>
  <c r="J175" i="5"/>
  <c r="J177" i="5"/>
  <c r="J178" i="8"/>
  <c r="J174" i="8"/>
  <c r="J178" i="6"/>
  <c r="J178" i="5"/>
  <c r="J178" i="1"/>
  <c r="J89" i="7"/>
  <c r="J179" i="7" s="1"/>
  <c r="F179" i="5"/>
  <c r="F175" i="6"/>
  <c r="F175" i="5"/>
  <c r="F177" i="5"/>
  <c r="F178" i="6"/>
  <c r="F178" i="5"/>
  <c r="F172" i="7"/>
  <c r="F174" i="7"/>
  <c r="F176" i="7"/>
  <c r="F178" i="7"/>
  <c r="F172" i="6"/>
  <c r="F174" i="6"/>
  <c r="F176" i="5"/>
  <c r="F176" i="6"/>
  <c r="F174" i="5"/>
  <c r="F179" i="6"/>
  <c r="F89" i="7"/>
  <c r="F179" i="7" s="1"/>
  <c r="D176" i="6"/>
  <c r="D174" i="5"/>
  <c r="D175" i="5"/>
  <c r="D177" i="5"/>
  <c r="D172" i="7"/>
  <c r="D174" i="7"/>
  <c r="D176" i="7"/>
  <c r="D178" i="7"/>
  <c r="D174" i="6"/>
  <c r="D176" i="5"/>
  <c r="D178" i="6"/>
  <c r="D179" i="6"/>
  <c r="D178" i="5"/>
  <c r="D179" i="5"/>
  <c r="D172" i="6"/>
  <c r="D89" i="7"/>
  <c r="D179" i="7" s="1"/>
  <c r="C172" i="7"/>
  <c r="C174" i="7"/>
  <c r="C176" i="7"/>
  <c r="C178" i="7"/>
  <c r="C172" i="6"/>
  <c r="C174" i="6"/>
  <c r="C176" i="5"/>
  <c r="C176" i="6"/>
  <c r="C174" i="5"/>
  <c r="C89" i="7"/>
  <c r="C179" i="7" s="1"/>
  <c r="C178" i="5"/>
  <c r="P88" i="7"/>
  <c r="C178" i="6"/>
  <c r="K178" i="8"/>
  <c r="K176" i="8"/>
  <c r="K174" i="8"/>
  <c r="K172" i="7"/>
  <c r="K174" i="7"/>
  <c r="K176" i="7"/>
  <c r="K178" i="7"/>
  <c r="K172" i="6"/>
  <c r="K174" i="6"/>
  <c r="K176" i="5"/>
  <c r="K179" i="1"/>
  <c r="K178" i="1"/>
  <c r="K178" i="6"/>
  <c r="K179" i="6"/>
  <c r="K178" i="5"/>
  <c r="K179" i="5"/>
  <c r="K179" i="4"/>
  <c r="K174" i="4"/>
  <c r="K175" i="4"/>
  <c r="K176" i="4"/>
  <c r="K177" i="4"/>
  <c r="K178" i="4"/>
  <c r="K172" i="8"/>
  <c r="K170" i="8"/>
  <c r="K176" i="6"/>
  <c r="K174" i="5"/>
  <c r="K175" i="5"/>
  <c r="K177" i="5"/>
  <c r="K179" i="8"/>
  <c r="K171" i="8"/>
  <c r="K89" i="7"/>
  <c r="K179" i="7" s="1"/>
  <c r="G178" i="8"/>
  <c r="G176" i="8"/>
  <c r="G174" i="8"/>
  <c r="G172" i="7"/>
  <c r="G174" i="7"/>
  <c r="G176" i="7"/>
  <c r="G178" i="7"/>
  <c r="G172" i="6"/>
  <c r="G173" i="6"/>
  <c r="G174" i="6"/>
  <c r="G176" i="5"/>
  <c r="G179" i="1"/>
  <c r="G178" i="1"/>
  <c r="G177" i="8"/>
  <c r="G179" i="6"/>
  <c r="G171" i="8"/>
  <c r="G172" i="8"/>
  <c r="G170" i="8"/>
  <c r="G176" i="6"/>
  <c r="G177" i="6"/>
  <c r="G174" i="5"/>
  <c r="G175" i="5"/>
  <c r="G177" i="5"/>
  <c r="G178" i="6"/>
  <c r="G178" i="5"/>
  <c r="G179" i="5"/>
  <c r="G179" i="4"/>
  <c r="G174" i="4"/>
  <c r="G175" i="4"/>
  <c r="G176" i="4"/>
  <c r="G177" i="4"/>
  <c r="G178" i="4"/>
  <c r="G89" i="7"/>
  <c r="G179" i="7" s="1"/>
  <c r="M79" i="4"/>
  <c r="M75" i="4"/>
  <c r="M71" i="4"/>
  <c r="M67" i="4"/>
  <c r="M19" i="4"/>
  <c r="M83" i="4"/>
  <c r="M69" i="4"/>
  <c r="M85" i="4"/>
  <c r="M87" i="4"/>
  <c r="M21" i="4"/>
  <c r="M77" i="4"/>
  <c r="M73" i="4"/>
  <c r="M65" i="4"/>
  <c r="M81" i="4"/>
  <c r="M89" i="4"/>
  <c r="I79" i="4"/>
  <c r="I75" i="4"/>
  <c r="I71" i="4"/>
  <c r="I67" i="4"/>
  <c r="I19" i="4"/>
  <c r="I87" i="4"/>
  <c r="I83" i="4"/>
  <c r="I69" i="4"/>
  <c r="I65" i="4"/>
  <c r="I85" i="4"/>
  <c r="I21" i="4"/>
  <c r="I77" i="4"/>
  <c r="I73" i="4"/>
  <c r="I81" i="4"/>
  <c r="I89" i="4"/>
  <c r="E79" i="4"/>
  <c r="E75" i="4"/>
  <c r="E71" i="4"/>
  <c r="E67" i="4"/>
  <c r="E19" i="4"/>
  <c r="E77" i="4"/>
  <c r="E73" i="4"/>
  <c r="E69" i="4"/>
  <c r="E85" i="4"/>
  <c r="E87" i="4"/>
  <c r="E83" i="4"/>
  <c r="E21" i="4"/>
  <c r="E65" i="4"/>
  <c r="E81" i="4"/>
  <c r="E89" i="4"/>
  <c r="N85" i="4"/>
  <c r="N175" i="4" s="1"/>
  <c r="N79" i="4"/>
  <c r="N75" i="4"/>
  <c r="N19" i="4"/>
  <c r="N87" i="4"/>
  <c r="N177" i="4" s="1"/>
  <c r="N21" i="4"/>
  <c r="N77" i="4"/>
  <c r="N73" i="4"/>
  <c r="N69" i="4"/>
  <c r="N65" i="4"/>
  <c r="N71" i="4"/>
  <c r="N67" i="4"/>
  <c r="N83" i="4"/>
  <c r="N81" i="4"/>
  <c r="N89" i="4"/>
  <c r="N179" i="4" s="1"/>
  <c r="J85" i="4"/>
  <c r="J71" i="4"/>
  <c r="J67" i="4"/>
  <c r="J83" i="4"/>
  <c r="J21" i="4"/>
  <c r="J77" i="4"/>
  <c r="J73" i="4"/>
  <c r="J69" i="4"/>
  <c r="J65" i="4"/>
  <c r="J79" i="4"/>
  <c r="J75" i="4"/>
  <c r="J19" i="4"/>
  <c r="J87" i="4"/>
  <c r="J89" i="4"/>
  <c r="J81" i="4"/>
  <c r="F85" i="4"/>
  <c r="F79" i="4"/>
  <c r="F75" i="4"/>
  <c r="F19" i="4"/>
  <c r="F87" i="4"/>
  <c r="F77" i="4"/>
  <c r="F73" i="4"/>
  <c r="F69" i="4"/>
  <c r="F65" i="4"/>
  <c r="F71" i="4"/>
  <c r="F67" i="4"/>
  <c r="F83" i="4"/>
  <c r="F21" i="4"/>
  <c r="F81" i="4"/>
  <c r="F89" i="4"/>
  <c r="K77" i="4"/>
  <c r="K73" i="4"/>
  <c r="K69" i="4"/>
  <c r="K65" i="4"/>
  <c r="K79" i="4"/>
  <c r="K75" i="4"/>
  <c r="K71" i="4"/>
  <c r="K67" i="4"/>
  <c r="K87" i="4"/>
  <c r="K83" i="4"/>
  <c r="K21" i="4"/>
  <c r="K85" i="4"/>
  <c r="K19" i="4"/>
  <c r="K81" i="4"/>
  <c r="K89" i="4"/>
  <c r="G77" i="4"/>
  <c r="G73" i="4"/>
  <c r="G69" i="4"/>
  <c r="G65" i="4"/>
  <c r="G79" i="4"/>
  <c r="G75" i="4"/>
  <c r="G71" i="4"/>
  <c r="G67" i="4"/>
  <c r="G19" i="4"/>
  <c r="G87" i="4"/>
  <c r="G83" i="4"/>
  <c r="G21" i="4"/>
  <c r="G85" i="4"/>
  <c r="G81" i="4"/>
  <c r="G89" i="4"/>
  <c r="L87" i="4"/>
  <c r="L83" i="4"/>
  <c r="L21" i="4"/>
  <c r="L77" i="4"/>
  <c r="L73" i="4"/>
  <c r="L85" i="4"/>
  <c r="L79" i="4"/>
  <c r="L75" i="4"/>
  <c r="L71" i="4"/>
  <c r="L67" i="4"/>
  <c r="L19" i="4"/>
  <c r="L69" i="4"/>
  <c r="L65" i="4"/>
  <c r="L81" i="4"/>
  <c r="L89" i="4"/>
  <c r="H87" i="4"/>
  <c r="H83" i="4"/>
  <c r="H21" i="4"/>
  <c r="H69" i="4"/>
  <c r="H65" i="4"/>
  <c r="H79" i="4"/>
  <c r="H75" i="4"/>
  <c r="H71" i="4"/>
  <c r="H67" i="4"/>
  <c r="H19" i="4"/>
  <c r="H77" i="4"/>
  <c r="H73" i="4"/>
  <c r="H85" i="4"/>
  <c r="H81" i="4"/>
  <c r="H89" i="4"/>
  <c r="D87" i="4"/>
  <c r="D83" i="4"/>
  <c r="D21" i="4"/>
  <c r="D77" i="4"/>
  <c r="D73" i="4"/>
  <c r="D85" i="4"/>
  <c r="D79" i="4"/>
  <c r="D75" i="4"/>
  <c r="D71" i="4"/>
  <c r="D67" i="4"/>
  <c r="D19" i="4"/>
  <c r="D69" i="4"/>
  <c r="D65" i="4"/>
  <c r="D81" i="4"/>
  <c r="D89" i="4"/>
  <c r="E79" i="1"/>
  <c r="E75" i="1"/>
  <c r="E71" i="1"/>
  <c r="E67" i="1"/>
  <c r="E27" i="1"/>
  <c r="E19" i="1"/>
  <c r="E73" i="1"/>
  <c r="E23" i="1"/>
  <c r="E89" i="1"/>
  <c r="E87" i="1"/>
  <c r="E83" i="1"/>
  <c r="E25" i="1"/>
  <c r="E77" i="1"/>
  <c r="E69" i="1"/>
  <c r="E65" i="1"/>
  <c r="E31" i="1"/>
  <c r="E85" i="1"/>
  <c r="E29" i="1"/>
  <c r="E21" i="1"/>
  <c r="E81" i="1"/>
  <c r="N85" i="1"/>
  <c r="N29" i="1"/>
  <c r="N21" i="1"/>
  <c r="N83" i="1"/>
  <c r="N79" i="1"/>
  <c r="N75" i="1"/>
  <c r="N71" i="1"/>
  <c r="N67" i="1"/>
  <c r="N27" i="1"/>
  <c r="N19" i="1"/>
  <c r="N87" i="1"/>
  <c r="N25" i="1"/>
  <c r="N77" i="1"/>
  <c r="N73" i="1"/>
  <c r="N69" i="1"/>
  <c r="N65" i="1"/>
  <c r="N31" i="1"/>
  <c r="N23" i="1"/>
  <c r="N89" i="1"/>
  <c r="N179" i="1" s="1"/>
  <c r="N81" i="1"/>
  <c r="F85" i="1"/>
  <c r="F29" i="1"/>
  <c r="F21" i="1"/>
  <c r="F83" i="1"/>
  <c r="F77" i="1"/>
  <c r="F31" i="1"/>
  <c r="F23" i="1"/>
  <c r="F79" i="1"/>
  <c r="F75" i="1"/>
  <c r="F71" i="1"/>
  <c r="F67" i="1"/>
  <c r="F27" i="1"/>
  <c r="F19" i="1"/>
  <c r="F87" i="1"/>
  <c r="F25" i="1"/>
  <c r="F73" i="1"/>
  <c r="F69" i="1"/>
  <c r="F65" i="1"/>
  <c r="F89" i="1"/>
  <c r="F81" i="1"/>
  <c r="L87" i="1"/>
  <c r="L83" i="1"/>
  <c r="L25" i="1"/>
  <c r="L29" i="1"/>
  <c r="L75" i="1"/>
  <c r="L27" i="1"/>
  <c r="L19" i="1"/>
  <c r="L77" i="1"/>
  <c r="L73" i="1"/>
  <c r="L69" i="1"/>
  <c r="L65" i="1"/>
  <c r="L31" i="1"/>
  <c r="L23" i="1"/>
  <c r="L85" i="1"/>
  <c r="L21" i="1"/>
  <c r="L79" i="1"/>
  <c r="L71" i="1"/>
  <c r="L67" i="1"/>
  <c r="L81" i="1"/>
  <c r="L89" i="1"/>
  <c r="H87" i="1"/>
  <c r="H83" i="1"/>
  <c r="H25" i="1"/>
  <c r="H85" i="1"/>
  <c r="H21" i="1"/>
  <c r="H67" i="1"/>
  <c r="H77" i="1"/>
  <c r="H73" i="1"/>
  <c r="H69" i="1"/>
  <c r="H65" i="1"/>
  <c r="H31" i="1"/>
  <c r="H23" i="1"/>
  <c r="H29" i="1"/>
  <c r="H79" i="1"/>
  <c r="H75" i="1"/>
  <c r="H71" i="1"/>
  <c r="H27" i="1"/>
  <c r="H19" i="1"/>
  <c r="H89" i="1"/>
  <c r="H81" i="1"/>
  <c r="D87" i="1"/>
  <c r="D83" i="1"/>
  <c r="D25" i="1"/>
  <c r="D29" i="1"/>
  <c r="D75" i="1"/>
  <c r="D71" i="1"/>
  <c r="D27" i="1"/>
  <c r="D19" i="1"/>
  <c r="D77" i="1"/>
  <c r="D73" i="1"/>
  <c r="D69" i="1"/>
  <c r="D65" i="1"/>
  <c r="D31" i="1"/>
  <c r="D23" i="1"/>
  <c r="D85" i="1"/>
  <c r="D21" i="1"/>
  <c r="D79" i="1"/>
  <c r="D67" i="1"/>
  <c r="D89" i="1"/>
  <c r="D81" i="1"/>
  <c r="M79" i="1"/>
  <c r="M75" i="1"/>
  <c r="M71" i="1"/>
  <c r="M67" i="1"/>
  <c r="M27" i="1"/>
  <c r="M19" i="1"/>
  <c r="M77" i="1"/>
  <c r="M73" i="1"/>
  <c r="M65" i="1"/>
  <c r="M31" i="1"/>
  <c r="M23" i="1"/>
  <c r="M89" i="1"/>
  <c r="M87" i="1"/>
  <c r="M83" i="1"/>
  <c r="M25" i="1"/>
  <c r="M69" i="1"/>
  <c r="M85" i="1"/>
  <c r="M29" i="1"/>
  <c r="M21" i="1"/>
  <c r="M81" i="1"/>
  <c r="I79" i="1"/>
  <c r="I75" i="1"/>
  <c r="I71" i="1"/>
  <c r="I67" i="1"/>
  <c r="I27" i="1"/>
  <c r="I19" i="1"/>
  <c r="I77" i="1"/>
  <c r="I73" i="1"/>
  <c r="I69" i="1"/>
  <c r="I65" i="1"/>
  <c r="I31" i="1"/>
  <c r="I29" i="1"/>
  <c r="I21" i="1"/>
  <c r="I87" i="1"/>
  <c r="I83" i="1"/>
  <c r="I25" i="1"/>
  <c r="I23" i="1"/>
  <c r="I89" i="1"/>
  <c r="I85" i="1"/>
  <c r="I81" i="1"/>
  <c r="J85" i="1"/>
  <c r="J29" i="1"/>
  <c r="J21" i="1"/>
  <c r="J87" i="1"/>
  <c r="J25" i="1"/>
  <c r="J73" i="1"/>
  <c r="J69" i="1"/>
  <c r="J79" i="1"/>
  <c r="J75" i="1"/>
  <c r="J71" i="1"/>
  <c r="J67" i="1"/>
  <c r="J27" i="1"/>
  <c r="J19" i="1"/>
  <c r="J83" i="1"/>
  <c r="J77" i="1"/>
  <c r="J65" i="1"/>
  <c r="J31" i="1"/>
  <c r="J23" i="1"/>
  <c r="J89" i="1"/>
  <c r="J81" i="1"/>
  <c r="K77" i="1"/>
  <c r="K73" i="1"/>
  <c r="K69" i="1"/>
  <c r="K65" i="1"/>
  <c r="K31" i="1"/>
  <c r="K23" i="1"/>
  <c r="K71" i="1"/>
  <c r="K19" i="1"/>
  <c r="K87" i="1"/>
  <c r="K85" i="1"/>
  <c r="K29" i="1"/>
  <c r="K21" i="1"/>
  <c r="K79" i="1"/>
  <c r="K75" i="1"/>
  <c r="K67" i="1"/>
  <c r="K27" i="1"/>
  <c r="K83" i="1"/>
  <c r="K25" i="1"/>
  <c r="K89" i="1"/>
  <c r="K81" i="1"/>
  <c r="G77" i="1"/>
  <c r="G73" i="1"/>
  <c r="G69" i="1"/>
  <c r="G65" i="1"/>
  <c r="G31" i="1"/>
  <c r="G23" i="1"/>
  <c r="G71" i="1"/>
  <c r="G27" i="1"/>
  <c r="G25" i="1"/>
  <c r="G85" i="1"/>
  <c r="G29" i="1"/>
  <c r="G21" i="1"/>
  <c r="G79" i="1"/>
  <c r="G75" i="1"/>
  <c r="G67" i="1"/>
  <c r="G19" i="1"/>
  <c r="G87" i="1"/>
  <c r="G83" i="1"/>
  <c r="G81" i="1"/>
  <c r="G89" i="1"/>
  <c r="C89" i="6"/>
  <c r="C179" i="6" s="1"/>
  <c r="P88" i="6"/>
  <c r="C89" i="5"/>
  <c r="C179" i="5" s="1"/>
  <c r="P88" i="5"/>
  <c r="C87" i="4"/>
  <c r="C85" i="4"/>
  <c r="C83" i="4"/>
  <c r="C89" i="4"/>
  <c r="C79" i="4"/>
  <c r="C77" i="4"/>
  <c r="C75" i="4"/>
  <c r="C73" i="4"/>
  <c r="C71" i="4"/>
  <c r="C65" i="4"/>
  <c r="C21" i="4"/>
  <c r="P84" i="4"/>
  <c r="C81" i="4"/>
  <c r="P76" i="4"/>
  <c r="P72" i="4"/>
  <c r="P68" i="4"/>
  <c r="P64" i="4"/>
  <c r="C19" i="4"/>
  <c r="C69" i="4"/>
  <c r="C67" i="4"/>
  <c r="P78" i="4"/>
  <c r="P88" i="4"/>
  <c r="P80" i="4"/>
  <c r="P82" i="4"/>
  <c r="P74" i="4"/>
  <c r="P86" i="4"/>
  <c r="P70" i="4"/>
  <c r="P66" i="4"/>
  <c r="C81" i="1"/>
  <c r="P76" i="1"/>
  <c r="P72" i="1"/>
  <c r="P68" i="1"/>
  <c r="P64" i="1"/>
  <c r="C31" i="1"/>
  <c r="C29" i="1"/>
  <c r="C27" i="1"/>
  <c r="C25" i="1"/>
  <c r="C23" i="1"/>
  <c r="C21" i="1"/>
  <c r="C19" i="1"/>
  <c r="C89" i="1"/>
  <c r="C87" i="1"/>
  <c r="C85" i="1"/>
  <c r="C83" i="1"/>
  <c r="C79" i="1"/>
  <c r="P88" i="1"/>
  <c r="P84" i="1"/>
  <c r="C77" i="1"/>
  <c r="C75" i="1"/>
  <c r="C73" i="1"/>
  <c r="C71" i="1"/>
  <c r="C69" i="1"/>
  <c r="C67" i="1"/>
  <c r="C65" i="1"/>
  <c r="P70" i="1"/>
  <c r="P66" i="1"/>
  <c r="P80" i="1"/>
  <c r="P86" i="1"/>
  <c r="P78" i="1"/>
  <c r="P82" i="1"/>
  <c r="P74" i="1"/>
  <c r="C170" i="5"/>
  <c r="C118" i="5"/>
  <c r="C126" i="5"/>
  <c r="C130" i="5"/>
  <c r="C134" i="5"/>
  <c r="C138" i="5"/>
  <c r="C108" i="5"/>
  <c r="C151" i="5"/>
  <c r="C154" i="5"/>
  <c r="C156" i="5"/>
  <c r="C110" i="5"/>
  <c r="C112" i="7"/>
  <c r="C116" i="7"/>
  <c r="C120" i="7"/>
  <c r="C172" i="5"/>
  <c r="C120" i="5"/>
  <c r="C128" i="5"/>
  <c r="C136" i="5"/>
  <c r="C150" i="5"/>
  <c r="C166" i="5"/>
  <c r="C168" i="5"/>
  <c r="C132" i="5"/>
  <c r="C160" i="5"/>
  <c r="C116" i="5"/>
  <c r="C154" i="6"/>
  <c r="C162" i="6"/>
  <c r="C170" i="6"/>
  <c r="C152" i="7"/>
  <c r="C156" i="7"/>
  <c r="C160" i="7"/>
  <c r="C164" i="7"/>
  <c r="C168" i="7"/>
  <c r="C75" i="7"/>
  <c r="C165" i="7" s="1"/>
  <c r="C67" i="7"/>
  <c r="C157" i="7" s="1"/>
  <c r="C150" i="7"/>
  <c r="C154" i="7"/>
  <c r="C162" i="7"/>
  <c r="C170" i="7"/>
  <c r="C85" i="7"/>
  <c r="C175" i="7" s="1"/>
  <c r="C79" i="7"/>
  <c r="C169" i="7" s="1"/>
  <c r="P76" i="7"/>
  <c r="C71" i="7"/>
  <c r="C161" i="7" s="1"/>
  <c r="P68" i="7"/>
  <c r="C144" i="5"/>
  <c r="C164" i="5"/>
  <c r="C114" i="5"/>
  <c r="C156" i="6"/>
  <c r="C164" i="6"/>
  <c r="C151" i="7"/>
  <c r="C87" i="7"/>
  <c r="C177" i="7" s="1"/>
  <c r="C73" i="7"/>
  <c r="C163" i="7" s="1"/>
  <c r="C65" i="7"/>
  <c r="C155" i="7" s="1"/>
  <c r="C140" i="5"/>
  <c r="C152" i="5"/>
  <c r="C158" i="5"/>
  <c r="C158" i="6"/>
  <c r="C166" i="6"/>
  <c r="C114" i="7"/>
  <c r="C118" i="7"/>
  <c r="C158" i="7"/>
  <c r="C166" i="7"/>
  <c r="P82" i="7"/>
  <c r="C153" i="5"/>
  <c r="C162" i="5"/>
  <c r="C153" i="6"/>
  <c r="C126" i="7"/>
  <c r="C134" i="7"/>
  <c r="C153" i="7"/>
  <c r="C83" i="7"/>
  <c r="C173" i="7" s="1"/>
  <c r="P74" i="7"/>
  <c r="C130" i="7"/>
  <c r="C138" i="7"/>
  <c r="P66" i="7"/>
  <c r="C132" i="7"/>
  <c r="C112" i="5"/>
  <c r="C168" i="6"/>
  <c r="C128" i="7"/>
  <c r="C136" i="7"/>
  <c r="C77" i="7"/>
  <c r="C167" i="7" s="1"/>
  <c r="C160" i="6"/>
  <c r="C140" i="7"/>
  <c r="C69" i="7"/>
  <c r="C159" i="7" s="1"/>
  <c r="P72" i="7"/>
  <c r="P64" i="7"/>
  <c r="P78" i="7"/>
  <c r="P84" i="7"/>
  <c r="P80" i="7"/>
  <c r="P86" i="7"/>
  <c r="C81" i="7"/>
  <c r="C171" i="7" s="1"/>
  <c r="P70" i="7"/>
  <c r="C108" i="6"/>
  <c r="C110" i="6"/>
  <c r="C112" i="6"/>
  <c r="C114" i="6"/>
  <c r="C116" i="6"/>
  <c r="C118" i="6"/>
  <c r="C120" i="6"/>
  <c r="C108" i="7"/>
  <c r="L109" i="8"/>
  <c r="L112" i="8"/>
  <c r="L116" i="8"/>
  <c r="L120" i="8"/>
  <c r="L128" i="8"/>
  <c r="L132" i="8"/>
  <c r="L136" i="8"/>
  <c r="L140" i="8"/>
  <c r="L144" i="8"/>
  <c r="L151" i="8"/>
  <c r="L153" i="8"/>
  <c r="L156" i="8"/>
  <c r="L160" i="8"/>
  <c r="L166" i="8"/>
  <c r="L157" i="8"/>
  <c r="L164" i="8"/>
  <c r="L109" i="1"/>
  <c r="L111" i="1"/>
  <c r="L113" i="1"/>
  <c r="L115" i="1"/>
  <c r="L118" i="8"/>
  <c r="L126" i="8"/>
  <c r="L134" i="8"/>
  <c r="L154" i="8"/>
  <c r="L162" i="8"/>
  <c r="L155" i="8"/>
  <c r="L168" i="8"/>
  <c r="L117" i="1"/>
  <c r="L119" i="1"/>
  <c r="L121" i="1"/>
  <c r="L123" i="1"/>
  <c r="L125" i="1"/>
  <c r="L127" i="1"/>
  <c r="L129" i="1"/>
  <c r="L131" i="1"/>
  <c r="L133" i="1"/>
  <c r="L135" i="1"/>
  <c r="L137" i="1"/>
  <c r="L139" i="1"/>
  <c r="L141" i="1"/>
  <c r="L143" i="1"/>
  <c r="L145" i="1"/>
  <c r="L147" i="1"/>
  <c r="L149" i="1"/>
  <c r="L151" i="1"/>
  <c r="L153" i="1"/>
  <c r="L108" i="8"/>
  <c r="L158" i="8"/>
  <c r="L120" i="1"/>
  <c r="L128" i="1"/>
  <c r="L136" i="1"/>
  <c r="L144" i="1"/>
  <c r="L150" i="1"/>
  <c r="L155" i="1"/>
  <c r="L157" i="1"/>
  <c r="L159" i="1"/>
  <c r="L161" i="1"/>
  <c r="L163" i="1"/>
  <c r="L165" i="1"/>
  <c r="L167" i="1"/>
  <c r="L169" i="1"/>
  <c r="L171" i="1"/>
  <c r="L173" i="1"/>
  <c r="L175" i="1"/>
  <c r="L177" i="1"/>
  <c r="L109" i="4"/>
  <c r="L111" i="4"/>
  <c r="L113" i="4"/>
  <c r="L115" i="4"/>
  <c r="L130" i="8"/>
  <c r="L112" i="1"/>
  <c r="L114" i="1"/>
  <c r="L118" i="1"/>
  <c r="L126" i="1"/>
  <c r="L130" i="1"/>
  <c r="L138" i="1"/>
  <c r="L146" i="1"/>
  <c r="L138" i="8"/>
  <c r="L116" i="1"/>
  <c r="L132" i="1"/>
  <c r="L134" i="1"/>
  <c r="L148" i="1"/>
  <c r="L156" i="1"/>
  <c r="L164" i="1"/>
  <c r="L172" i="1"/>
  <c r="L110" i="4"/>
  <c r="L118" i="4"/>
  <c r="L119" i="4"/>
  <c r="L122" i="4"/>
  <c r="L123" i="4"/>
  <c r="L126" i="4"/>
  <c r="L127" i="4"/>
  <c r="L130" i="4"/>
  <c r="L131" i="4"/>
  <c r="L134" i="4"/>
  <c r="L135" i="4"/>
  <c r="L138" i="4"/>
  <c r="L139" i="4"/>
  <c r="L142" i="4"/>
  <c r="L143" i="4"/>
  <c r="L146" i="4"/>
  <c r="L147" i="4"/>
  <c r="L150" i="4"/>
  <c r="L151" i="4"/>
  <c r="L154" i="4"/>
  <c r="L155" i="4"/>
  <c r="L158" i="4"/>
  <c r="L159" i="4"/>
  <c r="L162" i="4"/>
  <c r="L163" i="4"/>
  <c r="L166" i="4"/>
  <c r="L167" i="4"/>
  <c r="L170" i="4"/>
  <c r="L171" i="4"/>
  <c r="L169" i="5"/>
  <c r="L173" i="5"/>
  <c r="L121" i="5"/>
  <c r="L125" i="5"/>
  <c r="L129" i="5"/>
  <c r="L133" i="5"/>
  <c r="L137" i="5"/>
  <c r="L141" i="5"/>
  <c r="L110" i="1"/>
  <c r="L158" i="1"/>
  <c r="L166" i="1"/>
  <c r="L174" i="1"/>
  <c r="L112" i="4"/>
  <c r="L172" i="5"/>
  <c r="L120" i="5"/>
  <c r="L124" i="5"/>
  <c r="L128" i="5"/>
  <c r="L132" i="5"/>
  <c r="L136" i="5"/>
  <c r="L140" i="5"/>
  <c r="L144" i="5"/>
  <c r="L148" i="5"/>
  <c r="L151" i="5"/>
  <c r="L153" i="5"/>
  <c r="L156" i="5"/>
  <c r="L160" i="5"/>
  <c r="L164" i="5"/>
  <c r="L168" i="5"/>
  <c r="L110" i="5"/>
  <c r="L114" i="5"/>
  <c r="L140" i="1"/>
  <c r="L154" i="1"/>
  <c r="L160" i="1"/>
  <c r="L176" i="1"/>
  <c r="L116" i="4"/>
  <c r="L120" i="4"/>
  <c r="L124" i="4"/>
  <c r="L128" i="4"/>
  <c r="L132" i="4"/>
  <c r="L136" i="4"/>
  <c r="L140" i="4"/>
  <c r="L144" i="4"/>
  <c r="L148" i="4"/>
  <c r="L153" i="4"/>
  <c r="L157" i="4"/>
  <c r="L161" i="4"/>
  <c r="L165" i="4"/>
  <c r="L169" i="4"/>
  <c r="L173" i="4"/>
  <c r="L170" i="5"/>
  <c r="L118" i="5"/>
  <c r="L126" i="5"/>
  <c r="L134" i="5"/>
  <c r="L142" i="5"/>
  <c r="L146" i="5"/>
  <c r="L150" i="5"/>
  <c r="L157" i="5"/>
  <c r="L159" i="5"/>
  <c r="L166" i="5"/>
  <c r="L111" i="5"/>
  <c r="L113" i="5"/>
  <c r="L114" i="8"/>
  <c r="L152" i="8"/>
  <c r="L124" i="1"/>
  <c r="L162" i="1"/>
  <c r="L108" i="4"/>
  <c r="L123" i="5"/>
  <c r="L131" i="5"/>
  <c r="L139" i="5"/>
  <c r="L149" i="5"/>
  <c r="L155" i="5"/>
  <c r="L162" i="5"/>
  <c r="L108" i="5"/>
  <c r="L109" i="5"/>
  <c r="L116" i="5"/>
  <c r="L153" i="6"/>
  <c r="L155" i="6"/>
  <c r="L171" i="6"/>
  <c r="L112" i="7"/>
  <c r="L116" i="7"/>
  <c r="L120" i="7"/>
  <c r="L124" i="7"/>
  <c r="L128" i="7"/>
  <c r="L132" i="7"/>
  <c r="L136" i="7"/>
  <c r="L140" i="7"/>
  <c r="L108" i="1"/>
  <c r="L160" i="4"/>
  <c r="L168" i="4"/>
  <c r="L119" i="5"/>
  <c r="L135" i="5"/>
  <c r="L161" i="5"/>
  <c r="L112" i="5"/>
  <c r="L156" i="6"/>
  <c r="L164" i="6"/>
  <c r="L126" i="7"/>
  <c r="L130" i="7"/>
  <c r="L134" i="7"/>
  <c r="L138" i="7"/>
  <c r="L151" i="7"/>
  <c r="L83" i="7"/>
  <c r="L173" i="7" s="1"/>
  <c r="L77" i="7"/>
  <c r="L167" i="7" s="1"/>
  <c r="L69" i="7"/>
  <c r="L159" i="7" s="1"/>
  <c r="L160" i="6"/>
  <c r="L87" i="7"/>
  <c r="L177" i="7" s="1"/>
  <c r="L65" i="7"/>
  <c r="L155" i="7" s="1"/>
  <c r="L122" i="1"/>
  <c r="L168" i="1"/>
  <c r="L117" i="4"/>
  <c r="L125" i="4"/>
  <c r="L133" i="4"/>
  <c r="L141" i="4"/>
  <c r="L149" i="4"/>
  <c r="L152" i="4"/>
  <c r="L130" i="5"/>
  <c r="L145" i="5"/>
  <c r="L165" i="5"/>
  <c r="L115" i="5"/>
  <c r="L158" i="6"/>
  <c r="L166" i="6"/>
  <c r="L110" i="7"/>
  <c r="L114" i="7"/>
  <c r="L118" i="7"/>
  <c r="L150" i="7"/>
  <c r="L154" i="7"/>
  <c r="L158" i="7"/>
  <c r="L162" i="7"/>
  <c r="L166" i="7"/>
  <c r="L170" i="7"/>
  <c r="L75" i="7"/>
  <c r="L165" i="7" s="1"/>
  <c r="L67" i="7"/>
  <c r="L157" i="7" s="1"/>
  <c r="L150" i="8"/>
  <c r="L142" i="1"/>
  <c r="L152" i="1"/>
  <c r="L156" i="4"/>
  <c r="L164" i="4"/>
  <c r="L172" i="4"/>
  <c r="L171" i="5"/>
  <c r="L127" i="5"/>
  <c r="L143" i="5"/>
  <c r="L154" i="5"/>
  <c r="L163" i="5"/>
  <c r="L168" i="6"/>
  <c r="L153" i="7"/>
  <c r="L73" i="7"/>
  <c r="L163" i="7" s="1"/>
  <c r="L145" i="4"/>
  <c r="L158" i="5"/>
  <c r="L167" i="5"/>
  <c r="L154" i="6"/>
  <c r="L79" i="7"/>
  <c r="L169" i="7" s="1"/>
  <c r="L170" i="6"/>
  <c r="L152" i="7"/>
  <c r="L156" i="7"/>
  <c r="L160" i="7"/>
  <c r="L164" i="7"/>
  <c r="L168" i="7"/>
  <c r="L71" i="7"/>
  <c r="L161" i="7" s="1"/>
  <c r="L114" i="4"/>
  <c r="L121" i="4"/>
  <c r="L122" i="5"/>
  <c r="L152" i="5"/>
  <c r="L162" i="6"/>
  <c r="L85" i="7"/>
  <c r="L175" i="7" s="1"/>
  <c r="L137" i="4"/>
  <c r="L147" i="5"/>
  <c r="L117" i="5"/>
  <c r="L170" i="1"/>
  <c r="L129" i="4"/>
  <c r="L138" i="5"/>
  <c r="L81" i="7"/>
  <c r="L171" i="7" s="1"/>
  <c r="L110" i="6"/>
  <c r="L112" i="6"/>
  <c r="L114" i="6"/>
  <c r="L116" i="6"/>
  <c r="L118" i="6"/>
  <c r="L120" i="6"/>
  <c r="L108" i="6"/>
  <c r="L113" i="6"/>
  <c r="L115" i="6"/>
  <c r="L121" i="6"/>
  <c r="L108" i="7"/>
  <c r="H112" i="8"/>
  <c r="H116" i="8"/>
  <c r="H120" i="8"/>
  <c r="H128" i="8"/>
  <c r="H132" i="8"/>
  <c r="H136" i="8"/>
  <c r="H140" i="8"/>
  <c r="H151" i="8"/>
  <c r="H153" i="8"/>
  <c r="H156" i="8"/>
  <c r="H160" i="8"/>
  <c r="H166" i="8"/>
  <c r="H164" i="8"/>
  <c r="H109" i="1"/>
  <c r="H111" i="1"/>
  <c r="H113" i="1"/>
  <c r="H115" i="1"/>
  <c r="H108" i="8"/>
  <c r="H114" i="8"/>
  <c r="H130" i="8"/>
  <c r="H138" i="8"/>
  <c r="H158" i="8"/>
  <c r="H108" i="1"/>
  <c r="H150" i="8"/>
  <c r="H152" i="8"/>
  <c r="H110" i="1"/>
  <c r="H114" i="1"/>
  <c r="H117" i="1"/>
  <c r="H119" i="1"/>
  <c r="H121" i="1"/>
  <c r="H123" i="1"/>
  <c r="H125" i="1"/>
  <c r="H127" i="1"/>
  <c r="H129" i="1"/>
  <c r="H131" i="1"/>
  <c r="H133" i="1"/>
  <c r="H135" i="1"/>
  <c r="H137" i="1"/>
  <c r="H139" i="1"/>
  <c r="H141" i="1"/>
  <c r="H143" i="1"/>
  <c r="H145" i="1"/>
  <c r="H147" i="1"/>
  <c r="H149" i="1"/>
  <c r="H151" i="1"/>
  <c r="H153" i="1"/>
  <c r="H155" i="8"/>
  <c r="H162" i="8"/>
  <c r="H112" i="1"/>
  <c r="H116" i="1"/>
  <c r="H124" i="1"/>
  <c r="H134" i="1"/>
  <c r="H142" i="1"/>
  <c r="H154" i="1"/>
  <c r="H155" i="1"/>
  <c r="H157" i="1"/>
  <c r="H159" i="1"/>
  <c r="H161" i="1"/>
  <c r="H163" i="1"/>
  <c r="H165" i="1"/>
  <c r="H167" i="1"/>
  <c r="H169" i="1"/>
  <c r="H171" i="1"/>
  <c r="H173" i="1"/>
  <c r="H175" i="1"/>
  <c r="H177" i="1"/>
  <c r="H109" i="4"/>
  <c r="H111" i="4"/>
  <c r="H113" i="4"/>
  <c r="H115" i="4"/>
  <c r="H134" i="8"/>
  <c r="H154" i="8"/>
  <c r="H122" i="1"/>
  <c r="H128" i="1"/>
  <c r="H136" i="1"/>
  <c r="H144" i="1"/>
  <c r="H150" i="1"/>
  <c r="H118" i="8"/>
  <c r="H126" i="8"/>
  <c r="H120" i="1"/>
  <c r="H130" i="1"/>
  <c r="H146" i="1"/>
  <c r="H152" i="1"/>
  <c r="H160" i="1"/>
  <c r="H168" i="1"/>
  <c r="H176" i="1"/>
  <c r="H114" i="4"/>
  <c r="H173" i="5"/>
  <c r="H121" i="5"/>
  <c r="H125" i="5"/>
  <c r="H129" i="5"/>
  <c r="H133" i="5"/>
  <c r="H137" i="5"/>
  <c r="H141" i="5"/>
  <c r="H126" i="1"/>
  <c r="H132" i="1"/>
  <c r="H148" i="1"/>
  <c r="H162" i="1"/>
  <c r="H170" i="1"/>
  <c r="H108" i="4"/>
  <c r="H116" i="4"/>
  <c r="H117" i="4"/>
  <c r="H120" i="4"/>
  <c r="H121" i="4"/>
  <c r="H124" i="4"/>
  <c r="H125" i="4"/>
  <c r="H128" i="4"/>
  <c r="H129" i="4"/>
  <c r="H132" i="4"/>
  <c r="H133" i="4"/>
  <c r="H136" i="4"/>
  <c r="H137" i="4"/>
  <c r="H140" i="4"/>
  <c r="H141" i="4"/>
  <c r="H144" i="4"/>
  <c r="H145" i="4"/>
  <c r="H148" i="4"/>
  <c r="H149" i="4"/>
  <c r="H152" i="4"/>
  <c r="H153" i="4"/>
  <c r="H156" i="4"/>
  <c r="H157" i="4"/>
  <c r="H160" i="4"/>
  <c r="H161" i="4"/>
  <c r="H164" i="4"/>
  <c r="H165" i="4"/>
  <c r="H168" i="4"/>
  <c r="H169" i="4"/>
  <c r="H172" i="4"/>
  <c r="H173" i="4"/>
  <c r="H172" i="5"/>
  <c r="H120" i="5"/>
  <c r="H124" i="5"/>
  <c r="H128" i="5"/>
  <c r="H132" i="5"/>
  <c r="H136" i="5"/>
  <c r="H140" i="5"/>
  <c r="H144" i="5"/>
  <c r="H148" i="5"/>
  <c r="H151" i="5"/>
  <c r="H153" i="5"/>
  <c r="H156" i="5"/>
  <c r="H160" i="5"/>
  <c r="H164" i="5"/>
  <c r="H168" i="5"/>
  <c r="H110" i="5"/>
  <c r="H114" i="5"/>
  <c r="H156" i="1"/>
  <c r="H172" i="1"/>
  <c r="H154" i="4"/>
  <c r="H158" i="4"/>
  <c r="H162" i="4"/>
  <c r="H166" i="4"/>
  <c r="H170" i="4"/>
  <c r="H169" i="5"/>
  <c r="H122" i="5"/>
  <c r="H130" i="5"/>
  <c r="H138" i="5"/>
  <c r="H154" i="5"/>
  <c r="H161" i="5"/>
  <c r="H163" i="5"/>
  <c r="H115" i="5"/>
  <c r="H117" i="5"/>
  <c r="H118" i="1"/>
  <c r="H166" i="1"/>
  <c r="H112" i="4"/>
  <c r="H119" i="4"/>
  <c r="H123" i="4"/>
  <c r="H127" i="4"/>
  <c r="H131" i="4"/>
  <c r="H135" i="4"/>
  <c r="H139" i="4"/>
  <c r="H143" i="4"/>
  <c r="H147" i="4"/>
  <c r="H171" i="5"/>
  <c r="H119" i="5"/>
  <c r="H127" i="5"/>
  <c r="H135" i="5"/>
  <c r="H143" i="5"/>
  <c r="H146" i="5"/>
  <c r="H150" i="5"/>
  <c r="H157" i="5"/>
  <c r="H159" i="5"/>
  <c r="H166" i="5"/>
  <c r="H111" i="5"/>
  <c r="H113" i="5"/>
  <c r="H155" i="6"/>
  <c r="H169" i="6"/>
  <c r="H171" i="6"/>
  <c r="H112" i="7"/>
  <c r="H116" i="7"/>
  <c r="H120" i="7"/>
  <c r="H124" i="7"/>
  <c r="H128" i="7"/>
  <c r="H132" i="7"/>
  <c r="H136" i="7"/>
  <c r="H140" i="7"/>
  <c r="H140" i="1"/>
  <c r="H158" i="1"/>
  <c r="H123" i="5"/>
  <c r="H139" i="5"/>
  <c r="H147" i="5"/>
  <c r="H152" i="5"/>
  <c r="H158" i="5"/>
  <c r="H167" i="5"/>
  <c r="H109" i="5"/>
  <c r="H160" i="6"/>
  <c r="H168" i="6"/>
  <c r="H151" i="7"/>
  <c r="H83" i="7"/>
  <c r="H173" i="7" s="1"/>
  <c r="H77" i="7"/>
  <c r="H167" i="7" s="1"/>
  <c r="H69" i="7"/>
  <c r="H159" i="7" s="1"/>
  <c r="H153" i="7"/>
  <c r="H87" i="7"/>
  <c r="H177" i="7" s="1"/>
  <c r="H73" i="7"/>
  <c r="H163" i="7" s="1"/>
  <c r="H110" i="4"/>
  <c r="H122" i="4"/>
  <c r="H130" i="4"/>
  <c r="H138" i="4"/>
  <c r="H146" i="4"/>
  <c r="H155" i="4"/>
  <c r="H163" i="4"/>
  <c r="H171" i="4"/>
  <c r="H118" i="5"/>
  <c r="H134" i="5"/>
  <c r="H162" i="5"/>
  <c r="H112" i="5"/>
  <c r="H153" i="6"/>
  <c r="H154" i="6"/>
  <c r="H162" i="6"/>
  <c r="H170" i="6"/>
  <c r="H150" i="7"/>
  <c r="H154" i="7"/>
  <c r="H158" i="7"/>
  <c r="H162" i="7"/>
  <c r="H166" i="7"/>
  <c r="H170" i="7"/>
  <c r="H75" i="7"/>
  <c r="H165" i="7" s="1"/>
  <c r="H67" i="7"/>
  <c r="H157" i="7" s="1"/>
  <c r="H168" i="8"/>
  <c r="H174" i="1"/>
  <c r="H150" i="4"/>
  <c r="H151" i="4"/>
  <c r="H131" i="5"/>
  <c r="H145" i="5"/>
  <c r="H165" i="5"/>
  <c r="H116" i="5"/>
  <c r="H156" i="6"/>
  <c r="H164" i="6"/>
  <c r="H65" i="7"/>
  <c r="H155" i="7" s="1"/>
  <c r="H138" i="1"/>
  <c r="H164" i="1"/>
  <c r="H126" i="4"/>
  <c r="H159" i="4"/>
  <c r="H126" i="5"/>
  <c r="H155" i="5"/>
  <c r="H166" i="6"/>
  <c r="H85" i="7"/>
  <c r="H175" i="7" s="1"/>
  <c r="H109" i="7"/>
  <c r="H114" i="7"/>
  <c r="H134" i="7"/>
  <c r="H156" i="7"/>
  <c r="H160" i="7"/>
  <c r="H164" i="7"/>
  <c r="H168" i="7"/>
  <c r="H79" i="7"/>
  <c r="H169" i="7" s="1"/>
  <c r="H118" i="4"/>
  <c r="H170" i="5"/>
  <c r="H118" i="7"/>
  <c r="H130" i="7"/>
  <c r="H138" i="7"/>
  <c r="H71" i="7"/>
  <c r="H161" i="7" s="1"/>
  <c r="H142" i="4"/>
  <c r="H108" i="5"/>
  <c r="H134" i="4"/>
  <c r="H167" i="4"/>
  <c r="H142" i="5"/>
  <c r="H149" i="5"/>
  <c r="H158" i="6"/>
  <c r="H126" i="7"/>
  <c r="H152" i="7"/>
  <c r="H81" i="7"/>
  <c r="H171" i="7" s="1"/>
  <c r="H108" i="6"/>
  <c r="H111" i="6"/>
  <c r="H119" i="6"/>
  <c r="H121" i="6"/>
  <c r="H108" i="7"/>
  <c r="H121" i="7"/>
  <c r="H110" i="6"/>
  <c r="H112" i="6"/>
  <c r="H114" i="6"/>
  <c r="H116" i="6"/>
  <c r="H118" i="6"/>
  <c r="H120" i="6"/>
  <c r="D173" i="5"/>
  <c r="D121" i="5"/>
  <c r="D125" i="5"/>
  <c r="D129" i="5"/>
  <c r="D133" i="5"/>
  <c r="D137" i="5"/>
  <c r="D141" i="5"/>
  <c r="D172" i="5"/>
  <c r="D120" i="5"/>
  <c r="D124" i="5"/>
  <c r="D128" i="5"/>
  <c r="D132" i="5"/>
  <c r="D136" i="5"/>
  <c r="D140" i="5"/>
  <c r="D144" i="5"/>
  <c r="D148" i="5"/>
  <c r="D151" i="5"/>
  <c r="D153" i="5"/>
  <c r="D156" i="5"/>
  <c r="D160" i="5"/>
  <c r="D164" i="5"/>
  <c r="D168" i="5"/>
  <c r="D110" i="5"/>
  <c r="D114" i="5"/>
  <c r="D170" i="5"/>
  <c r="D118" i="5"/>
  <c r="D126" i="5"/>
  <c r="D134" i="5"/>
  <c r="D142" i="5"/>
  <c r="D145" i="5"/>
  <c r="D147" i="5"/>
  <c r="D152" i="5"/>
  <c r="D158" i="5"/>
  <c r="D165" i="5"/>
  <c r="D167" i="5"/>
  <c r="D112" i="5"/>
  <c r="D123" i="5"/>
  <c r="D131" i="5"/>
  <c r="D139" i="5"/>
  <c r="D154" i="5"/>
  <c r="D161" i="5"/>
  <c r="D163" i="5"/>
  <c r="D115" i="5"/>
  <c r="D117" i="5"/>
  <c r="D159" i="6"/>
  <c r="D161" i="6"/>
  <c r="D167" i="6"/>
  <c r="D169" i="6"/>
  <c r="D112" i="7"/>
  <c r="D116" i="7"/>
  <c r="D120" i="7"/>
  <c r="D124" i="7"/>
  <c r="D128" i="7"/>
  <c r="D132" i="7"/>
  <c r="D136" i="7"/>
  <c r="D140" i="7"/>
  <c r="D144" i="7"/>
  <c r="D171" i="5"/>
  <c r="D127" i="5"/>
  <c r="D143" i="5"/>
  <c r="D149" i="5"/>
  <c r="D155" i="5"/>
  <c r="D108" i="5"/>
  <c r="D111" i="5"/>
  <c r="D156" i="6"/>
  <c r="D164" i="6"/>
  <c r="D151" i="7"/>
  <c r="D83" i="7"/>
  <c r="D173" i="7" s="1"/>
  <c r="D77" i="7"/>
  <c r="D167" i="7" s="1"/>
  <c r="D69" i="7"/>
  <c r="D159" i="7" s="1"/>
  <c r="D134" i="7"/>
  <c r="D65" i="7"/>
  <c r="D155" i="7" s="1"/>
  <c r="D122" i="5"/>
  <c r="D138" i="5"/>
  <c r="D159" i="5"/>
  <c r="D109" i="5"/>
  <c r="D158" i="6"/>
  <c r="D166" i="6"/>
  <c r="D114" i="7"/>
  <c r="D118" i="7"/>
  <c r="D121" i="7"/>
  <c r="D150" i="7"/>
  <c r="D154" i="7"/>
  <c r="D158" i="7"/>
  <c r="D162" i="7"/>
  <c r="D166" i="7"/>
  <c r="D170" i="7"/>
  <c r="D75" i="7"/>
  <c r="D165" i="7" s="1"/>
  <c r="D67" i="7"/>
  <c r="D157" i="7" s="1"/>
  <c r="D169" i="5"/>
  <c r="D119" i="5"/>
  <c r="D135" i="5"/>
  <c r="D150" i="5"/>
  <c r="D162" i="5"/>
  <c r="D113" i="5"/>
  <c r="D153" i="6"/>
  <c r="D160" i="6"/>
  <c r="D168" i="6"/>
  <c r="D126" i="7"/>
  <c r="D130" i="7"/>
  <c r="D138" i="7"/>
  <c r="D153" i="7"/>
  <c r="D87" i="7"/>
  <c r="D177" i="7" s="1"/>
  <c r="D73" i="7"/>
  <c r="D163" i="7" s="1"/>
  <c r="D162" i="6"/>
  <c r="D152" i="7"/>
  <c r="D156" i="7"/>
  <c r="D160" i="7"/>
  <c r="D164" i="7"/>
  <c r="D168" i="7"/>
  <c r="D71" i="7"/>
  <c r="D161" i="7" s="1"/>
  <c r="D146" i="5"/>
  <c r="D116" i="5"/>
  <c r="D170" i="6"/>
  <c r="D130" i="5"/>
  <c r="D154" i="6"/>
  <c r="D85" i="7"/>
  <c r="D175" i="7" s="1"/>
  <c r="D157" i="5"/>
  <c r="D166" i="5"/>
  <c r="D79" i="7"/>
  <c r="D169" i="7" s="1"/>
  <c r="D81" i="7"/>
  <c r="D171" i="7" s="1"/>
  <c r="D108" i="6"/>
  <c r="D110" i="6"/>
  <c r="D112" i="6"/>
  <c r="D114" i="6"/>
  <c r="D116" i="6"/>
  <c r="D118" i="6"/>
  <c r="D120" i="6"/>
  <c r="D108" i="7"/>
  <c r="D111" i="6"/>
  <c r="M108" i="8"/>
  <c r="M155" i="8"/>
  <c r="M168" i="8"/>
  <c r="M108" i="1"/>
  <c r="M110" i="1"/>
  <c r="M112" i="8"/>
  <c r="M116" i="8"/>
  <c r="M120" i="8"/>
  <c r="M128" i="8"/>
  <c r="M132" i="8"/>
  <c r="M136" i="8"/>
  <c r="M140" i="8"/>
  <c r="M144" i="8"/>
  <c r="M151" i="8"/>
  <c r="M153" i="8"/>
  <c r="M156" i="8"/>
  <c r="M160" i="8"/>
  <c r="M166" i="8"/>
  <c r="M157" i="8"/>
  <c r="M113" i="1"/>
  <c r="M117" i="1"/>
  <c r="M119" i="1"/>
  <c r="M121" i="1"/>
  <c r="M123" i="1"/>
  <c r="M125" i="1"/>
  <c r="M110" i="8"/>
  <c r="M114" i="8"/>
  <c r="M130" i="8"/>
  <c r="M138" i="8"/>
  <c r="M158" i="8"/>
  <c r="M164" i="8"/>
  <c r="M111" i="1"/>
  <c r="M114" i="1"/>
  <c r="M118" i="8"/>
  <c r="M126" i="8"/>
  <c r="M150" i="8"/>
  <c r="M152" i="8"/>
  <c r="M122" i="1"/>
  <c r="M131" i="1"/>
  <c r="M134" i="1"/>
  <c r="M139" i="1"/>
  <c r="M142" i="1"/>
  <c r="M147" i="1"/>
  <c r="M154" i="1"/>
  <c r="M162" i="8"/>
  <c r="M120" i="1"/>
  <c r="M128" i="1"/>
  <c r="M133" i="1"/>
  <c r="M136" i="1"/>
  <c r="M141" i="1"/>
  <c r="M144" i="1"/>
  <c r="M149" i="1"/>
  <c r="M150" i="1"/>
  <c r="M153" i="1"/>
  <c r="M155" i="1"/>
  <c r="M157" i="1"/>
  <c r="M159" i="1"/>
  <c r="M161" i="1"/>
  <c r="M163" i="1"/>
  <c r="M165" i="1"/>
  <c r="M167" i="1"/>
  <c r="M169" i="1"/>
  <c r="M171" i="1"/>
  <c r="M173" i="1"/>
  <c r="M175" i="1"/>
  <c r="M177" i="1"/>
  <c r="M109" i="4"/>
  <c r="M111" i="4"/>
  <c r="M113" i="4"/>
  <c r="M115" i="4"/>
  <c r="M117" i="4"/>
  <c r="M119" i="4"/>
  <c r="M121" i="4"/>
  <c r="M123" i="4"/>
  <c r="M125" i="4"/>
  <c r="M127" i="4"/>
  <c r="M129" i="4"/>
  <c r="M131" i="4"/>
  <c r="M133" i="4"/>
  <c r="M135" i="4"/>
  <c r="M137" i="4"/>
  <c r="M139" i="4"/>
  <c r="M141" i="4"/>
  <c r="M143" i="4"/>
  <c r="M145" i="4"/>
  <c r="M147" i="4"/>
  <c r="M149" i="4"/>
  <c r="M151" i="4"/>
  <c r="M153" i="4"/>
  <c r="M155" i="4"/>
  <c r="M157" i="4"/>
  <c r="M159" i="4"/>
  <c r="M161" i="4"/>
  <c r="M163" i="4"/>
  <c r="M165" i="4"/>
  <c r="M167" i="4"/>
  <c r="M169" i="4"/>
  <c r="M171" i="4"/>
  <c r="M173" i="4"/>
  <c r="M115" i="1"/>
  <c r="M126" i="1"/>
  <c r="M127" i="1"/>
  <c r="M129" i="1"/>
  <c r="M138" i="1"/>
  <c r="M143" i="1"/>
  <c r="M145" i="1"/>
  <c r="M158" i="1"/>
  <c r="M166" i="1"/>
  <c r="M174" i="1"/>
  <c r="M112" i="4"/>
  <c r="M172" i="5"/>
  <c r="M120" i="5"/>
  <c r="M124" i="5"/>
  <c r="M128" i="5"/>
  <c r="M132" i="5"/>
  <c r="M136" i="5"/>
  <c r="M140" i="5"/>
  <c r="M154" i="8"/>
  <c r="M109" i="1"/>
  <c r="M124" i="1"/>
  <c r="M140" i="1"/>
  <c r="M151" i="1"/>
  <c r="M160" i="1"/>
  <c r="M168" i="1"/>
  <c r="M176" i="1"/>
  <c r="M114" i="4"/>
  <c r="M116" i="4"/>
  <c r="M120" i="4"/>
  <c r="M124" i="4"/>
  <c r="M128" i="4"/>
  <c r="M132" i="4"/>
  <c r="M136" i="4"/>
  <c r="M140" i="4"/>
  <c r="M144" i="4"/>
  <c r="M148" i="4"/>
  <c r="M152" i="4"/>
  <c r="M156" i="4"/>
  <c r="M160" i="4"/>
  <c r="M164" i="4"/>
  <c r="M168" i="4"/>
  <c r="M172" i="4"/>
  <c r="M171" i="5"/>
  <c r="M119" i="5"/>
  <c r="M123" i="5"/>
  <c r="M127" i="5"/>
  <c r="M131" i="5"/>
  <c r="M135" i="5"/>
  <c r="M139" i="5"/>
  <c r="M143" i="5"/>
  <c r="M147" i="5"/>
  <c r="M155" i="5"/>
  <c r="M159" i="5"/>
  <c r="M163" i="5"/>
  <c r="M167" i="5"/>
  <c r="M109" i="5"/>
  <c r="M113" i="5"/>
  <c r="M117" i="5"/>
  <c r="M134" i="8"/>
  <c r="M112" i="1"/>
  <c r="M116" i="1"/>
  <c r="M135" i="1"/>
  <c r="M148" i="1"/>
  <c r="M152" i="1"/>
  <c r="M170" i="1"/>
  <c r="M118" i="4"/>
  <c r="M122" i="4"/>
  <c r="M126" i="4"/>
  <c r="M130" i="4"/>
  <c r="M134" i="4"/>
  <c r="M138" i="4"/>
  <c r="M142" i="4"/>
  <c r="M146" i="4"/>
  <c r="M150" i="4"/>
  <c r="M173" i="5"/>
  <c r="M121" i="5"/>
  <c r="M129" i="5"/>
  <c r="M137" i="5"/>
  <c r="M148" i="5"/>
  <c r="M154" i="5"/>
  <c r="M161" i="5"/>
  <c r="M168" i="5"/>
  <c r="M115" i="5"/>
  <c r="M154" i="6"/>
  <c r="M156" i="6"/>
  <c r="M158" i="6"/>
  <c r="M160" i="6"/>
  <c r="M162" i="6"/>
  <c r="M164" i="6"/>
  <c r="M166" i="6"/>
  <c r="M168" i="6"/>
  <c r="M170" i="6"/>
  <c r="M114" i="7"/>
  <c r="M118" i="7"/>
  <c r="M146" i="1"/>
  <c r="M156" i="1"/>
  <c r="M172" i="1"/>
  <c r="M170" i="5"/>
  <c r="M118" i="5"/>
  <c r="M126" i="5"/>
  <c r="M134" i="5"/>
  <c r="M142" i="5"/>
  <c r="M144" i="5"/>
  <c r="M146" i="5"/>
  <c r="M150" i="5"/>
  <c r="M153" i="5"/>
  <c r="M157" i="5"/>
  <c r="M164" i="5"/>
  <c r="M166" i="5"/>
  <c r="M111" i="5"/>
  <c r="M162" i="1"/>
  <c r="M110" i="4"/>
  <c r="M130" i="5"/>
  <c r="M145" i="5"/>
  <c r="M156" i="5"/>
  <c r="M165" i="5"/>
  <c r="M116" i="5"/>
  <c r="M163" i="6"/>
  <c r="M171" i="6"/>
  <c r="M109" i="7"/>
  <c r="M112" i="7"/>
  <c r="M116" i="7"/>
  <c r="M120" i="7"/>
  <c r="M121" i="7"/>
  <c r="M124" i="7"/>
  <c r="M128" i="7"/>
  <c r="M132" i="7"/>
  <c r="M136" i="7"/>
  <c r="M140" i="7"/>
  <c r="M144" i="7"/>
  <c r="M150" i="7"/>
  <c r="M154" i="7"/>
  <c r="M158" i="7"/>
  <c r="M162" i="7"/>
  <c r="M166" i="7"/>
  <c r="M170" i="7"/>
  <c r="M85" i="7"/>
  <c r="M175" i="7" s="1"/>
  <c r="M79" i="7"/>
  <c r="M169" i="7" s="1"/>
  <c r="M71" i="7"/>
  <c r="M161" i="7" s="1"/>
  <c r="M152" i="7"/>
  <c r="M160" i="7"/>
  <c r="M168" i="7"/>
  <c r="M118" i="1"/>
  <c r="M130" i="1"/>
  <c r="M132" i="1"/>
  <c r="M137" i="1"/>
  <c r="M154" i="4"/>
  <c r="M162" i="4"/>
  <c r="M170" i="4"/>
  <c r="M169" i="5"/>
  <c r="M125" i="5"/>
  <c r="M141" i="5"/>
  <c r="M149" i="5"/>
  <c r="M151" i="5"/>
  <c r="M160" i="5"/>
  <c r="M108" i="5"/>
  <c r="M110" i="5"/>
  <c r="M153" i="7"/>
  <c r="M83" i="7"/>
  <c r="M173" i="7" s="1"/>
  <c r="M77" i="7"/>
  <c r="M167" i="7" s="1"/>
  <c r="M69" i="7"/>
  <c r="M159" i="7" s="1"/>
  <c r="M164" i="1"/>
  <c r="M108" i="4"/>
  <c r="M122" i="5"/>
  <c r="M138" i="5"/>
  <c r="M152" i="5"/>
  <c r="M158" i="5"/>
  <c r="M114" i="5"/>
  <c r="M156" i="7"/>
  <c r="M164" i="7"/>
  <c r="M75" i="7"/>
  <c r="M165" i="7" s="1"/>
  <c r="M67" i="7"/>
  <c r="M157" i="7" s="1"/>
  <c r="M112" i="5"/>
  <c r="M130" i="7"/>
  <c r="M138" i="7"/>
  <c r="M65" i="7"/>
  <c r="M155" i="7" s="1"/>
  <c r="M134" i="7"/>
  <c r="M162" i="5"/>
  <c r="M153" i="6"/>
  <c r="M87" i="7"/>
  <c r="M177" i="7" s="1"/>
  <c r="M166" i="4"/>
  <c r="M169" i="6"/>
  <c r="M158" i="4"/>
  <c r="M133" i="5"/>
  <c r="M126" i="7"/>
  <c r="M151" i="7"/>
  <c r="M73" i="7"/>
  <c r="M163" i="7" s="1"/>
  <c r="M81" i="7"/>
  <c r="M171" i="7" s="1"/>
  <c r="M110" i="6"/>
  <c r="M112" i="6"/>
  <c r="M114" i="6"/>
  <c r="M116" i="6"/>
  <c r="M118" i="6"/>
  <c r="M120" i="6"/>
  <c r="M108" i="6"/>
  <c r="M113" i="6"/>
  <c r="M121" i="6"/>
  <c r="M108" i="7"/>
  <c r="I108" i="8"/>
  <c r="I165" i="8"/>
  <c r="I168" i="8"/>
  <c r="I108" i="1"/>
  <c r="I110" i="1"/>
  <c r="I109" i="8"/>
  <c r="I112" i="8"/>
  <c r="I116" i="8"/>
  <c r="I120" i="8"/>
  <c r="I128" i="8"/>
  <c r="I132" i="8"/>
  <c r="I136" i="8"/>
  <c r="I140" i="8"/>
  <c r="I144" i="8"/>
  <c r="I151" i="8"/>
  <c r="I153" i="8"/>
  <c r="I156" i="8"/>
  <c r="I160" i="8"/>
  <c r="I166" i="8"/>
  <c r="I150" i="8"/>
  <c r="I152" i="8"/>
  <c r="I161" i="8"/>
  <c r="I111" i="1"/>
  <c r="I114" i="1"/>
  <c r="I117" i="1"/>
  <c r="I119" i="1"/>
  <c r="I121" i="1"/>
  <c r="I123" i="1"/>
  <c r="I125" i="1"/>
  <c r="I127" i="1"/>
  <c r="I118" i="8"/>
  <c r="I126" i="8"/>
  <c r="I134" i="8"/>
  <c r="I154" i="8"/>
  <c r="I162" i="8"/>
  <c r="I167" i="8"/>
  <c r="I109" i="1"/>
  <c r="I112" i="1"/>
  <c r="I130" i="8"/>
  <c r="I118" i="1"/>
  <c r="I126" i="1"/>
  <c r="I129" i="1"/>
  <c r="I132" i="1"/>
  <c r="I137" i="1"/>
  <c r="I140" i="1"/>
  <c r="I145" i="1"/>
  <c r="I148" i="1"/>
  <c r="I151" i="1"/>
  <c r="I152" i="1"/>
  <c r="I116" i="1"/>
  <c r="I124" i="1"/>
  <c r="I131" i="1"/>
  <c r="I134" i="1"/>
  <c r="I139" i="1"/>
  <c r="I142" i="1"/>
  <c r="I147" i="1"/>
  <c r="I154" i="1"/>
  <c r="I155" i="1"/>
  <c r="I157" i="1"/>
  <c r="I159" i="1"/>
  <c r="I161" i="1"/>
  <c r="I163" i="1"/>
  <c r="I165" i="1"/>
  <c r="I167" i="1"/>
  <c r="I169" i="1"/>
  <c r="I171" i="1"/>
  <c r="I173" i="1"/>
  <c r="I175" i="1"/>
  <c r="I177" i="1"/>
  <c r="I109" i="4"/>
  <c r="I111" i="4"/>
  <c r="I113" i="4"/>
  <c r="I115" i="4"/>
  <c r="I117" i="4"/>
  <c r="I119" i="4"/>
  <c r="I121" i="4"/>
  <c r="I123" i="4"/>
  <c r="I125" i="4"/>
  <c r="I127" i="4"/>
  <c r="I129" i="4"/>
  <c r="I131" i="4"/>
  <c r="I133" i="4"/>
  <c r="I135" i="4"/>
  <c r="I137" i="4"/>
  <c r="I139" i="4"/>
  <c r="I141" i="4"/>
  <c r="I143" i="4"/>
  <c r="I145" i="4"/>
  <c r="I147" i="4"/>
  <c r="I149" i="4"/>
  <c r="I151" i="4"/>
  <c r="I153" i="4"/>
  <c r="I155" i="4"/>
  <c r="I157" i="4"/>
  <c r="I159" i="4"/>
  <c r="I161" i="4"/>
  <c r="I163" i="4"/>
  <c r="I165" i="4"/>
  <c r="I167" i="4"/>
  <c r="I169" i="4"/>
  <c r="I171" i="4"/>
  <c r="I173" i="4"/>
  <c r="I113" i="1"/>
  <c r="I122" i="1"/>
  <c r="I150" i="1"/>
  <c r="I162" i="1"/>
  <c r="I170" i="1"/>
  <c r="I108" i="4"/>
  <c r="I116" i="4"/>
  <c r="I120" i="4"/>
  <c r="I124" i="4"/>
  <c r="I128" i="4"/>
  <c r="I132" i="4"/>
  <c r="I136" i="4"/>
  <c r="I140" i="4"/>
  <c r="I144" i="4"/>
  <c r="I148" i="4"/>
  <c r="I152" i="4"/>
  <c r="I156" i="4"/>
  <c r="I160" i="4"/>
  <c r="I164" i="4"/>
  <c r="I168" i="4"/>
  <c r="I172" i="4"/>
  <c r="I172" i="5"/>
  <c r="I120" i="5"/>
  <c r="I124" i="5"/>
  <c r="I128" i="5"/>
  <c r="I132" i="5"/>
  <c r="I136" i="5"/>
  <c r="I140" i="5"/>
  <c r="I138" i="8"/>
  <c r="I115" i="1"/>
  <c r="I136" i="1"/>
  <c r="I138" i="1"/>
  <c r="I141" i="1"/>
  <c r="I143" i="1"/>
  <c r="I153" i="1"/>
  <c r="I156" i="1"/>
  <c r="I164" i="1"/>
  <c r="I172" i="1"/>
  <c r="I110" i="4"/>
  <c r="I171" i="5"/>
  <c r="I119" i="5"/>
  <c r="I123" i="5"/>
  <c r="I127" i="5"/>
  <c r="I131" i="5"/>
  <c r="I135" i="5"/>
  <c r="I139" i="5"/>
  <c r="I143" i="5"/>
  <c r="I147" i="5"/>
  <c r="I155" i="5"/>
  <c r="I159" i="5"/>
  <c r="I163" i="5"/>
  <c r="I167" i="5"/>
  <c r="I109" i="5"/>
  <c r="I113" i="5"/>
  <c r="I117" i="5"/>
  <c r="I114" i="8"/>
  <c r="I164" i="8"/>
  <c r="I133" i="1"/>
  <c r="I146" i="1"/>
  <c r="I158" i="1"/>
  <c r="I174" i="1"/>
  <c r="I125" i="5"/>
  <c r="I133" i="5"/>
  <c r="I141" i="5"/>
  <c r="I145" i="5"/>
  <c r="I151" i="5"/>
  <c r="I152" i="5"/>
  <c r="I156" i="5"/>
  <c r="I158" i="5"/>
  <c r="I165" i="5"/>
  <c r="I110" i="5"/>
  <c r="I112" i="5"/>
  <c r="I154" i="6"/>
  <c r="I156" i="6"/>
  <c r="I158" i="6"/>
  <c r="I160" i="6"/>
  <c r="I162" i="6"/>
  <c r="I164" i="6"/>
  <c r="I166" i="6"/>
  <c r="I168" i="6"/>
  <c r="I170" i="6"/>
  <c r="I114" i="7"/>
  <c r="I118" i="7"/>
  <c r="I158" i="8"/>
  <c r="I144" i="1"/>
  <c r="I168" i="1"/>
  <c r="I114" i="4"/>
  <c r="I154" i="4"/>
  <c r="I158" i="4"/>
  <c r="I162" i="4"/>
  <c r="I166" i="4"/>
  <c r="I170" i="4"/>
  <c r="I169" i="5"/>
  <c r="I122" i="5"/>
  <c r="I130" i="5"/>
  <c r="I138" i="5"/>
  <c r="I148" i="5"/>
  <c r="I154" i="5"/>
  <c r="I161" i="5"/>
  <c r="I168" i="5"/>
  <c r="I115" i="5"/>
  <c r="I120" i="1"/>
  <c r="I176" i="1"/>
  <c r="I122" i="4"/>
  <c r="I130" i="4"/>
  <c r="I138" i="4"/>
  <c r="I146" i="4"/>
  <c r="I118" i="5"/>
  <c r="I134" i="5"/>
  <c r="I150" i="5"/>
  <c r="I162" i="5"/>
  <c r="I153" i="6"/>
  <c r="I159" i="6"/>
  <c r="I150" i="7"/>
  <c r="I154" i="7"/>
  <c r="I158" i="7"/>
  <c r="I162" i="7"/>
  <c r="I166" i="7"/>
  <c r="I170" i="7"/>
  <c r="I85" i="7"/>
  <c r="I175" i="7" s="1"/>
  <c r="I79" i="7"/>
  <c r="I71" i="7"/>
  <c r="I161" i="7" s="1"/>
  <c r="I109" i="7"/>
  <c r="I130" i="7"/>
  <c r="I138" i="7"/>
  <c r="I156" i="7"/>
  <c r="I164" i="7"/>
  <c r="I128" i="1"/>
  <c r="I135" i="1"/>
  <c r="I149" i="1"/>
  <c r="I166" i="1"/>
  <c r="I150" i="4"/>
  <c r="I173" i="5"/>
  <c r="I129" i="5"/>
  <c r="I146" i="5"/>
  <c r="I153" i="5"/>
  <c r="I157" i="5"/>
  <c r="I166" i="5"/>
  <c r="I116" i="5"/>
  <c r="I153" i="7"/>
  <c r="I169" i="7"/>
  <c r="I83" i="7"/>
  <c r="I173" i="7" s="1"/>
  <c r="I77" i="7"/>
  <c r="I167" i="7" s="1"/>
  <c r="I69" i="7"/>
  <c r="I159" i="7" s="1"/>
  <c r="I130" i="1"/>
  <c r="I160" i="1"/>
  <c r="I118" i="4"/>
  <c r="I126" i="4"/>
  <c r="I134" i="4"/>
  <c r="I142" i="4"/>
  <c r="I170" i="5"/>
  <c r="I126" i="5"/>
  <c r="I142" i="5"/>
  <c r="I149" i="5"/>
  <c r="I160" i="5"/>
  <c r="I108" i="5"/>
  <c r="I111" i="5"/>
  <c r="I163" i="6"/>
  <c r="I171" i="6"/>
  <c r="I112" i="7"/>
  <c r="I116" i="7"/>
  <c r="I120" i="7"/>
  <c r="I124" i="7"/>
  <c r="I126" i="7"/>
  <c r="I134" i="7"/>
  <c r="I152" i="7"/>
  <c r="I160" i="7"/>
  <c r="I168" i="7"/>
  <c r="I75" i="7"/>
  <c r="I165" i="7" s="1"/>
  <c r="I67" i="7"/>
  <c r="I157" i="7" s="1"/>
  <c r="I121" i="5"/>
  <c r="I164" i="5"/>
  <c r="I165" i="6"/>
  <c r="I128" i="7"/>
  <c r="I136" i="7"/>
  <c r="I132" i="7"/>
  <c r="I140" i="7"/>
  <c r="I137" i="5"/>
  <c r="I151" i="7"/>
  <c r="I144" i="5"/>
  <c r="I114" i="5"/>
  <c r="I73" i="7"/>
  <c r="I163" i="7" s="1"/>
  <c r="I112" i="4"/>
  <c r="I87" i="7"/>
  <c r="I177" i="7" s="1"/>
  <c r="I65" i="7"/>
  <c r="I155" i="7" s="1"/>
  <c r="I81" i="7"/>
  <c r="I171" i="7" s="1"/>
  <c r="I108" i="6"/>
  <c r="I113" i="6"/>
  <c r="I115" i="6"/>
  <c r="I108" i="7"/>
  <c r="I110" i="6"/>
  <c r="I112" i="6"/>
  <c r="I114" i="6"/>
  <c r="I116" i="6"/>
  <c r="I118" i="6"/>
  <c r="I120" i="6"/>
  <c r="E172" i="5"/>
  <c r="E120" i="5"/>
  <c r="E124" i="5"/>
  <c r="E128" i="5"/>
  <c r="E132" i="5"/>
  <c r="E136" i="5"/>
  <c r="E140" i="5"/>
  <c r="E169" i="5"/>
  <c r="E171" i="5"/>
  <c r="E119" i="5"/>
  <c r="E123" i="5"/>
  <c r="E127" i="5"/>
  <c r="E131" i="5"/>
  <c r="E135" i="5"/>
  <c r="E139" i="5"/>
  <c r="E143" i="5"/>
  <c r="E147" i="5"/>
  <c r="E155" i="5"/>
  <c r="E159" i="5"/>
  <c r="E163" i="5"/>
  <c r="E167" i="5"/>
  <c r="E109" i="5"/>
  <c r="E113" i="5"/>
  <c r="E117" i="5"/>
  <c r="E173" i="5"/>
  <c r="E121" i="5"/>
  <c r="E129" i="5"/>
  <c r="E137" i="5"/>
  <c r="E149" i="5"/>
  <c r="E160" i="5"/>
  <c r="E162" i="5"/>
  <c r="E108" i="5"/>
  <c r="E114" i="5"/>
  <c r="E116" i="5"/>
  <c r="E153" i="6"/>
  <c r="E154" i="6"/>
  <c r="E156" i="6"/>
  <c r="E158" i="6"/>
  <c r="E160" i="6"/>
  <c r="E162" i="6"/>
  <c r="E164" i="6"/>
  <c r="E166" i="6"/>
  <c r="E168" i="6"/>
  <c r="E170" i="6"/>
  <c r="E114" i="7"/>
  <c r="E118" i="7"/>
  <c r="E170" i="5"/>
  <c r="E118" i="5"/>
  <c r="E126" i="5"/>
  <c r="E134" i="5"/>
  <c r="E142" i="5"/>
  <c r="E145" i="5"/>
  <c r="E151" i="5"/>
  <c r="E152" i="5"/>
  <c r="E156" i="5"/>
  <c r="E158" i="5"/>
  <c r="E165" i="5"/>
  <c r="E110" i="5"/>
  <c r="E112" i="5"/>
  <c r="E122" i="5"/>
  <c r="E138" i="5"/>
  <c r="E144" i="5"/>
  <c r="E164" i="5"/>
  <c r="E115" i="5"/>
  <c r="E171" i="6"/>
  <c r="E112" i="7"/>
  <c r="E116" i="7"/>
  <c r="E120" i="7"/>
  <c r="E124" i="7"/>
  <c r="E150" i="7"/>
  <c r="E154" i="7"/>
  <c r="E158" i="7"/>
  <c r="E162" i="7"/>
  <c r="E166" i="7"/>
  <c r="E170" i="7"/>
  <c r="E85" i="7"/>
  <c r="E175" i="7" s="1"/>
  <c r="E79" i="7"/>
  <c r="E71" i="7"/>
  <c r="E161" i="7" s="1"/>
  <c r="E128" i="7"/>
  <c r="E132" i="7"/>
  <c r="E136" i="7"/>
  <c r="E140" i="7"/>
  <c r="E152" i="7"/>
  <c r="E160" i="7"/>
  <c r="E168" i="7"/>
  <c r="E67" i="7"/>
  <c r="E157" i="7" s="1"/>
  <c r="E133" i="5"/>
  <c r="E148" i="5"/>
  <c r="E150" i="5"/>
  <c r="E154" i="5"/>
  <c r="E168" i="5"/>
  <c r="E126" i="7"/>
  <c r="E130" i="7"/>
  <c r="E134" i="7"/>
  <c r="E138" i="7"/>
  <c r="E153" i="7"/>
  <c r="E169" i="7"/>
  <c r="E83" i="7"/>
  <c r="E173" i="7" s="1"/>
  <c r="E77" i="7"/>
  <c r="E167" i="7" s="1"/>
  <c r="E69" i="7"/>
  <c r="E159" i="7" s="1"/>
  <c r="E130" i="5"/>
  <c r="E146" i="5"/>
  <c r="E153" i="5"/>
  <c r="E157" i="5"/>
  <c r="E166" i="5"/>
  <c r="E156" i="7"/>
  <c r="E164" i="7"/>
  <c r="E75" i="7"/>
  <c r="E165" i="7" s="1"/>
  <c r="E141" i="5"/>
  <c r="E151" i="7"/>
  <c r="E73" i="7"/>
  <c r="E163" i="7" s="1"/>
  <c r="E125" i="5"/>
  <c r="E161" i="5"/>
  <c r="E87" i="7"/>
  <c r="E177" i="7" s="1"/>
  <c r="E111" i="5"/>
  <c r="E65" i="7"/>
  <c r="E155" i="7" s="1"/>
  <c r="E81" i="7"/>
  <c r="E171" i="7" s="1"/>
  <c r="E121" i="7"/>
  <c r="E110" i="6"/>
  <c r="E112" i="6"/>
  <c r="E114" i="6"/>
  <c r="E116" i="6"/>
  <c r="E118" i="6"/>
  <c r="E120" i="6"/>
  <c r="E108" i="7"/>
  <c r="E108" i="6"/>
  <c r="E111" i="6"/>
  <c r="E117" i="6"/>
  <c r="N114" i="8"/>
  <c r="N118" i="8"/>
  <c r="N126" i="8"/>
  <c r="N130" i="8"/>
  <c r="N134" i="8"/>
  <c r="N138" i="8"/>
  <c r="N150" i="8"/>
  <c r="N152" i="8"/>
  <c r="N154" i="8"/>
  <c r="N158" i="8"/>
  <c r="N162" i="8"/>
  <c r="N108" i="8"/>
  <c r="N119" i="8"/>
  <c r="N155" i="8"/>
  <c r="N168" i="8"/>
  <c r="N108" i="1"/>
  <c r="N110" i="1"/>
  <c r="N112" i="1"/>
  <c r="N114" i="1"/>
  <c r="N116" i="8"/>
  <c r="N132" i="8"/>
  <c r="N140" i="8"/>
  <c r="N160" i="8"/>
  <c r="N164" i="8"/>
  <c r="N111" i="1"/>
  <c r="N116" i="1"/>
  <c r="N118" i="1"/>
  <c r="N120" i="1"/>
  <c r="N124" i="1"/>
  <c r="N126" i="1"/>
  <c r="N128" i="1"/>
  <c r="N130" i="1"/>
  <c r="N132" i="1"/>
  <c r="N134" i="1"/>
  <c r="N136" i="1"/>
  <c r="N138" i="1"/>
  <c r="N140" i="1"/>
  <c r="N142" i="1"/>
  <c r="N144" i="1"/>
  <c r="N146" i="1"/>
  <c r="N150" i="1"/>
  <c r="N152" i="1"/>
  <c r="N154" i="1"/>
  <c r="N112" i="8"/>
  <c r="N120" i="8"/>
  <c r="N166" i="8"/>
  <c r="N113" i="1"/>
  <c r="N115" i="1"/>
  <c r="N151" i="1"/>
  <c r="N156" i="1"/>
  <c r="N158" i="1"/>
  <c r="N160" i="1"/>
  <c r="N162" i="1"/>
  <c r="N164" i="1"/>
  <c r="N166" i="1"/>
  <c r="N168" i="1"/>
  <c r="N170" i="1"/>
  <c r="N172" i="1"/>
  <c r="N174" i="1"/>
  <c r="N176" i="1"/>
  <c r="N108" i="4"/>
  <c r="N110" i="4"/>
  <c r="N112" i="4"/>
  <c r="N114" i="4"/>
  <c r="N136" i="8"/>
  <c r="N121" i="1"/>
  <c r="N128" i="8"/>
  <c r="N109" i="1"/>
  <c r="N159" i="1"/>
  <c r="N167" i="1"/>
  <c r="N175" i="1"/>
  <c r="N116" i="4"/>
  <c r="N120" i="4"/>
  <c r="N124" i="4"/>
  <c r="N128" i="4"/>
  <c r="N132" i="4"/>
  <c r="N136" i="4"/>
  <c r="N140" i="4"/>
  <c r="N144" i="4"/>
  <c r="N152" i="4"/>
  <c r="N156" i="4"/>
  <c r="N160" i="4"/>
  <c r="N164" i="4"/>
  <c r="N168" i="4"/>
  <c r="N172" i="4"/>
  <c r="N156" i="8"/>
  <c r="N161" i="1"/>
  <c r="N169" i="1"/>
  <c r="N177" i="1"/>
  <c r="N153" i="4"/>
  <c r="N157" i="4"/>
  <c r="N161" i="4"/>
  <c r="N165" i="4"/>
  <c r="N169" i="4"/>
  <c r="N173" i="4"/>
  <c r="N170" i="5"/>
  <c r="N118" i="5"/>
  <c r="N126" i="5"/>
  <c r="N130" i="5"/>
  <c r="N134" i="5"/>
  <c r="N138" i="5"/>
  <c r="N142" i="5"/>
  <c r="N146" i="5"/>
  <c r="N150" i="5"/>
  <c r="N152" i="5"/>
  <c r="N154" i="5"/>
  <c r="N158" i="5"/>
  <c r="N162" i="5"/>
  <c r="N166" i="5"/>
  <c r="N112" i="5"/>
  <c r="N116" i="5"/>
  <c r="N153" i="8"/>
  <c r="N151" i="4"/>
  <c r="N124" i="5"/>
  <c r="N132" i="5"/>
  <c r="N140" i="5"/>
  <c r="N151" i="5"/>
  <c r="N156" i="5"/>
  <c r="N110" i="5"/>
  <c r="N119" i="1"/>
  <c r="N153" i="1"/>
  <c r="N155" i="1"/>
  <c r="N157" i="1"/>
  <c r="N171" i="1"/>
  <c r="N173" i="1"/>
  <c r="N118" i="4"/>
  <c r="N126" i="4"/>
  <c r="N130" i="4"/>
  <c r="N134" i="4"/>
  <c r="N138" i="4"/>
  <c r="N142" i="4"/>
  <c r="N146" i="4"/>
  <c r="N150" i="4"/>
  <c r="N155" i="4"/>
  <c r="N159" i="4"/>
  <c r="N163" i="4"/>
  <c r="N167" i="4"/>
  <c r="N171" i="4"/>
  <c r="N168" i="5"/>
  <c r="N154" i="6"/>
  <c r="N156" i="6"/>
  <c r="N158" i="6"/>
  <c r="N160" i="6"/>
  <c r="N162" i="6"/>
  <c r="N164" i="6"/>
  <c r="N166" i="6"/>
  <c r="N168" i="6"/>
  <c r="N170" i="6"/>
  <c r="N110" i="7"/>
  <c r="N114" i="7"/>
  <c r="N118" i="7"/>
  <c r="N126" i="7"/>
  <c r="N130" i="7"/>
  <c r="N134" i="7"/>
  <c r="N138" i="7"/>
  <c r="N154" i="4"/>
  <c r="N162" i="4"/>
  <c r="N170" i="4"/>
  <c r="N160" i="5"/>
  <c r="N108" i="5"/>
  <c r="N153" i="7"/>
  <c r="N87" i="7"/>
  <c r="N177" i="7" s="1"/>
  <c r="N73" i="7"/>
  <c r="N163" i="7" s="1"/>
  <c r="N65" i="7"/>
  <c r="N155" i="7" s="1"/>
  <c r="N77" i="7"/>
  <c r="N167" i="7" s="1"/>
  <c r="N165" i="1"/>
  <c r="N117" i="1"/>
  <c r="N163" i="1"/>
  <c r="N111" i="4"/>
  <c r="N120" i="5"/>
  <c r="N136" i="5"/>
  <c r="N144" i="5"/>
  <c r="N164" i="5"/>
  <c r="N114" i="5"/>
  <c r="N152" i="7"/>
  <c r="N156" i="7"/>
  <c r="N160" i="7"/>
  <c r="N164" i="7"/>
  <c r="N168" i="7"/>
  <c r="N85" i="7"/>
  <c r="N175" i="7" s="1"/>
  <c r="N79" i="7"/>
  <c r="N169" i="7" s="1"/>
  <c r="N71" i="7"/>
  <c r="N161" i="7" s="1"/>
  <c r="N158" i="4"/>
  <c r="N166" i="4"/>
  <c r="N153" i="6"/>
  <c r="N151" i="7"/>
  <c r="N83" i="7"/>
  <c r="N173" i="7" s="1"/>
  <c r="N69" i="7"/>
  <c r="N159" i="7" s="1"/>
  <c r="N151" i="8"/>
  <c r="N150" i="7"/>
  <c r="N154" i="7"/>
  <c r="N158" i="7"/>
  <c r="N162" i="7"/>
  <c r="N166" i="7"/>
  <c r="N170" i="7"/>
  <c r="N136" i="7"/>
  <c r="N75" i="7"/>
  <c r="N165" i="7" s="1"/>
  <c r="N116" i="7"/>
  <c r="N124" i="7"/>
  <c r="N132" i="7"/>
  <c r="N140" i="7"/>
  <c r="N67" i="7"/>
  <c r="N157" i="7" s="1"/>
  <c r="N109" i="4"/>
  <c r="N128" i="5"/>
  <c r="N172" i="5"/>
  <c r="N153" i="5"/>
  <c r="N112" i="7"/>
  <c r="N120" i="7"/>
  <c r="N128" i="7"/>
  <c r="N81" i="7"/>
  <c r="N171" i="7" s="1"/>
  <c r="N108" i="6"/>
  <c r="N110" i="6"/>
  <c r="N112" i="6"/>
  <c r="N114" i="6"/>
  <c r="N116" i="6"/>
  <c r="N118" i="6"/>
  <c r="N120" i="6"/>
  <c r="N108" i="7"/>
  <c r="J114" i="8"/>
  <c r="J118" i="8"/>
  <c r="J126" i="8"/>
  <c r="J130" i="8"/>
  <c r="J134" i="8"/>
  <c r="J138" i="8"/>
  <c r="J150" i="8"/>
  <c r="J152" i="8"/>
  <c r="J154" i="8"/>
  <c r="J158" i="8"/>
  <c r="J162" i="8"/>
  <c r="J167" i="8"/>
  <c r="J108" i="8"/>
  <c r="J155" i="8"/>
  <c r="J168" i="8"/>
  <c r="J108" i="1"/>
  <c r="J110" i="1"/>
  <c r="J112" i="1"/>
  <c r="J114" i="1"/>
  <c r="J112" i="8"/>
  <c r="J120" i="8"/>
  <c r="J128" i="8"/>
  <c r="J136" i="8"/>
  <c r="J144" i="8"/>
  <c r="J151" i="8"/>
  <c r="J153" i="8"/>
  <c r="J156" i="8"/>
  <c r="J166" i="8"/>
  <c r="J109" i="1"/>
  <c r="J121" i="8"/>
  <c r="J157" i="8"/>
  <c r="J115" i="1"/>
  <c r="J116" i="1"/>
  <c r="J118" i="1"/>
  <c r="J120" i="1"/>
  <c r="J122" i="1"/>
  <c r="J124" i="1"/>
  <c r="J126" i="1"/>
  <c r="J128" i="1"/>
  <c r="J130" i="1"/>
  <c r="J132" i="1"/>
  <c r="J134" i="1"/>
  <c r="J136" i="1"/>
  <c r="J138" i="1"/>
  <c r="J140" i="1"/>
  <c r="J142" i="1"/>
  <c r="J144" i="1"/>
  <c r="J146" i="1"/>
  <c r="J148" i="1"/>
  <c r="J150" i="1"/>
  <c r="J152" i="1"/>
  <c r="J154" i="1"/>
  <c r="J164" i="8"/>
  <c r="J119" i="1"/>
  <c r="J127" i="1"/>
  <c r="J135" i="1"/>
  <c r="J143" i="1"/>
  <c r="J156" i="1"/>
  <c r="J158" i="1"/>
  <c r="J160" i="1"/>
  <c r="J162" i="1"/>
  <c r="J164" i="1"/>
  <c r="J166" i="1"/>
  <c r="J168" i="1"/>
  <c r="J170" i="1"/>
  <c r="J172" i="1"/>
  <c r="J174" i="1"/>
  <c r="J176" i="1"/>
  <c r="J108" i="4"/>
  <c r="J110" i="4"/>
  <c r="J112" i="4"/>
  <c r="J114" i="4"/>
  <c r="J116" i="8"/>
  <c r="J140" i="8"/>
  <c r="J117" i="1"/>
  <c r="J125" i="1"/>
  <c r="J129" i="1"/>
  <c r="J137" i="1"/>
  <c r="J145" i="1"/>
  <c r="J151" i="1"/>
  <c r="J139" i="1"/>
  <c r="J141" i="1"/>
  <c r="J153" i="1"/>
  <c r="J155" i="1"/>
  <c r="J163" i="1"/>
  <c r="J171" i="1"/>
  <c r="J109" i="4"/>
  <c r="J117" i="4"/>
  <c r="J121" i="4"/>
  <c r="J125" i="4"/>
  <c r="J129" i="4"/>
  <c r="J133" i="4"/>
  <c r="J137" i="4"/>
  <c r="J141" i="4"/>
  <c r="J145" i="4"/>
  <c r="J149" i="4"/>
  <c r="J153" i="4"/>
  <c r="J157" i="4"/>
  <c r="J161" i="4"/>
  <c r="J165" i="4"/>
  <c r="J169" i="4"/>
  <c r="J173" i="4"/>
  <c r="J171" i="5"/>
  <c r="J119" i="5"/>
  <c r="J123" i="5"/>
  <c r="J127" i="5"/>
  <c r="J131" i="5"/>
  <c r="J135" i="5"/>
  <c r="J139" i="5"/>
  <c r="J143" i="5"/>
  <c r="J157" i="1"/>
  <c r="J165" i="1"/>
  <c r="J173" i="1"/>
  <c r="J111" i="4"/>
  <c r="J118" i="4"/>
  <c r="J122" i="4"/>
  <c r="J126" i="4"/>
  <c r="J130" i="4"/>
  <c r="J134" i="4"/>
  <c r="J138" i="4"/>
  <c r="J142" i="4"/>
  <c r="J146" i="4"/>
  <c r="J150" i="4"/>
  <c r="J154" i="4"/>
  <c r="J158" i="4"/>
  <c r="J162" i="4"/>
  <c r="J166" i="4"/>
  <c r="J170" i="4"/>
  <c r="J169" i="5"/>
  <c r="J170" i="5"/>
  <c r="J118" i="5"/>
  <c r="J122" i="5"/>
  <c r="J126" i="5"/>
  <c r="J130" i="5"/>
  <c r="J134" i="5"/>
  <c r="J138" i="5"/>
  <c r="J142" i="5"/>
  <c r="J146" i="5"/>
  <c r="J150" i="5"/>
  <c r="J152" i="5"/>
  <c r="J154" i="5"/>
  <c r="J158" i="5"/>
  <c r="J162" i="5"/>
  <c r="J166" i="5"/>
  <c r="J112" i="5"/>
  <c r="J116" i="5"/>
  <c r="J153" i="6"/>
  <c r="J147" i="1"/>
  <c r="J159" i="1"/>
  <c r="J161" i="1"/>
  <c r="J175" i="1"/>
  <c r="J177" i="1"/>
  <c r="J155" i="4"/>
  <c r="J159" i="4"/>
  <c r="J163" i="4"/>
  <c r="J167" i="4"/>
  <c r="J171" i="4"/>
  <c r="J172" i="5"/>
  <c r="J120" i="5"/>
  <c r="J128" i="5"/>
  <c r="J136" i="5"/>
  <c r="J147" i="5"/>
  <c r="J149" i="5"/>
  <c r="J160" i="5"/>
  <c r="J167" i="5"/>
  <c r="J108" i="5"/>
  <c r="J114" i="5"/>
  <c r="J111" i="1"/>
  <c r="J121" i="1"/>
  <c r="J123" i="1"/>
  <c r="J133" i="1"/>
  <c r="J152" i="4"/>
  <c r="J156" i="4"/>
  <c r="J160" i="4"/>
  <c r="J164" i="4"/>
  <c r="J168" i="4"/>
  <c r="J172" i="4"/>
  <c r="J125" i="5"/>
  <c r="J133" i="5"/>
  <c r="J141" i="5"/>
  <c r="J145" i="5"/>
  <c r="J151" i="5"/>
  <c r="J156" i="5"/>
  <c r="J163" i="5"/>
  <c r="J165" i="5"/>
  <c r="J110" i="5"/>
  <c r="J117" i="5"/>
  <c r="J154" i="6"/>
  <c r="J156" i="6"/>
  <c r="J158" i="6"/>
  <c r="J160" i="6"/>
  <c r="J162" i="6"/>
  <c r="J164" i="6"/>
  <c r="J166" i="6"/>
  <c r="J168" i="6"/>
  <c r="J170" i="6"/>
  <c r="J114" i="7"/>
  <c r="J118" i="7"/>
  <c r="J126" i="7"/>
  <c r="J130" i="7"/>
  <c r="J134" i="7"/>
  <c r="J138" i="7"/>
  <c r="J113" i="1"/>
  <c r="J173" i="5"/>
  <c r="J129" i="5"/>
  <c r="J153" i="5"/>
  <c r="J157" i="5"/>
  <c r="J113" i="5"/>
  <c r="J169" i="6"/>
  <c r="J153" i="7"/>
  <c r="J87" i="7"/>
  <c r="J177" i="7" s="1"/>
  <c r="J73" i="7"/>
  <c r="J163" i="7" s="1"/>
  <c r="J65" i="7"/>
  <c r="J155" i="7" s="1"/>
  <c r="J132" i="7"/>
  <c r="J151" i="7"/>
  <c r="J83" i="7"/>
  <c r="J173" i="7" s="1"/>
  <c r="J77" i="7"/>
  <c r="J167" i="7" s="1"/>
  <c r="J69" i="7"/>
  <c r="J159" i="7" s="1"/>
  <c r="J113" i="4"/>
  <c r="J115" i="4"/>
  <c r="J116" i="4"/>
  <c r="J123" i="4"/>
  <c r="J124" i="4"/>
  <c r="J131" i="4"/>
  <c r="J132" i="4"/>
  <c r="J139" i="4"/>
  <c r="J140" i="4"/>
  <c r="J147" i="4"/>
  <c r="J148" i="4"/>
  <c r="J151" i="4"/>
  <c r="J124" i="5"/>
  <c r="J140" i="5"/>
  <c r="J161" i="5"/>
  <c r="J111" i="5"/>
  <c r="J155" i="6"/>
  <c r="J112" i="7"/>
  <c r="J116" i="7"/>
  <c r="J120" i="7"/>
  <c r="J124" i="7"/>
  <c r="J152" i="7"/>
  <c r="J156" i="7"/>
  <c r="J160" i="7"/>
  <c r="J164" i="7"/>
  <c r="J168" i="7"/>
  <c r="J85" i="7"/>
  <c r="J175" i="7" s="1"/>
  <c r="J79" i="7"/>
  <c r="J169" i="7" s="1"/>
  <c r="J71" i="7"/>
  <c r="J161" i="7" s="1"/>
  <c r="J132" i="8"/>
  <c r="J160" i="8"/>
  <c r="J149" i="1"/>
  <c r="J121" i="5"/>
  <c r="J137" i="5"/>
  <c r="J144" i="5"/>
  <c r="J155" i="5"/>
  <c r="J164" i="5"/>
  <c r="J115" i="5"/>
  <c r="J165" i="6"/>
  <c r="J128" i="7"/>
  <c r="J136" i="7"/>
  <c r="J140" i="7"/>
  <c r="J131" i="1"/>
  <c r="J167" i="1"/>
  <c r="J169" i="1"/>
  <c r="J128" i="4"/>
  <c r="J143" i="4"/>
  <c r="J148" i="5"/>
  <c r="J109" i="5"/>
  <c r="J67" i="7"/>
  <c r="J157" i="7" s="1"/>
  <c r="J75" i="7"/>
  <c r="J165" i="7" s="1"/>
  <c r="J119" i="4"/>
  <c r="J136" i="4"/>
  <c r="J158" i="7"/>
  <c r="J162" i="7"/>
  <c r="J166" i="7"/>
  <c r="J170" i="7"/>
  <c r="J120" i="4"/>
  <c r="J135" i="4"/>
  <c r="J127" i="4"/>
  <c r="J144" i="4"/>
  <c r="J132" i="5"/>
  <c r="J159" i="5"/>
  <c r="J168" i="5"/>
  <c r="J167" i="6"/>
  <c r="J150" i="7"/>
  <c r="J154" i="7"/>
  <c r="J81" i="7"/>
  <c r="J171" i="7" s="1"/>
  <c r="J108" i="6"/>
  <c r="J110" i="6"/>
  <c r="J112" i="6"/>
  <c r="J114" i="6"/>
  <c r="J115" i="6"/>
  <c r="J116" i="6"/>
  <c r="J118" i="6"/>
  <c r="J119" i="6"/>
  <c r="J120" i="6"/>
  <c r="J108" i="7"/>
  <c r="F169" i="5"/>
  <c r="F171" i="5"/>
  <c r="F119" i="5"/>
  <c r="F123" i="5"/>
  <c r="F127" i="5"/>
  <c r="F131" i="5"/>
  <c r="F135" i="5"/>
  <c r="F139" i="5"/>
  <c r="F143" i="5"/>
  <c r="F170" i="5"/>
  <c r="F118" i="5"/>
  <c r="F122" i="5"/>
  <c r="F126" i="5"/>
  <c r="F130" i="5"/>
  <c r="F134" i="5"/>
  <c r="F138" i="5"/>
  <c r="F142" i="5"/>
  <c r="F146" i="5"/>
  <c r="F150" i="5"/>
  <c r="F152" i="5"/>
  <c r="F154" i="5"/>
  <c r="F158" i="5"/>
  <c r="F162" i="5"/>
  <c r="F166" i="5"/>
  <c r="F112" i="5"/>
  <c r="F116" i="5"/>
  <c r="F153" i="6"/>
  <c r="F124" i="5"/>
  <c r="F132" i="5"/>
  <c r="F140" i="5"/>
  <c r="F144" i="5"/>
  <c r="F153" i="5"/>
  <c r="F155" i="5"/>
  <c r="F157" i="5"/>
  <c r="F164" i="5"/>
  <c r="F109" i="5"/>
  <c r="F111" i="5"/>
  <c r="F121" i="7"/>
  <c r="F173" i="5"/>
  <c r="F121" i="5"/>
  <c r="F129" i="5"/>
  <c r="F137" i="5"/>
  <c r="F147" i="5"/>
  <c r="F149" i="5"/>
  <c r="F160" i="5"/>
  <c r="F167" i="5"/>
  <c r="F108" i="5"/>
  <c r="F114" i="5"/>
  <c r="F154" i="6"/>
  <c r="F156" i="6"/>
  <c r="F158" i="6"/>
  <c r="F160" i="6"/>
  <c r="F162" i="6"/>
  <c r="F164" i="6"/>
  <c r="F166" i="6"/>
  <c r="F168" i="6"/>
  <c r="F170" i="6"/>
  <c r="F110" i="7"/>
  <c r="F114" i="7"/>
  <c r="F118" i="7"/>
  <c r="F126" i="7"/>
  <c r="F130" i="7"/>
  <c r="F134" i="7"/>
  <c r="F138" i="7"/>
  <c r="F133" i="5"/>
  <c r="F148" i="5"/>
  <c r="F151" i="5"/>
  <c r="F159" i="5"/>
  <c r="F168" i="5"/>
  <c r="F110" i="5"/>
  <c r="F165" i="6"/>
  <c r="F153" i="7"/>
  <c r="F87" i="7"/>
  <c r="F177" i="7" s="1"/>
  <c r="F73" i="7"/>
  <c r="F163" i="7" s="1"/>
  <c r="F65" i="7"/>
  <c r="F155" i="7" s="1"/>
  <c r="F151" i="7"/>
  <c r="F83" i="7"/>
  <c r="F173" i="7" s="1"/>
  <c r="F77" i="7"/>
  <c r="F167" i="7" s="1"/>
  <c r="F172" i="5"/>
  <c r="F128" i="5"/>
  <c r="F163" i="5"/>
  <c r="F113" i="5"/>
  <c r="F128" i="7"/>
  <c r="F132" i="7"/>
  <c r="F136" i="7"/>
  <c r="F140" i="7"/>
  <c r="F152" i="7"/>
  <c r="F156" i="7"/>
  <c r="F160" i="7"/>
  <c r="F164" i="7"/>
  <c r="F168" i="7"/>
  <c r="F85" i="7"/>
  <c r="F175" i="7" s="1"/>
  <c r="F79" i="7"/>
  <c r="F169" i="7" s="1"/>
  <c r="F71" i="7"/>
  <c r="F161" i="7" s="1"/>
  <c r="F125" i="5"/>
  <c r="F141" i="5"/>
  <c r="F161" i="5"/>
  <c r="F117" i="5"/>
  <c r="F161" i="6"/>
  <c r="F69" i="7"/>
  <c r="F159" i="7" s="1"/>
  <c r="F136" i="5"/>
  <c r="F145" i="5"/>
  <c r="F115" i="5"/>
  <c r="F171" i="6"/>
  <c r="F112" i="7"/>
  <c r="F120" i="7"/>
  <c r="F150" i="7"/>
  <c r="F154" i="7"/>
  <c r="F158" i="7"/>
  <c r="F162" i="7"/>
  <c r="F166" i="7"/>
  <c r="F170" i="7"/>
  <c r="F156" i="5"/>
  <c r="F67" i="7"/>
  <c r="F157" i="7" s="1"/>
  <c r="F120" i="5"/>
  <c r="F75" i="7"/>
  <c r="F165" i="7" s="1"/>
  <c r="F116" i="7"/>
  <c r="F124" i="7"/>
  <c r="F165" i="5"/>
  <c r="F81" i="7"/>
  <c r="F171" i="7" s="1"/>
  <c r="F108" i="6"/>
  <c r="F109" i="6"/>
  <c r="F110" i="6"/>
  <c r="F112" i="6"/>
  <c r="F114" i="6"/>
  <c r="F116" i="6"/>
  <c r="F117" i="6"/>
  <c r="F118" i="6"/>
  <c r="F120" i="6"/>
  <c r="F121" i="6"/>
  <c r="F108" i="7"/>
  <c r="K109" i="7"/>
  <c r="K110" i="8"/>
  <c r="K164" i="8"/>
  <c r="K109" i="1"/>
  <c r="K114" i="8"/>
  <c r="K118" i="8"/>
  <c r="K126" i="8"/>
  <c r="K130" i="8"/>
  <c r="K134" i="8"/>
  <c r="K138" i="8"/>
  <c r="K150" i="8"/>
  <c r="K152" i="8"/>
  <c r="K154" i="8"/>
  <c r="K158" i="8"/>
  <c r="K162" i="8"/>
  <c r="K110" i="1"/>
  <c r="K112" i="1"/>
  <c r="K115" i="1"/>
  <c r="K116" i="1"/>
  <c r="K118" i="1"/>
  <c r="K120" i="1"/>
  <c r="K122" i="1"/>
  <c r="K124" i="1"/>
  <c r="K126" i="1"/>
  <c r="K116" i="8"/>
  <c r="K132" i="8"/>
  <c r="K140" i="8"/>
  <c r="K160" i="8"/>
  <c r="K113" i="1"/>
  <c r="K136" i="8"/>
  <c r="K111" i="1"/>
  <c r="K114" i="1"/>
  <c r="K121" i="1"/>
  <c r="K130" i="1"/>
  <c r="K133" i="1"/>
  <c r="K138" i="1"/>
  <c r="K141" i="1"/>
  <c r="K146" i="1"/>
  <c r="K149" i="1"/>
  <c r="K153" i="1"/>
  <c r="K151" i="8"/>
  <c r="K153" i="8"/>
  <c r="K156" i="8"/>
  <c r="K108" i="1"/>
  <c r="K119" i="1"/>
  <c r="K127" i="1"/>
  <c r="K132" i="1"/>
  <c r="K135" i="1"/>
  <c r="K140" i="1"/>
  <c r="K143" i="1"/>
  <c r="K148" i="1"/>
  <c r="K152" i="1"/>
  <c r="K156" i="1"/>
  <c r="K158" i="1"/>
  <c r="K160" i="1"/>
  <c r="K162" i="1"/>
  <c r="K164" i="1"/>
  <c r="K166" i="1"/>
  <c r="K168" i="1"/>
  <c r="K170" i="1"/>
  <c r="K172" i="1"/>
  <c r="K174" i="1"/>
  <c r="K176" i="1"/>
  <c r="K108" i="4"/>
  <c r="K110" i="4"/>
  <c r="K112" i="4"/>
  <c r="K114" i="4"/>
  <c r="K116" i="4"/>
  <c r="K118" i="4"/>
  <c r="K120" i="4"/>
  <c r="K122" i="4"/>
  <c r="K124" i="4"/>
  <c r="K126" i="4"/>
  <c r="K128" i="4"/>
  <c r="K130" i="4"/>
  <c r="K132" i="4"/>
  <c r="K134" i="4"/>
  <c r="K136" i="4"/>
  <c r="K138" i="4"/>
  <c r="K140" i="4"/>
  <c r="K142" i="4"/>
  <c r="K144" i="4"/>
  <c r="K146" i="4"/>
  <c r="K148" i="4"/>
  <c r="K150" i="4"/>
  <c r="K152" i="4"/>
  <c r="K154" i="4"/>
  <c r="K156" i="4"/>
  <c r="K158" i="4"/>
  <c r="K160" i="4"/>
  <c r="K162" i="4"/>
  <c r="K164" i="4"/>
  <c r="K166" i="4"/>
  <c r="K168" i="4"/>
  <c r="K170" i="4"/>
  <c r="K172" i="4"/>
  <c r="K169" i="5"/>
  <c r="K136" i="1"/>
  <c r="K157" i="1"/>
  <c r="K165" i="1"/>
  <c r="K173" i="1"/>
  <c r="K111" i="4"/>
  <c r="K170" i="5"/>
  <c r="K118" i="5"/>
  <c r="K122" i="5"/>
  <c r="K126" i="5"/>
  <c r="K130" i="5"/>
  <c r="K134" i="5"/>
  <c r="K138" i="5"/>
  <c r="K142" i="5"/>
  <c r="K128" i="8"/>
  <c r="K168" i="8"/>
  <c r="K125" i="1"/>
  <c r="K129" i="1"/>
  <c r="K131" i="1"/>
  <c r="K134" i="1"/>
  <c r="K145" i="1"/>
  <c r="K147" i="1"/>
  <c r="K159" i="1"/>
  <c r="K167" i="1"/>
  <c r="K175" i="1"/>
  <c r="K113" i="4"/>
  <c r="K119" i="4"/>
  <c r="K123" i="4"/>
  <c r="K127" i="4"/>
  <c r="K131" i="4"/>
  <c r="K135" i="4"/>
  <c r="K139" i="4"/>
  <c r="K143" i="4"/>
  <c r="K147" i="4"/>
  <c r="K151" i="4"/>
  <c r="K155" i="4"/>
  <c r="K159" i="4"/>
  <c r="K163" i="4"/>
  <c r="K167" i="4"/>
  <c r="K171" i="4"/>
  <c r="K173" i="5"/>
  <c r="K121" i="5"/>
  <c r="K125" i="5"/>
  <c r="K129" i="5"/>
  <c r="K133" i="5"/>
  <c r="K137" i="5"/>
  <c r="K141" i="5"/>
  <c r="K145" i="5"/>
  <c r="K149" i="5"/>
  <c r="K157" i="5"/>
  <c r="K161" i="5"/>
  <c r="K165" i="5"/>
  <c r="K108" i="5"/>
  <c r="K111" i="5"/>
  <c r="K115" i="5"/>
  <c r="K120" i="8"/>
  <c r="K144" i="8"/>
  <c r="K128" i="1"/>
  <c r="K155" i="1"/>
  <c r="K171" i="1"/>
  <c r="K123" i="5"/>
  <c r="K131" i="5"/>
  <c r="K139" i="5"/>
  <c r="K144" i="5"/>
  <c r="K153" i="5"/>
  <c r="K155" i="5"/>
  <c r="K162" i="5"/>
  <c r="K164" i="5"/>
  <c r="K109" i="5"/>
  <c r="K116" i="5"/>
  <c r="K153" i="6"/>
  <c r="K157" i="6"/>
  <c r="K165" i="6"/>
  <c r="K112" i="7"/>
  <c r="K116" i="7"/>
  <c r="K120" i="7"/>
  <c r="K124" i="7"/>
  <c r="K139" i="1"/>
  <c r="K161" i="1"/>
  <c r="K177" i="1"/>
  <c r="K117" i="4"/>
  <c r="K121" i="4"/>
  <c r="K125" i="4"/>
  <c r="K129" i="4"/>
  <c r="K133" i="4"/>
  <c r="K137" i="4"/>
  <c r="K141" i="4"/>
  <c r="K145" i="4"/>
  <c r="K149" i="4"/>
  <c r="K172" i="5"/>
  <c r="K120" i="5"/>
  <c r="K128" i="5"/>
  <c r="K136" i="5"/>
  <c r="K147" i="5"/>
  <c r="K152" i="5"/>
  <c r="K158" i="5"/>
  <c r="K160" i="5"/>
  <c r="K167" i="5"/>
  <c r="K112" i="5"/>
  <c r="K114" i="5"/>
  <c r="K166" i="8"/>
  <c r="K109" i="4"/>
  <c r="K115" i="4"/>
  <c r="K124" i="5"/>
  <c r="K140" i="5"/>
  <c r="K146" i="5"/>
  <c r="K166" i="5"/>
  <c r="K117" i="5"/>
  <c r="K154" i="6"/>
  <c r="K162" i="6"/>
  <c r="K170" i="6"/>
  <c r="K152" i="7"/>
  <c r="K156" i="7"/>
  <c r="K160" i="7"/>
  <c r="K164" i="7"/>
  <c r="K168" i="7"/>
  <c r="K75" i="7"/>
  <c r="K165" i="7" s="1"/>
  <c r="K67" i="7"/>
  <c r="K157" i="7" s="1"/>
  <c r="K110" i="7"/>
  <c r="K114" i="7"/>
  <c r="K118" i="7"/>
  <c r="K150" i="7"/>
  <c r="K154" i="7"/>
  <c r="K158" i="7"/>
  <c r="K162" i="7"/>
  <c r="K166" i="7"/>
  <c r="K170" i="7"/>
  <c r="K85" i="7"/>
  <c r="K175" i="7" s="1"/>
  <c r="K79" i="7"/>
  <c r="K169" i="7" s="1"/>
  <c r="K71" i="7"/>
  <c r="K161" i="7" s="1"/>
  <c r="K108" i="8"/>
  <c r="K142" i="1"/>
  <c r="K144" i="1"/>
  <c r="K154" i="1"/>
  <c r="K153" i="4"/>
  <c r="K161" i="4"/>
  <c r="K169" i="4"/>
  <c r="K119" i="5"/>
  <c r="K135" i="5"/>
  <c r="K156" i="5"/>
  <c r="K156" i="6"/>
  <c r="K164" i="6"/>
  <c r="K126" i="7"/>
  <c r="K128" i="7"/>
  <c r="K130" i="7"/>
  <c r="K132" i="7"/>
  <c r="K134" i="7"/>
  <c r="K136" i="7"/>
  <c r="K138" i="7"/>
  <c r="K140" i="7"/>
  <c r="K151" i="7"/>
  <c r="K87" i="7"/>
  <c r="K177" i="7" s="1"/>
  <c r="K73" i="7"/>
  <c r="K163" i="7" s="1"/>
  <c r="K65" i="7"/>
  <c r="K155" i="7" s="1"/>
  <c r="K112" i="8"/>
  <c r="K119" i="8"/>
  <c r="K117" i="1"/>
  <c r="K137" i="1"/>
  <c r="K150" i="1"/>
  <c r="K151" i="1"/>
  <c r="K163" i="1"/>
  <c r="K169" i="1"/>
  <c r="K132" i="5"/>
  <c r="K148" i="5"/>
  <c r="K151" i="5"/>
  <c r="K159" i="5"/>
  <c r="K168" i="5"/>
  <c r="K110" i="5"/>
  <c r="K158" i="6"/>
  <c r="K166" i="6"/>
  <c r="K123" i="1"/>
  <c r="K157" i="4"/>
  <c r="K171" i="5"/>
  <c r="K168" i="6"/>
  <c r="K150" i="5"/>
  <c r="K154" i="5"/>
  <c r="K163" i="5"/>
  <c r="K160" i="6"/>
  <c r="K69" i="7"/>
  <c r="K159" i="7" s="1"/>
  <c r="K173" i="4"/>
  <c r="K143" i="5"/>
  <c r="K153" i="7"/>
  <c r="K83" i="7"/>
  <c r="K173" i="7" s="1"/>
  <c r="K81" i="7"/>
  <c r="K171" i="7" s="1"/>
  <c r="K165" i="4"/>
  <c r="K127" i="5"/>
  <c r="K113" i="5"/>
  <c r="K77" i="7"/>
  <c r="K167" i="7" s="1"/>
  <c r="K108" i="6"/>
  <c r="K109" i="6"/>
  <c r="K110" i="6"/>
  <c r="K112" i="6"/>
  <c r="K113" i="6"/>
  <c r="K114" i="6"/>
  <c r="K116" i="6"/>
  <c r="K117" i="6"/>
  <c r="K118" i="6"/>
  <c r="K120" i="6"/>
  <c r="K121" i="6"/>
  <c r="K108" i="7"/>
  <c r="G113" i="8"/>
  <c r="G164" i="8"/>
  <c r="G109" i="1"/>
  <c r="G114" i="8"/>
  <c r="G118" i="8"/>
  <c r="G126" i="8"/>
  <c r="G130" i="8"/>
  <c r="G134" i="8"/>
  <c r="G138" i="8"/>
  <c r="G150" i="8"/>
  <c r="G152" i="8"/>
  <c r="G154" i="8"/>
  <c r="G158" i="8"/>
  <c r="G162" i="8"/>
  <c r="G165" i="8"/>
  <c r="G168" i="8"/>
  <c r="G113" i="1"/>
  <c r="G116" i="1"/>
  <c r="G118" i="1"/>
  <c r="G120" i="1"/>
  <c r="G122" i="1"/>
  <c r="G124" i="1"/>
  <c r="G126" i="1"/>
  <c r="G108" i="8"/>
  <c r="G112" i="8"/>
  <c r="G120" i="8"/>
  <c r="G128" i="8"/>
  <c r="G136" i="8"/>
  <c r="G144" i="8"/>
  <c r="G151" i="8"/>
  <c r="G153" i="8"/>
  <c r="G156" i="8"/>
  <c r="G166" i="8"/>
  <c r="G108" i="1"/>
  <c r="G111" i="1"/>
  <c r="G116" i="8"/>
  <c r="G140" i="8"/>
  <c r="G163" i="8"/>
  <c r="G117" i="1"/>
  <c r="G125" i="1"/>
  <c r="G128" i="1"/>
  <c r="G131" i="1"/>
  <c r="G136" i="1"/>
  <c r="G139" i="1"/>
  <c r="G144" i="1"/>
  <c r="G147" i="1"/>
  <c r="G150" i="1"/>
  <c r="G160" i="8"/>
  <c r="G115" i="1"/>
  <c r="G123" i="1"/>
  <c r="G130" i="1"/>
  <c r="G133" i="1"/>
  <c r="G138" i="1"/>
  <c r="G141" i="1"/>
  <c r="G146" i="1"/>
  <c r="G149" i="1"/>
  <c r="G153" i="1"/>
  <c r="G156" i="1"/>
  <c r="G158" i="1"/>
  <c r="G160" i="1"/>
  <c r="G162" i="1"/>
  <c r="G164" i="1"/>
  <c r="G166" i="1"/>
  <c r="G168" i="1"/>
  <c r="G170" i="1"/>
  <c r="G172" i="1"/>
  <c r="G174" i="1"/>
  <c r="G176" i="1"/>
  <c r="G108" i="4"/>
  <c r="G110" i="4"/>
  <c r="G112" i="4"/>
  <c r="G114" i="4"/>
  <c r="G116" i="4"/>
  <c r="G118" i="4"/>
  <c r="G120" i="4"/>
  <c r="G122" i="4"/>
  <c r="G124" i="4"/>
  <c r="G126" i="4"/>
  <c r="G128" i="4"/>
  <c r="G130" i="4"/>
  <c r="G132" i="4"/>
  <c r="G134" i="4"/>
  <c r="G136" i="4"/>
  <c r="G138" i="4"/>
  <c r="G140" i="4"/>
  <c r="G142" i="4"/>
  <c r="G144" i="4"/>
  <c r="G146" i="4"/>
  <c r="G148" i="4"/>
  <c r="G150" i="4"/>
  <c r="G152" i="4"/>
  <c r="G154" i="4"/>
  <c r="G156" i="4"/>
  <c r="G158" i="4"/>
  <c r="G160" i="4"/>
  <c r="G162" i="4"/>
  <c r="G164" i="4"/>
  <c r="G166" i="4"/>
  <c r="G168" i="4"/>
  <c r="G170" i="4"/>
  <c r="G172" i="4"/>
  <c r="G169" i="5"/>
  <c r="G114" i="1"/>
  <c r="G121" i="1"/>
  <c r="G135" i="1"/>
  <c r="G137" i="1"/>
  <c r="G140" i="1"/>
  <c r="G142" i="1"/>
  <c r="G154" i="1"/>
  <c r="G161" i="1"/>
  <c r="G169" i="1"/>
  <c r="G177" i="1"/>
  <c r="G115" i="4"/>
  <c r="G119" i="4"/>
  <c r="G123" i="4"/>
  <c r="G127" i="4"/>
  <c r="G131" i="4"/>
  <c r="G135" i="4"/>
  <c r="G139" i="4"/>
  <c r="G143" i="4"/>
  <c r="G147" i="4"/>
  <c r="G151" i="4"/>
  <c r="G155" i="4"/>
  <c r="G159" i="4"/>
  <c r="G163" i="4"/>
  <c r="G167" i="4"/>
  <c r="G171" i="4"/>
  <c r="G170" i="5"/>
  <c r="G118" i="5"/>
  <c r="G122" i="5"/>
  <c r="G126" i="5"/>
  <c r="G130" i="5"/>
  <c r="G134" i="5"/>
  <c r="G138" i="5"/>
  <c r="G142" i="5"/>
  <c r="G127" i="1"/>
  <c r="G152" i="1"/>
  <c r="G155" i="1"/>
  <c r="G163" i="1"/>
  <c r="G171" i="1"/>
  <c r="G109" i="4"/>
  <c r="G173" i="5"/>
  <c r="G121" i="5"/>
  <c r="G125" i="5"/>
  <c r="G129" i="5"/>
  <c r="G133" i="5"/>
  <c r="G137" i="5"/>
  <c r="G141" i="5"/>
  <c r="G145" i="5"/>
  <c r="G149" i="5"/>
  <c r="G157" i="5"/>
  <c r="G161" i="5"/>
  <c r="G165" i="5"/>
  <c r="G108" i="5"/>
  <c r="G111" i="5"/>
  <c r="G115" i="5"/>
  <c r="G119" i="1"/>
  <c r="G134" i="1"/>
  <c r="G157" i="1"/>
  <c r="G173" i="1"/>
  <c r="G117" i="4"/>
  <c r="G121" i="4"/>
  <c r="G125" i="4"/>
  <c r="G129" i="4"/>
  <c r="G133" i="4"/>
  <c r="G137" i="4"/>
  <c r="G141" i="4"/>
  <c r="G145" i="4"/>
  <c r="G149" i="4"/>
  <c r="G171" i="5"/>
  <c r="G119" i="5"/>
  <c r="G127" i="5"/>
  <c r="G135" i="5"/>
  <c r="G143" i="5"/>
  <c r="G146" i="5"/>
  <c r="G148" i="5"/>
  <c r="G150" i="5"/>
  <c r="G159" i="5"/>
  <c r="G166" i="5"/>
  <c r="G168" i="5"/>
  <c r="G113" i="5"/>
  <c r="G155" i="6"/>
  <c r="G157" i="6"/>
  <c r="G163" i="6"/>
  <c r="G171" i="6"/>
  <c r="G112" i="7"/>
  <c r="G116" i="7"/>
  <c r="G120" i="7"/>
  <c r="G124" i="7"/>
  <c r="G132" i="1"/>
  <c r="G145" i="1"/>
  <c r="G167" i="1"/>
  <c r="G113" i="4"/>
  <c r="G124" i="5"/>
  <c r="G132" i="5"/>
  <c r="G140" i="5"/>
  <c r="G144" i="5"/>
  <c r="G153" i="5"/>
  <c r="G155" i="5"/>
  <c r="G162" i="5"/>
  <c r="G164" i="5"/>
  <c r="G109" i="5"/>
  <c r="G116" i="5"/>
  <c r="G153" i="6"/>
  <c r="G109" i="7"/>
  <c r="G129" i="1"/>
  <c r="G143" i="1"/>
  <c r="G165" i="1"/>
  <c r="G157" i="4"/>
  <c r="G165" i="4"/>
  <c r="G173" i="4"/>
  <c r="G172" i="5"/>
  <c r="G128" i="5"/>
  <c r="G154" i="5"/>
  <c r="G163" i="5"/>
  <c r="G114" i="5"/>
  <c r="G158" i="6"/>
  <c r="G166" i="6"/>
  <c r="G110" i="7"/>
  <c r="G114" i="7"/>
  <c r="G118" i="7"/>
  <c r="G126" i="7"/>
  <c r="G128" i="7"/>
  <c r="G130" i="7"/>
  <c r="G132" i="7"/>
  <c r="G134" i="7"/>
  <c r="G136" i="7"/>
  <c r="G138" i="7"/>
  <c r="G140" i="7"/>
  <c r="G152" i="7"/>
  <c r="G156" i="7"/>
  <c r="G160" i="7"/>
  <c r="G164" i="7"/>
  <c r="G168" i="7"/>
  <c r="G75" i="7"/>
  <c r="G67" i="7"/>
  <c r="G157" i="7" s="1"/>
  <c r="G170" i="6"/>
  <c r="G158" i="7"/>
  <c r="G166" i="7"/>
  <c r="G79" i="7"/>
  <c r="G132" i="8"/>
  <c r="G151" i="1"/>
  <c r="G110" i="1"/>
  <c r="G148" i="1"/>
  <c r="G159" i="1"/>
  <c r="G123" i="5"/>
  <c r="G139" i="5"/>
  <c r="G147" i="5"/>
  <c r="G152" i="5"/>
  <c r="G158" i="5"/>
  <c r="G167" i="5"/>
  <c r="G117" i="5"/>
  <c r="G160" i="6"/>
  <c r="G168" i="6"/>
  <c r="G151" i="7"/>
  <c r="G87" i="7"/>
  <c r="G177" i="7" s="1"/>
  <c r="G73" i="7"/>
  <c r="G163" i="7" s="1"/>
  <c r="G65" i="7"/>
  <c r="G155" i="7" s="1"/>
  <c r="G112" i="1"/>
  <c r="G111" i="4"/>
  <c r="G153" i="4"/>
  <c r="G161" i="4"/>
  <c r="G169" i="4"/>
  <c r="G120" i="5"/>
  <c r="G136" i="5"/>
  <c r="G156" i="5"/>
  <c r="G112" i="5"/>
  <c r="G154" i="6"/>
  <c r="G162" i="6"/>
  <c r="G150" i="7"/>
  <c r="G154" i="7"/>
  <c r="G162" i="7"/>
  <c r="G170" i="7"/>
  <c r="G85" i="7"/>
  <c r="G175" i="7" s="1"/>
  <c r="G71" i="7"/>
  <c r="G161" i="7" s="1"/>
  <c r="G175" i="1"/>
  <c r="G131" i="5"/>
  <c r="G69" i="7"/>
  <c r="G159" i="7" s="1"/>
  <c r="G77" i="7"/>
  <c r="G167" i="7" s="1"/>
  <c r="G110" i="5"/>
  <c r="G156" i="6"/>
  <c r="G153" i="7"/>
  <c r="G83" i="7"/>
  <c r="G173" i="7" s="1"/>
  <c r="G151" i="5"/>
  <c r="G160" i="5"/>
  <c r="G164" i="6"/>
  <c r="G165" i="7"/>
  <c r="G169" i="7"/>
  <c r="G81" i="7"/>
  <c r="G171" i="7" s="1"/>
  <c r="G121" i="7"/>
  <c r="G108" i="6"/>
  <c r="G110" i="6"/>
  <c r="G112" i="6"/>
  <c r="G114" i="6"/>
  <c r="G116" i="6"/>
  <c r="G117" i="6"/>
  <c r="G118" i="6"/>
  <c r="G120" i="6"/>
  <c r="G108" i="7"/>
  <c r="M83" i="8"/>
  <c r="M173" i="8" s="1"/>
  <c r="M71" i="8"/>
  <c r="M161" i="8" s="1"/>
  <c r="M69" i="8"/>
  <c r="M159" i="8" s="1"/>
  <c r="M21" i="8"/>
  <c r="M111" i="8" s="1"/>
  <c r="M79" i="8"/>
  <c r="M169" i="8" s="1"/>
  <c r="M77" i="8"/>
  <c r="M167" i="8" s="1"/>
  <c r="M65" i="8"/>
  <c r="M87" i="8"/>
  <c r="M177" i="8" s="1"/>
  <c r="M85" i="8"/>
  <c r="M175" i="8" s="1"/>
  <c r="M81" i="8"/>
  <c r="M171" i="8" s="1"/>
  <c r="M75" i="8"/>
  <c r="M165" i="8" s="1"/>
  <c r="M73" i="8"/>
  <c r="M163" i="8" s="1"/>
  <c r="M19" i="8"/>
  <c r="M109" i="8" s="1"/>
  <c r="M67" i="8"/>
  <c r="I83" i="8"/>
  <c r="I173" i="8" s="1"/>
  <c r="I71" i="8"/>
  <c r="I69" i="8"/>
  <c r="I159" i="8" s="1"/>
  <c r="I77" i="8"/>
  <c r="I67" i="8"/>
  <c r="I157" i="8" s="1"/>
  <c r="I65" i="8"/>
  <c r="I155" i="8" s="1"/>
  <c r="I87" i="8"/>
  <c r="I85" i="8"/>
  <c r="I175" i="8" s="1"/>
  <c r="I75" i="8"/>
  <c r="I73" i="8"/>
  <c r="I163" i="8" s="1"/>
  <c r="I19" i="8"/>
  <c r="I79" i="8"/>
  <c r="I169" i="8" s="1"/>
  <c r="I81" i="8"/>
  <c r="I171" i="8" s="1"/>
  <c r="N67" i="8"/>
  <c r="N157" i="8" s="1"/>
  <c r="N65" i="8"/>
  <c r="N75" i="8"/>
  <c r="N165" i="8" s="1"/>
  <c r="N73" i="8"/>
  <c r="N163" i="8" s="1"/>
  <c r="N19" i="8"/>
  <c r="N109" i="8" s="1"/>
  <c r="N83" i="8"/>
  <c r="N173" i="8" s="1"/>
  <c r="N71" i="8"/>
  <c r="N161" i="8" s="1"/>
  <c r="N69" i="8"/>
  <c r="N159" i="8" s="1"/>
  <c r="N87" i="8"/>
  <c r="N177" i="8" s="1"/>
  <c r="N85" i="8"/>
  <c r="N175" i="8" s="1"/>
  <c r="N79" i="8"/>
  <c r="N169" i="8" s="1"/>
  <c r="N77" i="8"/>
  <c r="N167" i="8" s="1"/>
  <c r="N81" i="8"/>
  <c r="N171" i="8" s="1"/>
  <c r="J67" i="8"/>
  <c r="J65" i="8"/>
  <c r="J75" i="8"/>
  <c r="J165" i="8" s="1"/>
  <c r="J83" i="8"/>
  <c r="J71" i="8"/>
  <c r="J161" i="8" s="1"/>
  <c r="J69" i="8"/>
  <c r="J159" i="8" s="1"/>
  <c r="J87" i="8"/>
  <c r="J177" i="8" s="1"/>
  <c r="J85" i="8"/>
  <c r="J175" i="8" s="1"/>
  <c r="J73" i="8"/>
  <c r="J163" i="8" s="1"/>
  <c r="J19" i="8"/>
  <c r="J109" i="8" s="1"/>
  <c r="J79" i="8"/>
  <c r="J169" i="8" s="1"/>
  <c r="J77" i="8"/>
  <c r="J81" i="8"/>
  <c r="J171" i="8" s="1"/>
  <c r="F67" i="8"/>
  <c r="F65" i="8"/>
  <c r="F87" i="8"/>
  <c r="F85" i="8"/>
  <c r="F73" i="8"/>
  <c r="F19" i="8"/>
  <c r="F79" i="8"/>
  <c r="F77" i="8"/>
  <c r="F83" i="8"/>
  <c r="F71" i="8"/>
  <c r="F69" i="8"/>
  <c r="F21" i="8"/>
  <c r="F75" i="8"/>
  <c r="F81" i="8"/>
  <c r="C79" i="8"/>
  <c r="C77" i="8"/>
  <c r="C19" i="8"/>
  <c r="P86" i="8"/>
  <c r="P84" i="8"/>
  <c r="P74" i="8"/>
  <c r="P72" i="8"/>
  <c r="C67" i="8"/>
  <c r="C65" i="8"/>
  <c r="C83" i="8"/>
  <c r="P78" i="8"/>
  <c r="P76" i="8"/>
  <c r="C71" i="8"/>
  <c r="C69" i="8"/>
  <c r="C87" i="8"/>
  <c r="C85" i="8"/>
  <c r="C75" i="8"/>
  <c r="C73" i="8"/>
  <c r="P66" i="8"/>
  <c r="P64" i="8"/>
  <c r="P82" i="8"/>
  <c r="C81" i="8"/>
  <c r="P70" i="8"/>
  <c r="P68" i="8"/>
  <c r="P80" i="8"/>
  <c r="K79" i="8"/>
  <c r="K169" i="8" s="1"/>
  <c r="K77" i="8"/>
  <c r="K167" i="8" s="1"/>
  <c r="K21" i="8"/>
  <c r="K111" i="8" s="1"/>
  <c r="K75" i="8"/>
  <c r="K165" i="8" s="1"/>
  <c r="K73" i="8"/>
  <c r="K163" i="8" s="1"/>
  <c r="K19" i="8"/>
  <c r="K109" i="8" s="1"/>
  <c r="K67" i="8"/>
  <c r="K157" i="8" s="1"/>
  <c r="K65" i="8"/>
  <c r="K155" i="8" s="1"/>
  <c r="K83" i="8"/>
  <c r="K173" i="8" s="1"/>
  <c r="K71" i="8"/>
  <c r="K161" i="8" s="1"/>
  <c r="K69" i="8"/>
  <c r="K159" i="8" s="1"/>
  <c r="K87" i="8"/>
  <c r="K177" i="8" s="1"/>
  <c r="K85" i="8"/>
  <c r="K175" i="8" s="1"/>
  <c r="K81" i="8"/>
  <c r="G79" i="8"/>
  <c r="G169" i="8" s="1"/>
  <c r="G77" i="8"/>
  <c r="G167" i="8" s="1"/>
  <c r="G83" i="8"/>
  <c r="G173" i="8" s="1"/>
  <c r="G71" i="8"/>
  <c r="G161" i="8" s="1"/>
  <c r="G69" i="8"/>
  <c r="G159" i="8" s="1"/>
  <c r="G85" i="8"/>
  <c r="G175" i="8" s="1"/>
  <c r="G67" i="8"/>
  <c r="G157" i="8" s="1"/>
  <c r="G65" i="8"/>
  <c r="G155" i="8" s="1"/>
  <c r="G87" i="8"/>
  <c r="G75" i="8"/>
  <c r="G73" i="8"/>
  <c r="G19" i="8"/>
  <c r="G109" i="8" s="1"/>
  <c r="G81" i="8"/>
  <c r="L87" i="8"/>
  <c r="L177" i="8" s="1"/>
  <c r="L85" i="8"/>
  <c r="L75" i="8"/>
  <c r="L165" i="8" s="1"/>
  <c r="L73" i="8"/>
  <c r="L163" i="8" s="1"/>
  <c r="L19" i="8"/>
  <c r="L67" i="8"/>
  <c r="L65" i="8"/>
  <c r="L79" i="8"/>
  <c r="L169" i="8" s="1"/>
  <c r="L77" i="8"/>
  <c r="L167" i="8" s="1"/>
  <c r="L83" i="8"/>
  <c r="L173" i="8" s="1"/>
  <c r="L71" i="8"/>
  <c r="L161" i="8" s="1"/>
  <c r="L69" i="8"/>
  <c r="L159" i="8" s="1"/>
  <c r="L81" i="8"/>
  <c r="L171" i="8" s="1"/>
  <c r="H87" i="8"/>
  <c r="H177" i="8" s="1"/>
  <c r="H85" i="8"/>
  <c r="H175" i="8" s="1"/>
  <c r="H75" i="8"/>
  <c r="H165" i="8" s="1"/>
  <c r="H73" i="8"/>
  <c r="H163" i="8" s="1"/>
  <c r="H19" i="8"/>
  <c r="H109" i="8" s="1"/>
  <c r="H71" i="8"/>
  <c r="H161" i="8" s="1"/>
  <c r="H79" i="8"/>
  <c r="H169" i="8" s="1"/>
  <c r="H77" i="8"/>
  <c r="H167" i="8" s="1"/>
  <c r="H67" i="8"/>
  <c r="H157" i="8" s="1"/>
  <c r="H65" i="8"/>
  <c r="H83" i="8"/>
  <c r="H173" i="8" s="1"/>
  <c r="H69" i="8"/>
  <c r="H159" i="8" s="1"/>
  <c r="H81" i="8"/>
  <c r="H171" i="8" s="1"/>
  <c r="D87" i="8"/>
  <c r="D85" i="8"/>
  <c r="D75" i="8"/>
  <c r="D73" i="8"/>
  <c r="D19" i="8"/>
  <c r="D67" i="8"/>
  <c r="D65" i="8"/>
  <c r="D83" i="8"/>
  <c r="D79" i="8"/>
  <c r="D77" i="8"/>
  <c r="D71" i="8"/>
  <c r="D69" i="8"/>
  <c r="D81" i="8"/>
  <c r="E83" i="8"/>
  <c r="E71" i="8"/>
  <c r="E69" i="8"/>
  <c r="E79" i="8"/>
  <c r="E77" i="8"/>
  <c r="E81" i="8"/>
  <c r="E65" i="8"/>
  <c r="E87" i="8"/>
  <c r="E85" i="8"/>
  <c r="E75" i="8"/>
  <c r="E73" i="8"/>
  <c r="E19" i="8"/>
  <c r="E67" i="8"/>
  <c r="H15" i="1"/>
  <c r="I15" i="1"/>
  <c r="J15" i="1"/>
  <c r="L15" i="1"/>
  <c r="D15" i="1"/>
  <c r="M15" i="1"/>
  <c r="E15" i="1"/>
  <c r="N15" i="1"/>
  <c r="K15" i="1"/>
  <c r="G15" i="1"/>
  <c r="L29" i="5"/>
  <c r="L77" i="5"/>
  <c r="L69" i="5"/>
  <c r="L67" i="5"/>
  <c r="L73" i="5"/>
  <c r="L19" i="5"/>
  <c r="L83" i="5"/>
  <c r="L79" i="5"/>
  <c r="L71" i="5"/>
  <c r="L87" i="5"/>
  <c r="L75" i="5"/>
  <c r="L85" i="5"/>
  <c r="L65" i="5"/>
  <c r="L81" i="5"/>
  <c r="D29" i="5"/>
  <c r="D77" i="5"/>
  <c r="D69" i="5"/>
  <c r="D67" i="5"/>
  <c r="D73" i="5"/>
  <c r="D19" i="5"/>
  <c r="D83" i="5"/>
  <c r="D79" i="5"/>
  <c r="D71" i="5"/>
  <c r="D87" i="5"/>
  <c r="D75" i="5"/>
  <c r="D85" i="5"/>
  <c r="D65" i="5"/>
  <c r="D81" i="5"/>
  <c r="M29" i="5"/>
  <c r="M83" i="5"/>
  <c r="M79" i="5"/>
  <c r="M71" i="5"/>
  <c r="M69" i="5"/>
  <c r="M87" i="5"/>
  <c r="M67" i="5"/>
  <c r="M85" i="5"/>
  <c r="M73" i="5"/>
  <c r="M65" i="5"/>
  <c r="M19" i="5"/>
  <c r="M77" i="5"/>
  <c r="M75" i="5"/>
  <c r="M81" i="5"/>
  <c r="I29" i="5"/>
  <c r="I83" i="5"/>
  <c r="I79" i="5"/>
  <c r="I71" i="5"/>
  <c r="I69" i="5"/>
  <c r="I67" i="5"/>
  <c r="I85" i="5"/>
  <c r="I73" i="5"/>
  <c r="I65" i="5"/>
  <c r="I19" i="5"/>
  <c r="I77" i="5"/>
  <c r="I87" i="5"/>
  <c r="I75" i="5"/>
  <c r="I81" i="5"/>
  <c r="E29" i="5"/>
  <c r="E83" i="5"/>
  <c r="E79" i="5"/>
  <c r="E71" i="5"/>
  <c r="E69" i="5"/>
  <c r="E87" i="5"/>
  <c r="E67" i="5"/>
  <c r="E85" i="5"/>
  <c r="E73" i="5"/>
  <c r="E65" i="5"/>
  <c r="E19" i="5"/>
  <c r="E77" i="5"/>
  <c r="E75" i="5"/>
  <c r="E81" i="5"/>
  <c r="N29" i="5"/>
  <c r="N119" i="5" s="1"/>
  <c r="N85" i="5"/>
  <c r="N175" i="5" s="1"/>
  <c r="N73" i="5"/>
  <c r="N163" i="5" s="1"/>
  <c r="N65" i="5"/>
  <c r="N155" i="5" s="1"/>
  <c r="N77" i="5"/>
  <c r="N167" i="5" s="1"/>
  <c r="N69" i="5"/>
  <c r="N159" i="5" s="1"/>
  <c r="N87" i="5"/>
  <c r="N177" i="5" s="1"/>
  <c r="N75" i="5"/>
  <c r="N165" i="5" s="1"/>
  <c r="N67" i="5"/>
  <c r="N157" i="5" s="1"/>
  <c r="N19" i="5"/>
  <c r="N109" i="5" s="1"/>
  <c r="N83" i="5"/>
  <c r="N173" i="5" s="1"/>
  <c r="N79" i="5"/>
  <c r="N169" i="5" s="1"/>
  <c r="N71" i="5"/>
  <c r="N161" i="5" s="1"/>
  <c r="N81" i="5"/>
  <c r="N171" i="5" s="1"/>
  <c r="J29" i="5"/>
  <c r="J85" i="5"/>
  <c r="J73" i="5"/>
  <c r="J65" i="5"/>
  <c r="J19" i="5"/>
  <c r="J83" i="5"/>
  <c r="J79" i="5"/>
  <c r="J69" i="5"/>
  <c r="J87" i="5"/>
  <c r="J75" i="5"/>
  <c r="J67" i="5"/>
  <c r="J71" i="5"/>
  <c r="J77" i="5"/>
  <c r="J81" i="5"/>
  <c r="F29" i="5"/>
  <c r="F85" i="5"/>
  <c r="F73" i="5"/>
  <c r="F65" i="5"/>
  <c r="F71" i="5"/>
  <c r="F69" i="5"/>
  <c r="F87" i="5"/>
  <c r="F75" i="5"/>
  <c r="F67" i="5"/>
  <c r="F19" i="5"/>
  <c r="F83" i="5"/>
  <c r="F79" i="5"/>
  <c r="F77" i="5"/>
  <c r="F81" i="5"/>
  <c r="H29" i="5"/>
  <c r="H77" i="5"/>
  <c r="H69" i="5"/>
  <c r="H87" i="5"/>
  <c r="H67" i="5"/>
  <c r="H73" i="5"/>
  <c r="H65" i="5"/>
  <c r="H19" i="5"/>
  <c r="H83" i="5"/>
  <c r="H79" i="5"/>
  <c r="H71" i="5"/>
  <c r="H75" i="5"/>
  <c r="H85" i="5"/>
  <c r="H81" i="5"/>
  <c r="C29" i="5"/>
  <c r="C119" i="5" s="1"/>
  <c r="C87" i="5"/>
  <c r="C177" i="5" s="1"/>
  <c r="C75" i="5"/>
  <c r="C165" i="5" s="1"/>
  <c r="C67" i="5"/>
  <c r="C157" i="5" s="1"/>
  <c r="C85" i="5"/>
  <c r="C175" i="5" s="1"/>
  <c r="C65" i="5"/>
  <c r="C155" i="5" s="1"/>
  <c r="C71" i="5"/>
  <c r="C161" i="5" s="1"/>
  <c r="C77" i="5"/>
  <c r="C167" i="5" s="1"/>
  <c r="C69" i="5"/>
  <c r="C159" i="5" s="1"/>
  <c r="C73" i="5"/>
  <c r="C163" i="5" s="1"/>
  <c r="C19" i="5"/>
  <c r="C109" i="5" s="1"/>
  <c r="C83" i="5"/>
  <c r="C173" i="5" s="1"/>
  <c r="C79" i="5"/>
  <c r="C169" i="5" s="1"/>
  <c r="P84" i="5"/>
  <c r="P74" i="5"/>
  <c r="P64" i="5"/>
  <c r="P72" i="5"/>
  <c r="P86" i="5"/>
  <c r="P78" i="5"/>
  <c r="P82" i="5"/>
  <c r="C81" i="5"/>
  <c r="C171" i="5" s="1"/>
  <c r="P66" i="5"/>
  <c r="P70" i="5"/>
  <c r="P68" i="5"/>
  <c r="P76" i="5"/>
  <c r="P80" i="5"/>
  <c r="K29" i="5"/>
  <c r="K87" i="5"/>
  <c r="K75" i="5"/>
  <c r="K67" i="5"/>
  <c r="K65" i="5"/>
  <c r="K19" i="5"/>
  <c r="K71" i="5"/>
  <c r="K77" i="5"/>
  <c r="K69" i="5"/>
  <c r="K85" i="5"/>
  <c r="K73" i="5"/>
  <c r="K83" i="5"/>
  <c r="K79" i="5"/>
  <c r="K81" i="5"/>
  <c r="G29" i="5"/>
  <c r="G87" i="5"/>
  <c r="G75" i="5"/>
  <c r="G67" i="5"/>
  <c r="G65" i="5"/>
  <c r="G19" i="5"/>
  <c r="G71" i="5"/>
  <c r="G77" i="5"/>
  <c r="G69" i="5"/>
  <c r="G85" i="5"/>
  <c r="G73" i="5"/>
  <c r="G83" i="5"/>
  <c r="G79" i="5"/>
  <c r="G81" i="5"/>
  <c r="M67" i="6"/>
  <c r="M157" i="6" s="1"/>
  <c r="M65" i="6"/>
  <c r="M155" i="6" s="1"/>
  <c r="M83" i="6"/>
  <c r="M173" i="6" s="1"/>
  <c r="M81" i="6"/>
  <c r="M75" i="6"/>
  <c r="M165" i="6" s="1"/>
  <c r="M87" i="6"/>
  <c r="M177" i="6" s="1"/>
  <c r="M85" i="6"/>
  <c r="M175" i="6" s="1"/>
  <c r="M79" i="6"/>
  <c r="I67" i="6"/>
  <c r="I157" i="6" s="1"/>
  <c r="I65" i="6"/>
  <c r="I155" i="6" s="1"/>
  <c r="I79" i="6"/>
  <c r="I169" i="6" s="1"/>
  <c r="I75" i="6"/>
  <c r="I87" i="6"/>
  <c r="I177" i="6" s="1"/>
  <c r="I85" i="6"/>
  <c r="I175" i="6" s="1"/>
  <c r="I83" i="6"/>
  <c r="I173" i="6" s="1"/>
  <c r="I81" i="6"/>
  <c r="E67" i="6"/>
  <c r="E157" i="6" s="1"/>
  <c r="E65" i="6"/>
  <c r="E155" i="6" s="1"/>
  <c r="E83" i="6"/>
  <c r="E173" i="6" s="1"/>
  <c r="E81" i="6"/>
  <c r="E75" i="6"/>
  <c r="E165" i="6" s="1"/>
  <c r="E87" i="6"/>
  <c r="E177" i="6" s="1"/>
  <c r="E85" i="6"/>
  <c r="E79" i="6"/>
  <c r="E169" i="6" s="1"/>
  <c r="N87" i="6"/>
  <c r="N177" i="6" s="1"/>
  <c r="N85" i="6"/>
  <c r="N175" i="6" s="1"/>
  <c r="N67" i="6"/>
  <c r="N157" i="6" s="1"/>
  <c r="N65" i="6"/>
  <c r="N155" i="6" s="1"/>
  <c r="N79" i="6"/>
  <c r="N169" i="6" s="1"/>
  <c r="N83" i="6"/>
  <c r="N173" i="6" s="1"/>
  <c r="N75" i="6"/>
  <c r="N165" i="6" s="1"/>
  <c r="N81" i="6"/>
  <c r="N171" i="6" s="1"/>
  <c r="J87" i="6"/>
  <c r="J177" i="6" s="1"/>
  <c r="J85" i="6"/>
  <c r="J75" i="6"/>
  <c r="J81" i="6"/>
  <c r="J171" i="6" s="1"/>
  <c r="J67" i="6"/>
  <c r="J157" i="6" s="1"/>
  <c r="J65" i="6"/>
  <c r="J79" i="6"/>
  <c r="J83" i="6"/>
  <c r="F87" i="6"/>
  <c r="F177" i="6" s="1"/>
  <c r="F85" i="6"/>
  <c r="F67" i="6"/>
  <c r="F157" i="6" s="1"/>
  <c r="F65" i="6"/>
  <c r="F155" i="6" s="1"/>
  <c r="F79" i="6"/>
  <c r="F169" i="6" s="1"/>
  <c r="F83" i="6"/>
  <c r="F173" i="6" s="1"/>
  <c r="F75" i="6"/>
  <c r="F81" i="6"/>
  <c r="C79" i="6"/>
  <c r="C169" i="6" s="1"/>
  <c r="C83" i="6"/>
  <c r="C173" i="6" s="1"/>
  <c r="C67" i="6"/>
  <c r="C157" i="6" s="1"/>
  <c r="C75" i="6"/>
  <c r="C165" i="6" s="1"/>
  <c r="C87" i="6"/>
  <c r="C177" i="6" s="1"/>
  <c r="C85" i="6"/>
  <c r="C175" i="6" s="1"/>
  <c r="C65" i="6"/>
  <c r="C155" i="6" s="1"/>
  <c r="P84" i="6"/>
  <c r="P66" i="6"/>
  <c r="P74" i="6"/>
  <c r="P86" i="6"/>
  <c r="P64" i="6"/>
  <c r="P78" i="6"/>
  <c r="C81" i="6"/>
  <c r="C171" i="6" s="1"/>
  <c r="P82" i="6"/>
  <c r="P80" i="6"/>
  <c r="K79" i="6"/>
  <c r="K169" i="6" s="1"/>
  <c r="K83" i="6"/>
  <c r="K173" i="6" s="1"/>
  <c r="K67" i="6"/>
  <c r="K75" i="6"/>
  <c r="K87" i="6"/>
  <c r="K177" i="6" s="1"/>
  <c r="K85" i="6"/>
  <c r="K175" i="6" s="1"/>
  <c r="K65" i="6"/>
  <c r="K155" i="6" s="1"/>
  <c r="K81" i="6"/>
  <c r="K171" i="6" s="1"/>
  <c r="G79" i="6"/>
  <c r="G169" i="6" s="1"/>
  <c r="G83" i="6"/>
  <c r="G67" i="6"/>
  <c r="G65" i="6"/>
  <c r="G75" i="6"/>
  <c r="G165" i="6" s="1"/>
  <c r="G87" i="6"/>
  <c r="G85" i="6"/>
  <c r="G175" i="6" s="1"/>
  <c r="G81" i="6"/>
  <c r="L75" i="6"/>
  <c r="L165" i="6" s="1"/>
  <c r="L79" i="6"/>
  <c r="L169" i="6" s="1"/>
  <c r="L87" i="6"/>
  <c r="L85" i="6"/>
  <c r="L175" i="6" s="1"/>
  <c r="L67" i="6"/>
  <c r="L157" i="6" s="1"/>
  <c r="L65" i="6"/>
  <c r="L83" i="6"/>
  <c r="L81" i="6"/>
  <c r="H75" i="6"/>
  <c r="H165" i="6" s="1"/>
  <c r="H85" i="6"/>
  <c r="H175" i="6" s="1"/>
  <c r="H65" i="6"/>
  <c r="H83" i="6"/>
  <c r="H173" i="6" s="1"/>
  <c r="H87" i="6"/>
  <c r="H177" i="6" s="1"/>
  <c r="H67" i="6"/>
  <c r="H157" i="6" s="1"/>
  <c r="H79" i="6"/>
  <c r="H81" i="6"/>
  <c r="D75" i="6"/>
  <c r="D165" i="6" s="1"/>
  <c r="D79" i="6"/>
  <c r="D87" i="6"/>
  <c r="D177" i="6" s="1"/>
  <c r="D85" i="6"/>
  <c r="D175" i="6" s="1"/>
  <c r="D67" i="6"/>
  <c r="D157" i="6" s="1"/>
  <c r="D65" i="6"/>
  <c r="D155" i="6" s="1"/>
  <c r="D83" i="6"/>
  <c r="D173" i="6" s="1"/>
  <c r="D81" i="6"/>
  <c r="D171" i="6" s="1"/>
  <c r="C19" i="6"/>
  <c r="C109" i="6" s="1"/>
  <c r="C29" i="6"/>
  <c r="C119" i="6" s="1"/>
  <c r="K19" i="6"/>
  <c r="K29" i="6"/>
  <c r="K119" i="6" s="1"/>
  <c r="G19" i="6"/>
  <c r="G109" i="6" s="1"/>
  <c r="G29" i="6"/>
  <c r="G119" i="6" s="1"/>
  <c r="L19" i="6"/>
  <c r="L109" i="6" s="1"/>
  <c r="L29" i="6"/>
  <c r="L119" i="6" s="1"/>
  <c r="H19" i="6"/>
  <c r="H109" i="6" s="1"/>
  <c r="H29" i="6"/>
  <c r="D19" i="6"/>
  <c r="D109" i="6" s="1"/>
  <c r="D29" i="6"/>
  <c r="D119" i="6" s="1"/>
  <c r="M19" i="6"/>
  <c r="M109" i="6" s="1"/>
  <c r="M29" i="6"/>
  <c r="M119" i="6" s="1"/>
  <c r="I19" i="6"/>
  <c r="I109" i="6" s="1"/>
  <c r="I29" i="6"/>
  <c r="I119" i="6" s="1"/>
  <c r="E19" i="6"/>
  <c r="E109" i="6" s="1"/>
  <c r="E29" i="6"/>
  <c r="E119" i="6" s="1"/>
  <c r="N19" i="6"/>
  <c r="N109" i="6" s="1"/>
  <c r="N29" i="6"/>
  <c r="N119" i="6" s="1"/>
  <c r="J19" i="6"/>
  <c r="J109" i="6" s="1"/>
  <c r="J29" i="6"/>
  <c r="F19" i="6"/>
  <c r="F29" i="6"/>
  <c r="F119" i="6" s="1"/>
  <c r="C15" i="1"/>
  <c r="J96" i="8"/>
  <c r="J98" i="8"/>
  <c r="J100" i="8"/>
  <c r="J102" i="8"/>
  <c r="J104" i="8"/>
  <c r="J96" i="1"/>
  <c r="J100" i="1"/>
  <c r="J99" i="1"/>
  <c r="J98" i="1"/>
  <c r="J102" i="1"/>
  <c r="J97" i="1"/>
  <c r="J101" i="1"/>
  <c r="J103" i="1"/>
  <c r="J107" i="1"/>
  <c r="J106" i="1"/>
  <c r="J96" i="4"/>
  <c r="J98" i="4"/>
  <c r="J105" i="1"/>
  <c r="J97" i="4"/>
  <c r="J100" i="4"/>
  <c r="J102" i="4"/>
  <c r="J104" i="4"/>
  <c r="J106" i="4"/>
  <c r="J98" i="5"/>
  <c r="J100" i="5"/>
  <c r="J102" i="5"/>
  <c r="J104" i="5"/>
  <c r="J106" i="5"/>
  <c r="J99" i="4"/>
  <c r="J101" i="4"/>
  <c r="J103" i="4"/>
  <c r="J105" i="4"/>
  <c r="J107" i="4"/>
  <c r="J97" i="5"/>
  <c r="J99" i="5"/>
  <c r="J101" i="5"/>
  <c r="J103" i="5"/>
  <c r="J105" i="5"/>
  <c r="J104" i="1"/>
  <c r="J107" i="5"/>
  <c r="J100" i="6"/>
  <c r="J104" i="6"/>
  <c r="J124" i="6"/>
  <c r="J128" i="6"/>
  <c r="J132" i="6"/>
  <c r="J136" i="6"/>
  <c r="J140" i="6"/>
  <c r="J144" i="6"/>
  <c r="J152" i="6"/>
  <c r="J151" i="6"/>
  <c r="J96" i="6"/>
  <c r="J102" i="6"/>
  <c r="J130" i="6"/>
  <c r="J138" i="6"/>
  <c r="J146" i="6"/>
  <c r="J105" i="6"/>
  <c r="J98" i="6"/>
  <c r="J134" i="6"/>
  <c r="J126" i="6"/>
  <c r="J150" i="6"/>
  <c r="J106" i="6"/>
  <c r="J142" i="6"/>
  <c r="L98" i="1"/>
  <c r="L102" i="1"/>
  <c r="L97" i="1"/>
  <c r="L101" i="1"/>
  <c r="L96" i="8"/>
  <c r="L98" i="8"/>
  <c r="L100" i="8"/>
  <c r="L102" i="8"/>
  <c r="L104" i="8"/>
  <c r="L96" i="1"/>
  <c r="L100" i="1"/>
  <c r="L105" i="1"/>
  <c r="L104" i="1"/>
  <c r="L97" i="4"/>
  <c r="L99" i="4"/>
  <c r="L103" i="1"/>
  <c r="L107" i="1"/>
  <c r="L96" i="4"/>
  <c r="L106" i="1"/>
  <c r="L101" i="4"/>
  <c r="L103" i="4"/>
  <c r="L105" i="4"/>
  <c r="L107" i="4"/>
  <c r="L97" i="5"/>
  <c r="L99" i="5"/>
  <c r="L101" i="5"/>
  <c r="L103" i="5"/>
  <c r="L105" i="5"/>
  <c r="L107" i="5"/>
  <c r="L98" i="4"/>
  <c r="L100" i="4"/>
  <c r="L102" i="4"/>
  <c r="L104" i="4"/>
  <c r="L106" i="4"/>
  <c r="L98" i="5"/>
  <c r="L100" i="5"/>
  <c r="L102" i="5"/>
  <c r="L104" i="5"/>
  <c r="L106" i="5"/>
  <c r="L99" i="1"/>
  <c r="L98" i="6"/>
  <c r="L102" i="6"/>
  <c r="L106" i="6"/>
  <c r="L126" i="6"/>
  <c r="L130" i="6"/>
  <c r="L134" i="6"/>
  <c r="L138" i="6"/>
  <c r="L142" i="6"/>
  <c r="L146" i="6"/>
  <c r="L150" i="6"/>
  <c r="L100" i="6"/>
  <c r="L128" i="6"/>
  <c r="L136" i="6"/>
  <c r="L144" i="6"/>
  <c r="L96" i="6"/>
  <c r="L124" i="6"/>
  <c r="L152" i="6"/>
  <c r="L104" i="6"/>
  <c r="L140" i="6"/>
  <c r="L132" i="6"/>
  <c r="L151" i="6"/>
  <c r="H98" i="1"/>
  <c r="H102" i="1"/>
  <c r="H97" i="1"/>
  <c r="H101" i="1"/>
  <c r="H96" i="8"/>
  <c r="H98" i="8"/>
  <c r="H100" i="8"/>
  <c r="H102" i="8"/>
  <c r="H104" i="8"/>
  <c r="H96" i="1"/>
  <c r="H100" i="1"/>
  <c r="H99" i="1"/>
  <c r="H105" i="1"/>
  <c r="H104" i="1"/>
  <c r="H97" i="4"/>
  <c r="H99" i="4"/>
  <c r="H103" i="1"/>
  <c r="H107" i="1"/>
  <c r="H98" i="4"/>
  <c r="H96" i="4"/>
  <c r="H101" i="4"/>
  <c r="H103" i="4"/>
  <c r="H105" i="4"/>
  <c r="H107" i="4"/>
  <c r="H97" i="5"/>
  <c r="H99" i="5"/>
  <c r="H101" i="5"/>
  <c r="H103" i="5"/>
  <c r="H105" i="5"/>
  <c r="H107" i="5"/>
  <c r="H100" i="4"/>
  <c r="H102" i="4"/>
  <c r="H104" i="4"/>
  <c r="H106" i="4"/>
  <c r="H98" i="5"/>
  <c r="H100" i="5"/>
  <c r="H102" i="5"/>
  <c r="H104" i="5"/>
  <c r="H106" i="5"/>
  <c r="H106" i="1"/>
  <c r="H98" i="6"/>
  <c r="H102" i="6"/>
  <c r="H106" i="6"/>
  <c r="H126" i="6"/>
  <c r="H130" i="6"/>
  <c r="H134" i="6"/>
  <c r="H138" i="6"/>
  <c r="H142" i="6"/>
  <c r="H146" i="6"/>
  <c r="H150" i="6"/>
  <c r="H105" i="6"/>
  <c r="H104" i="6"/>
  <c r="H124" i="6"/>
  <c r="H132" i="6"/>
  <c r="H140" i="6"/>
  <c r="H151" i="6"/>
  <c r="H152" i="6"/>
  <c r="H144" i="6"/>
  <c r="H96" i="6"/>
  <c r="H100" i="6"/>
  <c r="H136" i="6"/>
  <c r="H128" i="6"/>
  <c r="D97" i="5"/>
  <c r="D99" i="5"/>
  <c r="D101" i="5"/>
  <c r="D103" i="5"/>
  <c r="D105" i="5"/>
  <c r="D107" i="5"/>
  <c r="D98" i="5"/>
  <c r="D100" i="5"/>
  <c r="D102" i="5"/>
  <c r="D104" i="5"/>
  <c r="D106" i="5"/>
  <c r="D98" i="6"/>
  <c r="D102" i="6"/>
  <c r="D106" i="6"/>
  <c r="D126" i="6"/>
  <c r="D130" i="6"/>
  <c r="D134" i="6"/>
  <c r="D138" i="6"/>
  <c r="D142" i="6"/>
  <c r="D146" i="6"/>
  <c r="D150" i="6"/>
  <c r="D100" i="6"/>
  <c r="D128" i="6"/>
  <c r="D136" i="6"/>
  <c r="D144" i="6"/>
  <c r="D96" i="6"/>
  <c r="D132" i="6"/>
  <c r="D151" i="6"/>
  <c r="D124" i="6"/>
  <c r="D152" i="6"/>
  <c r="D104" i="6"/>
  <c r="D140" i="6"/>
  <c r="F98" i="5"/>
  <c r="F100" i="5"/>
  <c r="F102" i="5"/>
  <c r="F104" i="5"/>
  <c r="F106" i="5"/>
  <c r="F97" i="5"/>
  <c r="F99" i="5"/>
  <c r="F101" i="5"/>
  <c r="F103" i="5"/>
  <c r="F105" i="5"/>
  <c r="F100" i="6"/>
  <c r="F104" i="6"/>
  <c r="F124" i="6"/>
  <c r="F128" i="6"/>
  <c r="F132" i="6"/>
  <c r="F136" i="6"/>
  <c r="F140" i="6"/>
  <c r="F144" i="6"/>
  <c r="F152" i="6"/>
  <c r="F151" i="6"/>
  <c r="F96" i="6"/>
  <c r="F105" i="6"/>
  <c r="F107" i="5"/>
  <c r="F98" i="6"/>
  <c r="F106" i="6"/>
  <c r="F126" i="6"/>
  <c r="F134" i="6"/>
  <c r="F142" i="6"/>
  <c r="F150" i="6"/>
  <c r="F146" i="6"/>
  <c r="F102" i="6"/>
  <c r="F138" i="6"/>
  <c r="F130" i="6"/>
  <c r="M97" i="1"/>
  <c r="M101" i="1"/>
  <c r="M96" i="8"/>
  <c r="M98" i="8"/>
  <c r="M100" i="8"/>
  <c r="M102" i="8"/>
  <c r="M104" i="8"/>
  <c r="M106" i="8"/>
  <c r="M96" i="1"/>
  <c r="M100" i="1"/>
  <c r="M99" i="1"/>
  <c r="M104" i="1"/>
  <c r="M97" i="4"/>
  <c r="M99" i="4"/>
  <c r="M103" i="1"/>
  <c r="M107" i="1"/>
  <c r="M106" i="1"/>
  <c r="M96" i="4"/>
  <c r="M98" i="4"/>
  <c r="M98" i="1"/>
  <c r="M102" i="1"/>
  <c r="M101" i="4"/>
  <c r="M103" i="4"/>
  <c r="M105" i="4"/>
  <c r="M107" i="4"/>
  <c r="M97" i="5"/>
  <c r="M99" i="5"/>
  <c r="M101" i="5"/>
  <c r="M103" i="5"/>
  <c r="M105" i="5"/>
  <c r="M107" i="5"/>
  <c r="M105" i="1"/>
  <c r="M106" i="4"/>
  <c r="M100" i="6"/>
  <c r="M104" i="6"/>
  <c r="M124" i="6"/>
  <c r="M128" i="6"/>
  <c r="M132" i="6"/>
  <c r="M136" i="6"/>
  <c r="M140" i="6"/>
  <c r="M144" i="6"/>
  <c r="M152" i="6"/>
  <c r="M100" i="4"/>
  <c r="M104" i="4"/>
  <c r="M98" i="5"/>
  <c r="M102" i="5"/>
  <c r="M106" i="5"/>
  <c r="M102" i="6"/>
  <c r="M130" i="6"/>
  <c r="M138" i="6"/>
  <c r="M146" i="6"/>
  <c r="M96" i="6"/>
  <c r="M102" i="4"/>
  <c r="M100" i="5"/>
  <c r="M104" i="5"/>
  <c r="M98" i="6"/>
  <c r="M106" i="6"/>
  <c r="M126" i="6"/>
  <c r="M134" i="6"/>
  <c r="M142" i="6"/>
  <c r="M150" i="6"/>
  <c r="M151" i="6"/>
  <c r="I97" i="1"/>
  <c r="I101" i="1"/>
  <c r="I96" i="8"/>
  <c r="I98" i="8"/>
  <c r="I100" i="8"/>
  <c r="I102" i="8"/>
  <c r="I104" i="8"/>
  <c r="I96" i="1"/>
  <c r="I100" i="1"/>
  <c r="I99" i="1"/>
  <c r="I98" i="1"/>
  <c r="I102" i="1"/>
  <c r="I104" i="1"/>
  <c r="I97" i="4"/>
  <c r="I99" i="4"/>
  <c r="I103" i="1"/>
  <c r="I107" i="1"/>
  <c r="I106" i="1"/>
  <c r="I96" i="4"/>
  <c r="I98" i="4"/>
  <c r="I101" i="4"/>
  <c r="I103" i="4"/>
  <c r="I105" i="4"/>
  <c r="I107" i="4"/>
  <c r="I97" i="5"/>
  <c r="I99" i="5"/>
  <c r="I101" i="5"/>
  <c r="I103" i="5"/>
  <c r="I105" i="5"/>
  <c r="I107" i="5"/>
  <c r="I100" i="6"/>
  <c r="I104" i="6"/>
  <c r="I124" i="6"/>
  <c r="I128" i="6"/>
  <c r="I132" i="6"/>
  <c r="I136" i="6"/>
  <c r="I140" i="6"/>
  <c r="I144" i="6"/>
  <c r="I152" i="6"/>
  <c r="I98" i="6"/>
  <c r="I106" i="6"/>
  <c r="I126" i="6"/>
  <c r="I134" i="6"/>
  <c r="I142" i="6"/>
  <c r="I150" i="6"/>
  <c r="I151" i="6"/>
  <c r="I100" i="4"/>
  <c r="I104" i="4"/>
  <c r="I106" i="4"/>
  <c r="I98" i="5"/>
  <c r="I102" i="5"/>
  <c r="I106" i="5"/>
  <c r="I102" i="6"/>
  <c r="I130" i="6"/>
  <c r="I138" i="6"/>
  <c r="I146" i="6"/>
  <c r="I96" i="6"/>
  <c r="I100" i="5"/>
  <c r="I105" i="1"/>
  <c r="I104" i="5"/>
  <c r="I102" i="4"/>
  <c r="E97" i="5"/>
  <c r="E99" i="5"/>
  <c r="E101" i="5"/>
  <c r="E103" i="5"/>
  <c r="E105" i="5"/>
  <c r="E107" i="5"/>
  <c r="E98" i="5"/>
  <c r="E100" i="5"/>
  <c r="E102" i="5"/>
  <c r="E104" i="5"/>
  <c r="E106" i="5"/>
  <c r="E100" i="6"/>
  <c r="E104" i="6"/>
  <c r="E124" i="6"/>
  <c r="E128" i="6"/>
  <c r="E132" i="6"/>
  <c r="E136" i="6"/>
  <c r="E140" i="6"/>
  <c r="E144" i="6"/>
  <c r="E152" i="6"/>
  <c r="E102" i="6"/>
  <c r="E130" i="6"/>
  <c r="E138" i="6"/>
  <c r="E146" i="6"/>
  <c r="E96" i="6"/>
  <c r="E98" i="6"/>
  <c r="E106" i="6"/>
  <c r="E126" i="6"/>
  <c r="E134" i="6"/>
  <c r="E142" i="6"/>
  <c r="E150" i="6"/>
  <c r="E151" i="6"/>
  <c r="N96" i="8"/>
  <c r="N98" i="8"/>
  <c r="N100" i="8"/>
  <c r="N102" i="8"/>
  <c r="N104" i="8"/>
  <c r="N96" i="1"/>
  <c r="N100" i="1"/>
  <c r="N98" i="1"/>
  <c r="N102" i="1"/>
  <c r="N106" i="1"/>
  <c r="N96" i="4"/>
  <c r="N98" i="4"/>
  <c r="N105" i="1"/>
  <c r="N104" i="1"/>
  <c r="N100" i="4"/>
  <c r="N102" i="4"/>
  <c r="N104" i="4"/>
  <c r="N106" i="4"/>
  <c r="N98" i="5"/>
  <c r="N100" i="5"/>
  <c r="N102" i="5"/>
  <c r="N104" i="5"/>
  <c r="N106" i="5"/>
  <c r="N100" i="6"/>
  <c r="N104" i="6"/>
  <c r="N124" i="6"/>
  <c r="N128" i="6"/>
  <c r="N132" i="6"/>
  <c r="N136" i="6"/>
  <c r="N140" i="6"/>
  <c r="N144" i="6"/>
  <c r="N152" i="6"/>
  <c r="N151" i="6"/>
  <c r="N96" i="6"/>
  <c r="N98" i="6"/>
  <c r="N106" i="6"/>
  <c r="N126" i="6"/>
  <c r="N134" i="6"/>
  <c r="N142" i="6"/>
  <c r="N150" i="6"/>
  <c r="N102" i="6"/>
  <c r="N138" i="6"/>
  <c r="N130" i="6"/>
  <c r="C98" i="5"/>
  <c r="C100" i="5"/>
  <c r="C102" i="5"/>
  <c r="C104" i="5"/>
  <c r="C151" i="6"/>
  <c r="C96" i="6"/>
  <c r="C98" i="6"/>
  <c r="C102" i="6"/>
  <c r="C126" i="6"/>
  <c r="C130" i="6"/>
  <c r="C134" i="6"/>
  <c r="C138" i="6"/>
  <c r="C150" i="6"/>
  <c r="C104" i="6"/>
  <c r="C124" i="6"/>
  <c r="C132" i="6"/>
  <c r="C140" i="6"/>
  <c r="C152" i="6"/>
  <c r="C100" i="6"/>
  <c r="C128" i="6"/>
  <c r="C136" i="6"/>
  <c r="C144" i="6"/>
  <c r="K99" i="1"/>
  <c r="K98" i="1"/>
  <c r="K102" i="1"/>
  <c r="K97" i="1"/>
  <c r="K101" i="1"/>
  <c r="K106" i="1"/>
  <c r="K96" i="4"/>
  <c r="K98" i="4"/>
  <c r="K96" i="8"/>
  <c r="K98" i="8"/>
  <c r="K100" i="8"/>
  <c r="K102" i="8"/>
  <c r="K104" i="8"/>
  <c r="K106" i="8"/>
  <c r="K105" i="1"/>
  <c r="K104" i="1"/>
  <c r="K97" i="4"/>
  <c r="K99" i="4"/>
  <c r="K96" i="1"/>
  <c r="K100" i="1"/>
  <c r="K100" i="4"/>
  <c r="K102" i="4"/>
  <c r="K104" i="4"/>
  <c r="K106" i="4"/>
  <c r="K98" i="5"/>
  <c r="K100" i="5"/>
  <c r="K102" i="5"/>
  <c r="K104" i="5"/>
  <c r="K106" i="5"/>
  <c r="K103" i="1"/>
  <c r="K107" i="1"/>
  <c r="K107" i="4"/>
  <c r="K151" i="6"/>
  <c r="K96" i="6"/>
  <c r="K98" i="6"/>
  <c r="K102" i="6"/>
  <c r="K106" i="6"/>
  <c r="K126" i="6"/>
  <c r="K130" i="6"/>
  <c r="K134" i="6"/>
  <c r="K138" i="6"/>
  <c r="K142" i="6"/>
  <c r="K146" i="6"/>
  <c r="K150" i="6"/>
  <c r="K107" i="5"/>
  <c r="K104" i="6"/>
  <c r="K124" i="6"/>
  <c r="K132" i="6"/>
  <c r="K140" i="6"/>
  <c r="K152" i="6"/>
  <c r="K101" i="4"/>
  <c r="K105" i="4"/>
  <c r="K99" i="5"/>
  <c r="K103" i="5"/>
  <c r="K105" i="6"/>
  <c r="K100" i="6"/>
  <c r="K128" i="6"/>
  <c r="K136" i="6"/>
  <c r="K144" i="6"/>
  <c r="K97" i="5"/>
  <c r="K105" i="5"/>
  <c r="K103" i="4"/>
  <c r="K101" i="5"/>
  <c r="G99" i="1"/>
  <c r="G98" i="1"/>
  <c r="G102" i="1"/>
  <c r="G97" i="1"/>
  <c r="G101" i="1"/>
  <c r="G96" i="1"/>
  <c r="G100" i="1"/>
  <c r="G106" i="1"/>
  <c r="G96" i="4"/>
  <c r="G98" i="4"/>
  <c r="G105" i="1"/>
  <c r="G96" i="8"/>
  <c r="G98" i="8"/>
  <c r="G100" i="8"/>
  <c r="G102" i="8"/>
  <c r="G104" i="8"/>
  <c r="G104" i="1"/>
  <c r="G97" i="4"/>
  <c r="G99" i="4"/>
  <c r="G100" i="4"/>
  <c r="G102" i="4"/>
  <c r="G104" i="4"/>
  <c r="G106" i="4"/>
  <c r="G98" i="5"/>
  <c r="G100" i="5"/>
  <c r="G102" i="5"/>
  <c r="G104" i="5"/>
  <c r="G106" i="5"/>
  <c r="G151" i="6"/>
  <c r="G96" i="6"/>
  <c r="G107" i="4"/>
  <c r="G107" i="5"/>
  <c r="G98" i="6"/>
  <c r="G102" i="6"/>
  <c r="G106" i="6"/>
  <c r="G126" i="6"/>
  <c r="G130" i="6"/>
  <c r="G134" i="6"/>
  <c r="G138" i="6"/>
  <c r="G142" i="6"/>
  <c r="G146" i="6"/>
  <c r="G150" i="6"/>
  <c r="G107" i="1"/>
  <c r="G103" i="4"/>
  <c r="G97" i="5"/>
  <c r="G101" i="5"/>
  <c r="G105" i="5"/>
  <c r="G100" i="6"/>
  <c r="G128" i="6"/>
  <c r="G136" i="6"/>
  <c r="G144" i="6"/>
  <c r="G103" i="1"/>
  <c r="G101" i="4"/>
  <c r="G105" i="4"/>
  <c r="G99" i="5"/>
  <c r="G103" i="5"/>
  <c r="G104" i="6"/>
  <c r="G124" i="6"/>
  <c r="G132" i="6"/>
  <c r="G140" i="6"/>
  <c r="G152" i="6"/>
  <c r="C73" i="6"/>
  <c r="C163" i="6" s="1"/>
  <c r="C77" i="6"/>
  <c r="C167" i="6" s="1"/>
  <c r="C69" i="6"/>
  <c r="C159" i="6" s="1"/>
  <c r="C71" i="6"/>
  <c r="C161" i="6" s="1"/>
  <c r="P72" i="6"/>
  <c r="P70" i="6"/>
  <c r="P68" i="6"/>
  <c r="P76" i="6"/>
  <c r="K73" i="6"/>
  <c r="K163" i="6" s="1"/>
  <c r="K77" i="6"/>
  <c r="K167" i="6" s="1"/>
  <c r="K69" i="6"/>
  <c r="K159" i="6" s="1"/>
  <c r="K71" i="6"/>
  <c r="K161" i="6" s="1"/>
  <c r="G73" i="6"/>
  <c r="G77" i="6"/>
  <c r="G167" i="6" s="1"/>
  <c r="G69" i="6"/>
  <c r="G159" i="6" s="1"/>
  <c r="G71" i="6"/>
  <c r="G161" i="6" s="1"/>
  <c r="L77" i="6"/>
  <c r="L167" i="6" s="1"/>
  <c r="L73" i="6"/>
  <c r="L163" i="6" s="1"/>
  <c r="L69" i="6"/>
  <c r="L159" i="6" s="1"/>
  <c r="L71" i="6"/>
  <c r="L161" i="6" s="1"/>
  <c r="H77" i="6"/>
  <c r="H167" i="6" s="1"/>
  <c r="H71" i="6"/>
  <c r="H161" i="6" s="1"/>
  <c r="H73" i="6"/>
  <c r="H163" i="6" s="1"/>
  <c r="H69" i="6"/>
  <c r="H159" i="6" s="1"/>
  <c r="D77" i="6"/>
  <c r="D73" i="6"/>
  <c r="D163" i="6" s="1"/>
  <c r="D69" i="6"/>
  <c r="D71" i="6"/>
  <c r="M73" i="6"/>
  <c r="M69" i="6"/>
  <c r="M159" i="6" s="1"/>
  <c r="M71" i="6"/>
  <c r="M161" i="6" s="1"/>
  <c r="M77" i="6"/>
  <c r="M167" i="6" s="1"/>
  <c r="I73" i="6"/>
  <c r="I71" i="6"/>
  <c r="I161" i="6" s="1"/>
  <c r="I77" i="6"/>
  <c r="I167" i="6" s="1"/>
  <c r="I69" i="6"/>
  <c r="E73" i="6"/>
  <c r="E163" i="6" s="1"/>
  <c r="E71" i="6"/>
  <c r="E161" i="6" s="1"/>
  <c r="E77" i="6"/>
  <c r="E167" i="6" s="1"/>
  <c r="E69" i="6"/>
  <c r="E159" i="6" s="1"/>
  <c r="N71" i="6"/>
  <c r="N161" i="6" s="1"/>
  <c r="N77" i="6"/>
  <c r="N167" i="6" s="1"/>
  <c r="N69" i="6"/>
  <c r="N159" i="6" s="1"/>
  <c r="N73" i="6"/>
  <c r="N163" i="6" s="1"/>
  <c r="J71" i="6"/>
  <c r="J161" i="6" s="1"/>
  <c r="J69" i="6"/>
  <c r="J159" i="6" s="1"/>
  <c r="J73" i="6"/>
  <c r="J163" i="6" s="1"/>
  <c r="J77" i="6"/>
  <c r="F71" i="6"/>
  <c r="F77" i="6"/>
  <c r="F167" i="6" s="1"/>
  <c r="F69" i="6"/>
  <c r="F159" i="6" s="1"/>
  <c r="F73" i="6"/>
  <c r="F163" i="6" s="1"/>
  <c r="C15" i="6"/>
  <c r="C105" i="6" s="1"/>
  <c r="C31" i="6"/>
  <c r="C121" i="6" s="1"/>
  <c r="C27" i="6"/>
  <c r="C117" i="6" s="1"/>
  <c r="C25" i="6"/>
  <c r="C115" i="6" s="1"/>
  <c r="C23" i="6"/>
  <c r="C113" i="6" s="1"/>
  <c r="C21" i="6"/>
  <c r="C111" i="6" s="1"/>
  <c r="G15" i="6"/>
  <c r="G105" i="6" s="1"/>
  <c r="G31" i="6"/>
  <c r="G121" i="6" s="1"/>
  <c r="G25" i="6"/>
  <c r="G115" i="6" s="1"/>
  <c r="G21" i="6"/>
  <c r="G111" i="6" s="1"/>
  <c r="G27" i="6"/>
  <c r="G23" i="6"/>
  <c r="G113" i="6" s="1"/>
  <c r="K15" i="5"/>
  <c r="K31" i="5"/>
  <c r="K23" i="5"/>
  <c r="K25" i="5"/>
  <c r="K27" i="5"/>
  <c r="K21" i="5"/>
  <c r="C15" i="4"/>
  <c r="C31" i="4"/>
  <c r="C27" i="4"/>
  <c r="C29" i="4"/>
  <c r="C23" i="4"/>
  <c r="C25" i="4"/>
  <c r="G15" i="4"/>
  <c r="G25" i="4"/>
  <c r="G31" i="4"/>
  <c r="G27" i="4"/>
  <c r="G29" i="4"/>
  <c r="G23" i="4"/>
  <c r="C15" i="8"/>
  <c r="C29" i="8"/>
  <c r="C25" i="8"/>
  <c r="C31" i="8"/>
  <c r="C23" i="8"/>
  <c r="C27" i="8"/>
  <c r="G15" i="8"/>
  <c r="G105" i="8" s="1"/>
  <c r="G29" i="8"/>
  <c r="G119" i="8" s="1"/>
  <c r="G25" i="8"/>
  <c r="G115" i="8" s="1"/>
  <c r="G27" i="8"/>
  <c r="G117" i="8" s="1"/>
  <c r="G31" i="8"/>
  <c r="G121" i="8" s="1"/>
  <c r="G23" i="8"/>
  <c r="N15" i="6"/>
  <c r="N105" i="6" s="1"/>
  <c r="N31" i="6"/>
  <c r="N121" i="6" s="1"/>
  <c r="N27" i="6"/>
  <c r="N117" i="6" s="1"/>
  <c r="N25" i="6"/>
  <c r="N115" i="6" s="1"/>
  <c r="N23" i="6"/>
  <c r="N113" i="6" s="1"/>
  <c r="N21" i="6"/>
  <c r="N111" i="6" s="1"/>
  <c r="F15" i="6"/>
  <c r="F31" i="6"/>
  <c r="F27" i="6"/>
  <c r="F25" i="6"/>
  <c r="F115" i="6" s="1"/>
  <c r="F23" i="6"/>
  <c r="F113" i="6" s="1"/>
  <c r="F21" i="6"/>
  <c r="F111" i="6" s="1"/>
  <c r="J15" i="5"/>
  <c r="J27" i="5"/>
  <c r="J23" i="5"/>
  <c r="J31" i="5"/>
  <c r="J21" i="5"/>
  <c r="J25" i="5"/>
  <c r="N15" i="4"/>
  <c r="N105" i="4" s="1"/>
  <c r="N31" i="4"/>
  <c r="N121" i="4" s="1"/>
  <c r="N27" i="4"/>
  <c r="N117" i="4" s="1"/>
  <c r="N23" i="4"/>
  <c r="N113" i="4" s="1"/>
  <c r="N29" i="4"/>
  <c r="N119" i="4" s="1"/>
  <c r="N25" i="4"/>
  <c r="N115" i="4" s="1"/>
  <c r="F15" i="4"/>
  <c r="F31" i="4"/>
  <c r="F27" i="4"/>
  <c r="F23" i="4"/>
  <c r="F29" i="4"/>
  <c r="F25" i="4"/>
  <c r="N31" i="8"/>
  <c r="N121" i="8" s="1"/>
  <c r="N27" i="8"/>
  <c r="N117" i="8" s="1"/>
  <c r="N23" i="8"/>
  <c r="N113" i="8" s="1"/>
  <c r="N15" i="8"/>
  <c r="N105" i="8" s="1"/>
  <c r="N25" i="8"/>
  <c r="N115" i="8" s="1"/>
  <c r="N29" i="8"/>
  <c r="F31" i="8"/>
  <c r="F27" i="8"/>
  <c r="F23" i="8"/>
  <c r="F15" i="8"/>
  <c r="F25" i="8"/>
  <c r="F29" i="8"/>
  <c r="M15" i="6"/>
  <c r="M105" i="6" s="1"/>
  <c r="M31" i="6"/>
  <c r="M27" i="6"/>
  <c r="M117" i="6" s="1"/>
  <c r="M25" i="6"/>
  <c r="M115" i="6" s="1"/>
  <c r="M23" i="6"/>
  <c r="M21" i="6"/>
  <c r="M111" i="6" s="1"/>
  <c r="I15" i="6"/>
  <c r="I105" i="6" s="1"/>
  <c r="I31" i="6"/>
  <c r="I121" i="6" s="1"/>
  <c r="I27" i="6"/>
  <c r="I117" i="6" s="1"/>
  <c r="I25" i="6"/>
  <c r="I23" i="6"/>
  <c r="I21" i="6"/>
  <c r="I111" i="6" s="1"/>
  <c r="E15" i="6"/>
  <c r="E105" i="6" s="1"/>
  <c r="E31" i="6"/>
  <c r="E121" i="6" s="1"/>
  <c r="E27" i="6"/>
  <c r="E25" i="6"/>
  <c r="E115" i="6" s="1"/>
  <c r="E23" i="6"/>
  <c r="E113" i="6" s="1"/>
  <c r="E21" i="6"/>
  <c r="M15" i="5"/>
  <c r="M27" i="5"/>
  <c r="M25" i="5"/>
  <c r="M21" i="5"/>
  <c r="M31" i="5"/>
  <c r="M23" i="5"/>
  <c r="I15" i="5"/>
  <c r="I27" i="5"/>
  <c r="I25" i="5"/>
  <c r="I31" i="5"/>
  <c r="I21" i="5"/>
  <c r="I23" i="5"/>
  <c r="E15" i="5"/>
  <c r="E27" i="5"/>
  <c r="E21" i="5"/>
  <c r="E23" i="5"/>
  <c r="E31" i="5"/>
  <c r="E25" i="5"/>
  <c r="M15" i="4"/>
  <c r="M31" i="4"/>
  <c r="M25" i="4"/>
  <c r="M27" i="4"/>
  <c r="M23" i="4"/>
  <c r="M29" i="4"/>
  <c r="I15" i="4"/>
  <c r="I27" i="4"/>
  <c r="I23" i="4"/>
  <c r="I29" i="4"/>
  <c r="I31" i="4"/>
  <c r="I25" i="4"/>
  <c r="E15" i="4"/>
  <c r="E23" i="4"/>
  <c r="E29" i="4"/>
  <c r="E31" i="4"/>
  <c r="E25" i="4"/>
  <c r="E27" i="4"/>
  <c r="M31" i="8"/>
  <c r="M121" i="8" s="1"/>
  <c r="M27" i="8"/>
  <c r="M117" i="8" s="1"/>
  <c r="M23" i="8"/>
  <c r="M113" i="8" s="1"/>
  <c r="M15" i="8"/>
  <c r="M105" i="8" s="1"/>
  <c r="M25" i="8"/>
  <c r="M115" i="8" s="1"/>
  <c r="M29" i="8"/>
  <c r="M119" i="8" s="1"/>
  <c r="I31" i="8"/>
  <c r="I121" i="8" s="1"/>
  <c r="I27" i="8"/>
  <c r="I117" i="8" s="1"/>
  <c r="I23" i="8"/>
  <c r="I113" i="8" s="1"/>
  <c r="I29" i="8"/>
  <c r="I119" i="8" s="1"/>
  <c r="I15" i="8"/>
  <c r="I105" i="8" s="1"/>
  <c r="I25" i="8"/>
  <c r="I115" i="8" s="1"/>
  <c r="E31" i="8"/>
  <c r="E27" i="8"/>
  <c r="E23" i="8"/>
  <c r="E15" i="8"/>
  <c r="E25" i="8"/>
  <c r="E29" i="8"/>
  <c r="K15" i="6"/>
  <c r="K31" i="6"/>
  <c r="K27" i="6"/>
  <c r="K25" i="6"/>
  <c r="K115" i="6" s="1"/>
  <c r="K23" i="6"/>
  <c r="K21" i="6"/>
  <c r="K111" i="6" s="1"/>
  <c r="C15" i="5"/>
  <c r="C105" i="5" s="1"/>
  <c r="C31" i="5"/>
  <c r="C121" i="5" s="1"/>
  <c r="C25" i="5"/>
  <c r="C115" i="5" s="1"/>
  <c r="C21" i="5"/>
  <c r="C111" i="5" s="1"/>
  <c r="C27" i="5"/>
  <c r="C117" i="5" s="1"/>
  <c r="C23" i="5"/>
  <c r="C113" i="5" s="1"/>
  <c r="G15" i="5"/>
  <c r="G31" i="5"/>
  <c r="G23" i="5"/>
  <c r="G27" i="5"/>
  <c r="G25" i="5"/>
  <c r="G21" i="5"/>
  <c r="K15" i="4"/>
  <c r="K29" i="4"/>
  <c r="K23" i="4"/>
  <c r="K25" i="4"/>
  <c r="K31" i="4"/>
  <c r="K27" i="4"/>
  <c r="K15" i="8"/>
  <c r="K105" i="8" s="1"/>
  <c r="K29" i="8"/>
  <c r="K25" i="8"/>
  <c r="K115" i="8" s="1"/>
  <c r="K31" i="8"/>
  <c r="K121" i="8" s="1"/>
  <c r="K23" i="8"/>
  <c r="K113" i="8" s="1"/>
  <c r="K27" i="8"/>
  <c r="K117" i="8" s="1"/>
  <c r="J15" i="6"/>
  <c r="J31" i="6"/>
  <c r="J121" i="6" s="1"/>
  <c r="J27" i="6"/>
  <c r="J117" i="6" s="1"/>
  <c r="J25" i="6"/>
  <c r="J23" i="6"/>
  <c r="J113" i="6" s="1"/>
  <c r="J21" i="6"/>
  <c r="J111" i="6" s="1"/>
  <c r="N15" i="5"/>
  <c r="N105" i="5" s="1"/>
  <c r="N27" i="5"/>
  <c r="N117" i="5" s="1"/>
  <c r="N23" i="5"/>
  <c r="N113" i="5" s="1"/>
  <c r="N25" i="5"/>
  <c r="N115" i="5" s="1"/>
  <c r="N21" i="5"/>
  <c r="N111" i="5" s="1"/>
  <c r="N31" i="5"/>
  <c r="N121" i="5" s="1"/>
  <c r="F15" i="5"/>
  <c r="F27" i="5"/>
  <c r="F23" i="5"/>
  <c r="F31" i="5"/>
  <c r="F25" i="5"/>
  <c r="F21" i="5"/>
  <c r="J15" i="4"/>
  <c r="J31" i="4"/>
  <c r="J27" i="4"/>
  <c r="J23" i="4"/>
  <c r="J29" i="4"/>
  <c r="J25" i="4"/>
  <c r="J31" i="8"/>
  <c r="J27" i="8"/>
  <c r="J117" i="8" s="1"/>
  <c r="J23" i="8"/>
  <c r="J113" i="8" s="1"/>
  <c r="J29" i="8"/>
  <c r="J119" i="8" s="1"/>
  <c r="J15" i="8"/>
  <c r="J105" i="8" s="1"/>
  <c r="J25" i="8"/>
  <c r="J115" i="8" s="1"/>
  <c r="L15" i="6"/>
  <c r="L105" i="6" s="1"/>
  <c r="L31" i="6"/>
  <c r="L25" i="6"/>
  <c r="L27" i="6"/>
  <c r="L117" i="6" s="1"/>
  <c r="L23" i="6"/>
  <c r="L21" i="6"/>
  <c r="L111" i="6" s="1"/>
  <c r="H15" i="6"/>
  <c r="H27" i="6"/>
  <c r="H117" i="6" s="1"/>
  <c r="H21" i="6"/>
  <c r="H31" i="6"/>
  <c r="H25" i="6"/>
  <c r="H115" i="6" s="1"/>
  <c r="H23" i="6"/>
  <c r="H113" i="6" s="1"/>
  <c r="D15" i="6"/>
  <c r="D105" i="6" s="1"/>
  <c r="D31" i="6"/>
  <c r="D121" i="6" s="1"/>
  <c r="D25" i="6"/>
  <c r="D115" i="6" s="1"/>
  <c r="D27" i="6"/>
  <c r="D117" i="6" s="1"/>
  <c r="D23" i="6"/>
  <c r="D113" i="6" s="1"/>
  <c r="D21" i="6"/>
  <c r="L15" i="5"/>
  <c r="L31" i="5"/>
  <c r="L25" i="5"/>
  <c r="L21" i="5"/>
  <c r="L23" i="5"/>
  <c r="L27" i="5"/>
  <c r="H15" i="5"/>
  <c r="H31" i="5"/>
  <c r="H25" i="5"/>
  <c r="H21" i="5"/>
  <c r="H27" i="5"/>
  <c r="H23" i="5"/>
  <c r="D15" i="5"/>
  <c r="D31" i="5"/>
  <c r="D25" i="5"/>
  <c r="D21" i="5"/>
  <c r="D27" i="5"/>
  <c r="D23" i="5"/>
  <c r="L15" i="4"/>
  <c r="L29" i="4"/>
  <c r="L25" i="4"/>
  <c r="L31" i="4"/>
  <c r="L27" i="4"/>
  <c r="L23" i="4"/>
  <c r="H15" i="4"/>
  <c r="H29" i="4"/>
  <c r="H25" i="4"/>
  <c r="H31" i="4"/>
  <c r="H27" i="4"/>
  <c r="H23" i="4"/>
  <c r="D15" i="4"/>
  <c r="D29" i="4"/>
  <c r="D25" i="4"/>
  <c r="D27" i="4"/>
  <c r="D23" i="4"/>
  <c r="D31" i="4"/>
  <c r="L15" i="8"/>
  <c r="L105" i="8" s="1"/>
  <c r="L29" i="8"/>
  <c r="L119" i="8" s="1"/>
  <c r="L25" i="8"/>
  <c r="L115" i="8" s="1"/>
  <c r="L31" i="8"/>
  <c r="L121" i="8" s="1"/>
  <c r="L23" i="8"/>
  <c r="L113" i="8" s="1"/>
  <c r="L27" i="8"/>
  <c r="L117" i="8" s="1"/>
  <c r="H15" i="8"/>
  <c r="H105" i="8" s="1"/>
  <c r="H29" i="8"/>
  <c r="H119" i="8" s="1"/>
  <c r="H25" i="8"/>
  <c r="H115" i="8" s="1"/>
  <c r="H27" i="8"/>
  <c r="H117" i="8" s="1"/>
  <c r="H31" i="8"/>
  <c r="H121" i="8" s="1"/>
  <c r="H23" i="8"/>
  <c r="H113" i="8" s="1"/>
  <c r="D15" i="8"/>
  <c r="D29" i="8"/>
  <c r="D25" i="8"/>
  <c r="D31" i="8"/>
  <c r="D23" i="8"/>
  <c r="D27" i="8"/>
  <c r="L88" i="14"/>
  <c r="L94" i="15"/>
  <c r="L96" i="15"/>
  <c r="L98" i="15"/>
  <c r="L100" i="15"/>
  <c r="L102" i="15"/>
  <c r="L104" i="15"/>
  <c r="L106" i="15"/>
  <c r="L108" i="15"/>
  <c r="L110" i="15"/>
  <c r="L112" i="15"/>
  <c r="L114" i="15"/>
  <c r="L116" i="15"/>
  <c r="L118" i="15"/>
  <c r="L120" i="15"/>
  <c r="L122" i="15"/>
  <c r="L124" i="15"/>
  <c r="L126" i="15"/>
  <c r="L128" i="15"/>
  <c r="L130" i="15"/>
  <c r="L132" i="15"/>
  <c r="L134" i="15"/>
  <c r="L136" i="15"/>
  <c r="L138" i="15"/>
  <c r="L140" i="15"/>
  <c r="L142" i="15"/>
  <c r="L89" i="14"/>
  <c r="L87" i="14"/>
  <c r="L86" i="14"/>
  <c r="L82" i="14"/>
  <c r="L78" i="14"/>
  <c r="L74" i="14"/>
  <c r="L70" i="14"/>
  <c r="L139" i="13"/>
  <c r="L135" i="13"/>
  <c r="L131" i="13"/>
  <c r="L127" i="13"/>
  <c r="L123" i="13"/>
  <c r="L95" i="15"/>
  <c r="L99" i="15"/>
  <c r="L103" i="15"/>
  <c r="L107" i="15"/>
  <c r="L111" i="15"/>
  <c r="L115" i="15"/>
  <c r="L119" i="15"/>
  <c r="L123" i="15"/>
  <c r="L127" i="15"/>
  <c r="L131" i="15"/>
  <c r="L135" i="15"/>
  <c r="L139" i="15"/>
  <c r="L92" i="15"/>
  <c r="L85" i="14"/>
  <c r="L81" i="14"/>
  <c r="L77" i="14"/>
  <c r="L73" i="14"/>
  <c r="L69" i="14"/>
  <c r="L142" i="13"/>
  <c r="L138" i="13"/>
  <c r="L134" i="13"/>
  <c r="L130" i="13"/>
  <c r="L126" i="13"/>
  <c r="L122" i="13"/>
  <c r="L121" i="13"/>
  <c r="L120" i="13"/>
  <c r="L119" i="13"/>
  <c r="L118" i="13"/>
  <c r="L117" i="13"/>
  <c r="L116" i="13"/>
  <c r="L115" i="13"/>
  <c r="L114" i="13"/>
  <c r="L113" i="13"/>
  <c r="L112" i="13"/>
  <c r="L111" i="13"/>
  <c r="L110" i="13"/>
  <c r="L109" i="13"/>
  <c r="L108" i="13"/>
  <c r="L107" i="13"/>
  <c r="L106" i="13"/>
  <c r="L105" i="13"/>
  <c r="L104" i="13"/>
  <c r="L103" i="13"/>
  <c r="L102" i="13"/>
  <c r="L101" i="13"/>
  <c r="L100" i="13"/>
  <c r="L99" i="13"/>
  <c r="L98" i="13"/>
  <c r="L97" i="13"/>
  <c r="L96" i="13"/>
  <c r="L95" i="13"/>
  <c r="L94" i="13"/>
  <c r="L93" i="13"/>
  <c r="L92" i="13"/>
  <c r="L142" i="12"/>
  <c r="L141" i="12"/>
  <c r="L140" i="12"/>
  <c r="L139" i="12"/>
  <c r="L138" i="12"/>
  <c r="L137" i="12"/>
  <c r="L136" i="12"/>
  <c r="L135" i="12"/>
  <c r="L134" i="12"/>
  <c r="L133" i="12"/>
  <c r="L132" i="12"/>
  <c r="L131" i="12"/>
  <c r="L130" i="12"/>
  <c r="L129" i="12"/>
  <c r="L128" i="12"/>
  <c r="L127" i="12"/>
  <c r="L126" i="12"/>
  <c r="L125" i="12"/>
  <c r="L124" i="12"/>
  <c r="L123" i="12"/>
  <c r="L122" i="12"/>
  <c r="L121" i="12"/>
  <c r="L120" i="12"/>
  <c r="L119" i="12"/>
  <c r="L118" i="12"/>
  <c r="L117" i="12"/>
  <c r="L116" i="12"/>
  <c r="L115" i="12"/>
  <c r="L114" i="12"/>
  <c r="L113" i="12"/>
  <c r="L112" i="12"/>
  <c r="L111" i="12"/>
  <c r="L110" i="12"/>
  <c r="L109" i="12"/>
  <c r="L108" i="12"/>
  <c r="L107" i="12"/>
  <c r="L106" i="12"/>
  <c r="L105" i="12"/>
  <c r="L104" i="12"/>
  <c r="L103" i="12"/>
  <c r="L102" i="12"/>
  <c r="L101" i="12"/>
  <c r="L100" i="12"/>
  <c r="L99" i="12"/>
  <c r="L98" i="12"/>
  <c r="L97" i="12"/>
  <c r="L97" i="15"/>
  <c r="L105" i="15"/>
  <c r="L113" i="15"/>
  <c r="L121" i="15"/>
  <c r="L129" i="15"/>
  <c r="L137" i="15"/>
  <c r="L79" i="14"/>
  <c r="L71" i="14"/>
  <c r="L140" i="13"/>
  <c r="L132" i="13"/>
  <c r="L124" i="13"/>
  <c r="L84" i="14"/>
  <c r="L76" i="14"/>
  <c r="L68" i="14"/>
  <c r="L137" i="13"/>
  <c r="L129" i="13"/>
  <c r="L80" i="14"/>
  <c r="L141" i="13"/>
  <c r="L125" i="13"/>
  <c r="L95" i="12"/>
  <c r="L93" i="12"/>
  <c r="L142" i="11"/>
  <c r="L140" i="11"/>
  <c r="L138" i="11"/>
  <c r="L136" i="11"/>
  <c r="L134" i="11"/>
  <c r="L132" i="11"/>
  <c r="L130" i="11"/>
  <c r="L128" i="11"/>
  <c r="L126" i="11"/>
  <c r="L124" i="11"/>
  <c r="L122" i="11"/>
  <c r="L120" i="11"/>
  <c r="L118" i="11"/>
  <c r="L116" i="11"/>
  <c r="L114" i="11"/>
  <c r="L112" i="11"/>
  <c r="L110" i="11"/>
  <c r="L108" i="11"/>
  <c r="L106" i="11"/>
  <c r="L104" i="11"/>
  <c r="L100" i="11"/>
  <c r="L96" i="11"/>
  <c r="L92" i="11"/>
  <c r="L95" i="10"/>
  <c r="L99" i="10"/>
  <c r="L103" i="10"/>
  <c r="L107" i="10"/>
  <c r="L111" i="10"/>
  <c r="L123" i="10"/>
  <c r="L127" i="10"/>
  <c r="L101" i="15"/>
  <c r="L136" i="13"/>
  <c r="L97" i="11"/>
  <c r="L98" i="10"/>
  <c r="L110" i="10"/>
  <c r="L118" i="10"/>
  <c r="L126" i="10"/>
  <c r="L131" i="10"/>
  <c r="L133" i="10"/>
  <c r="L135" i="10"/>
  <c r="L138" i="10"/>
  <c r="L140" i="10"/>
  <c r="L142" i="10"/>
  <c r="L96" i="12"/>
  <c r="L92" i="12"/>
  <c r="L141" i="11"/>
  <c r="L93" i="15"/>
  <c r="L109" i="15"/>
  <c r="L125" i="15"/>
  <c r="L141" i="15"/>
  <c r="L90" i="14"/>
  <c r="L83" i="14"/>
  <c r="L67" i="14"/>
  <c r="L128" i="13"/>
  <c r="L99" i="11"/>
  <c r="L95" i="11"/>
  <c r="L96" i="10"/>
  <c r="L100" i="10"/>
  <c r="L104" i="10"/>
  <c r="L108" i="10"/>
  <c r="L112" i="10"/>
  <c r="L116" i="10"/>
  <c r="L120" i="10"/>
  <c r="L124" i="10"/>
  <c r="L128" i="10"/>
  <c r="L115" i="10"/>
  <c r="L119" i="10"/>
  <c r="L117" i="15"/>
  <c r="L133" i="15"/>
  <c r="L75" i="14"/>
  <c r="L101" i="11"/>
  <c r="L93" i="11"/>
  <c r="L94" i="10"/>
  <c r="L102" i="10"/>
  <c r="L106" i="10"/>
  <c r="L114" i="10"/>
  <c r="L122" i="10"/>
  <c r="L130" i="10"/>
  <c r="L132" i="10"/>
  <c r="L134" i="10"/>
  <c r="L136" i="10"/>
  <c r="L137" i="10"/>
  <c r="L139" i="10"/>
  <c r="L141" i="10"/>
  <c r="L92" i="10"/>
  <c r="L72" i="14"/>
  <c r="L133" i="13"/>
  <c r="L94" i="12"/>
  <c r="L137" i="11"/>
  <c r="L129" i="11"/>
  <c r="L121" i="11"/>
  <c r="L113" i="11"/>
  <c r="L105" i="11"/>
  <c r="L97" i="10"/>
  <c r="L113" i="10"/>
  <c r="L129" i="10"/>
  <c r="L135" i="11"/>
  <c r="L127" i="11"/>
  <c r="L119" i="11"/>
  <c r="L111" i="11"/>
  <c r="L103" i="11"/>
  <c r="L94" i="11"/>
  <c r="L93" i="10"/>
  <c r="L109" i="10"/>
  <c r="L125" i="10"/>
  <c r="L133" i="11"/>
  <c r="L125" i="11"/>
  <c r="L117" i="11"/>
  <c r="L109" i="11"/>
  <c r="L98" i="11"/>
  <c r="L105" i="10"/>
  <c r="L121" i="10"/>
  <c r="L139" i="11"/>
  <c r="L131" i="11"/>
  <c r="L123" i="11"/>
  <c r="L115" i="11"/>
  <c r="L107" i="11"/>
  <c r="L102" i="11"/>
  <c r="L101" i="10"/>
  <c r="L117" i="10"/>
  <c r="H93" i="15"/>
  <c r="H95" i="15"/>
  <c r="H97" i="15"/>
  <c r="H99" i="15"/>
  <c r="H101" i="15"/>
  <c r="H103" i="15"/>
  <c r="H105" i="15"/>
  <c r="H107" i="15"/>
  <c r="H109" i="15"/>
  <c r="H111" i="15"/>
  <c r="H113" i="15"/>
  <c r="H115" i="15"/>
  <c r="H117" i="15"/>
  <c r="H119" i="15"/>
  <c r="H121" i="15"/>
  <c r="H123" i="15"/>
  <c r="H125" i="15"/>
  <c r="H127" i="15"/>
  <c r="H129" i="15"/>
  <c r="H131" i="15"/>
  <c r="H133" i="15"/>
  <c r="H135" i="15"/>
  <c r="H137" i="15"/>
  <c r="H139" i="15"/>
  <c r="H141" i="15"/>
  <c r="H92" i="15"/>
  <c r="H88" i="14"/>
  <c r="H90" i="14"/>
  <c r="H85" i="14"/>
  <c r="H81" i="14"/>
  <c r="H77" i="14"/>
  <c r="H73" i="14"/>
  <c r="H69" i="14"/>
  <c r="H142" i="13"/>
  <c r="H138" i="13"/>
  <c r="H134" i="13"/>
  <c r="H130" i="13"/>
  <c r="H126" i="13"/>
  <c r="H94" i="15"/>
  <c r="H98" i="15"/>
  <c r="H102" i="15"/>
  <c r="H106" i="15"/>
  <c r="H110" i="15"/>
  <c r="H114" i="15"/>
  <c r="H118" i="15"/>
  <c r="H122" i="15"/>
  <c r="H126" i="15"/>
  <c r="H130" i="15"/>
  <c r="H134" i="15"/>
  <c r="H138" i="15"/>
  <c r="H142" i="15"/>
  <c r="H89" i="14"/>
  <c r="H84" i="14"/>
  <c r="H80" i="14"/>
  <c r="H76" i="14"/>
  <c r="H72" i="14"/>
  <c r="H68" i="14"/>
  <c r="H141" i="13"/>
  <c r="H137" i="13"/>
  <c r="H133" i="13"/>
  <c r="H129" i="13"/>
  <c r="H125" i="13"/>
  <c r="H122" i="13"/>
  <c r="H121" i="13"/>
  <c r="H120" i="13"/>
  <c r="H119" i="13"/>
  <c r="H118" i="13"/>
  <c r="H117" i="13"/>
  <c r="H116" i="13"/>
  <c r="H115" i="13"/>
  <c r="H114" i="13"/>
  <c r="H113" i="13"/>
  <c r="H112" i="13"/>
  <c r="H111" i="13"/>
  <c r="H110" i="13"/>
  <c r="H109" i="13"/>
  <c r="H108" i="13"/>
  <c r="H107" i="13"/>
  <c r="H106" i="13"/>
  <c r="H105" i="13"/>
  <c r="H104" i="13"/>
  <c r="H103" i="13"/>
  <c r="H102" i="13"/>
  <c r="H101" i="13"/>
  <c r="H100" i="13"/>
  <c r="H99" i="13"/>
  <c r="H98" i="13"/>
  <c r="H97" i="13"/>
  <c r="H96" i="13"/>
  <c r="H95" i="13"/>
  <c r="H94" i="13"/>
  <c r="H93" i="13"/>
  <c r="H92" i="13"/>
  <c r="H142" i="12"/>
  <c r="H141" i="12"/>
  <c r="H140" i="12"/>
  <c r="H139" i="12"/>
  <c r="H138" i="12"/>
  <c r="H137" i="12"/>
  <c r="H136" i="12"/>
  <c r="H135" i="12"/>
  <c r="H134" i="12"/>
  <c r="H133" i="12"/>
  <c r="H132" i="12"/>
  <c r="H131" i="12"/>
  <c r="H130" i="12"/>
  <c r="H129" i="12"/>
  <c r="H128" i="12"/>
  <c r="H127" i="12"/>
  <c r="H126" i="12"/>
  <c r="H125" i="12"/>
  <c r="H124" i="12"/>
  <c r="H123" i="12"/>
  <c r="H122" i="12"/>
  <c r="H121" i="12"/>
  <c r="H120" i="12"/>
  <c r="H119" i="12"/>
  <c r="H118" i="12"/>
  <c r="H117" i="12"/>
  <c r="H116" i="12"/>
  <c r="H115" i="12"/>
  <c r="H114" i="12"/>
  <c r="H113" i="12"/>
  <c r="H112" i="12"/>
  <c r="H111" i="12"/>
  <c r="H110" i="12"/>
  <c r="H109" i="12"/>
  <c r="H108" i="12"/>
  <c r="H107" i="12"/>
  <c r="H106" i="12"/>
  <c r="H105" i="12"/>
  <c r="H104" i="12"/>
  <c r="H103" i="12"/>
  <c r="H102" i="12"/>
  <c r="H101" i="12"/>
  <c r="H100" i="12"/>
  <c r="H99" i="12"/>
  <c r="H98" i="12"/>
  <c r="H97" i="12"/>
  <c r="H100" i="15"/>
  <c r="H108" i="15"/>
  <c r="H116" i="15"/>
  <c r="H124" i="15"/>
  <c r="H132" i="15"/>
  <c r="H140" i="15"/>
  <c r="H82" i="14"/>
  <c r="H74" i="14"/>
  <c r="H135" i="13"/>
  <c r="H127" i="13"/>
  <c r="H87" i="14"/>
  <c r="H79" i="14"/>
  <c r="H71" i="14"/>
  <c r="H140" i="13"/>
  <c r="H132" i="13"/>
  <c r="H124" i="13"/>
  <c r="H75" i="14"/>
  <c r="H136" i="13"/>
  <c r="H96" i="12"/>
  <c r="H94" i="12"/>
  <c r="H92" i="12"/>
  <c r="H141" i="11"/>
  <c r="H139" i="11"/>
  <c r="H137" i="11"/>
  <c r="H135" i="11"/>
  <c r="H133" i="11"/>
  <c r="H131" i="11"/>
  <c r="H129" i="11"/>
  <c r="H127" i="11"/>
  <c r="H125" i="11"/>
  <c r="H123" i="11"/>
  <c r="H121" i="11"/>
  <c r="H119" i="11"/>
  <c r="H117" i="11"/>
  <c r="H115" i="11"/>
  <c r="H113" i="11"/>
  <c r="H111" i="11"/>
  <c r="H109" i="11"/>
  <c r="H107" i="11"/>
  <c r="H105" i="11"/>
  <c r="H103" i="11"/>
  <c r="H99" i="11"/>
  <c r="H95" i="11"/>
  <c r="H94" i="10"/>
  <c r="H98" i="10"/>
  <c r="H102" i="10"/>
  <c r="H106" i="10"/>
  <c r="H110" i="10"/>
  <c r="H114" i="10"/>
  <c r="H118" i="10"/>
  <c r="H70" i="14"/>
  <c r="H100" i="11"/>
  <c r="H92" i="11"/>
  <c r="H93" i="10"/>
  <c r="H101" i="10"/>
  <c r="H113" i="10"/>
  <c r="H121" i="10"/>
  <c r="H129" i="10"/>
  <c r="H132" i="10"/>
  <c r="H134" i="10"/>
  <c r="H136" i="10"/>
  <c r="H137" i="10"/>
  <c r="H139" i="10"/>
  <c r="H141" i="10"/>
  <c r="H92" i="10"/>
  <c r="H128" i="13"/>
  <c r="H95" i="12"/>
  <c r="H140" i="11"/>
  <c r="H104" i="15"/>
  <c r="H120" i="15"/>
  <c r="H136" i="15"/>
  <c r="H78" i="14"/>
  <c r="H139" i="13"/>
  <c r="H123" i="13"/>
  <c r="H102" i="11"/>
  <c r="H98" i="11"/>
  <c r="H94" i="11"/>
  <c r="H95" i="10"/>
  <c r="H99" i="10"/>
  <c r="H103" i="10"/>
  <c r="H107" i="10"/>
  <c r="H111" i="10"/>
  <c r="H115" i="10"/>
  <c r="H119" i="10"/>
  <c r="H123" i="10"/>
  <c r="H127" i="10"/>
  <c r="H122" i="10"/>
  <c r="H126" i="10"/>
  <c r="H130" i="10"/>
  <c r="H96" i="15"/>
  <c r="H112" i="15"/>
  <c r="H128" i="15"/>
  <c r="H86" i="14"/>
  <c r="H131" i="13"/>
  <c r="H96" i="11"/>
  <c r="H97" i="10"/>
  <c r="H105" i="10"/>
  <c r="H109" i="10"/>
  <c r="H117" i="10"/>
  <c r="H125" i="10"/>
  <c r="H131" i="10"/>
  <c r="H133" i="10"/>
  <c r="H135" i="10"/>
  <c r="H138" i="10"/>
  <c r="H140" i="10"/>
  <c r="H142" i="10"/>
  <c r="H83" i="14"/>
  <c r="H67" i="14"/>
  <c r="H93" i="12"/>
  <c r="H142" i="11"/>
  <c r="H132" i="11"/>
  <c r="H124" i="11"/>
  <c r="H116" i="11"/>
  <c r="H108" i="11"/>
  <c r="H101" i="11"/>
  <c r="H108" i="10"/>
  <c r="H124" i="10"/>
  <c r="H138" i="11"/>
  <c r="H130" i="11"/>
  <c r="H122" i="11"/>
  <c r="H114" i="11"/>
  <c r="H106" i="11"/>
  <c r="H104" i="10"/>
  <c r="H120" i="10"/>
  <c r="H136" i="11"/>
  <c r="H128" i="11"/>
  <c r="H120" i="11"/>
  <c r="H112" i="11"/>
  <c r="H104" i="11"/>
  <c r="H93" i="11"/>
  <c r="H100" i="10"/>
  <c r="H116" i="10"/>
  <c r="H134" i="11"/>
  <c r="H126" i="11"/>
  <c r="H118" i="11"/>
  <c r="H110" i="11"/>
  <c r="H97" i="11"/>
  <c r="H96" i="10"/>
  <c r="H112" i="10"/>
  <c r="H128" i="10"/>
  <c r="D90" i="14"/>
  <c r="D94" i="15"/>
  <c r="D96" i="15"/>
  <c r="D98" i="15"/>
  <c r="D100" i="15"/>
  <c r="D102" i="15"/>
  <c r="D104" i="15"/>
  <c r="D106" i="15"/>
  <c r="D108" i="15"/>
  <c r="D110" i="15"/>
  <c r="D112" i="15"/>
  <c r="D114" i="15"/>
  <c r="D116" i="15"/>
  <c r="D118" i="15"/>
  <c r="D120" i="15"/>
  <c r="D122" i="15"/>
  <c r="D124" i="15"/>
  <c r="D126" i="15"/>
  <c r="D128" i="15"/>
  <c r="D130" i="15"/>
  <c r="D132" i="15"/>
  <c r="D134" i="15"/>
  <c r="D136" i="15"/>
  <c r="D138" i="15"/>
  <c r="D140" i="15"/>
  <c r="D142" i="15"/>
  <c r="D84" i="14"/>
  <c r="D80" i="14"/>
  <c r="D76" i="14"/>
  <c r="D72" i="14"/>
  <c r="D68" i="14"/>
  <c r="D141" i="13"/>
  <c r="D137" i="13"/>
  <c r="D133" i="13"/>
  <c r="D129" i="13"/>
  <c r="D125" i="13"/>
  <c r="D93" i="15"/>
  <c r="D97" i="15"/>
  <c r="D101" i="15"/>
  <c r="D105" i="15"/>
  <c r="D109" i="15"/>
  <c r="D113" i="15"/>
  <c r="D117" i="15"/>
  <c r="D121" i="15"/>
  <c r="D125" i="15"/>
  <c r="D129" i="15"/>
  <c r="D133" i="15"/>
  <c r="D137" i="15"/>
  <c r="D141" i="15"/>
  <c r="D87" i="14"/>
  <c r="D83" i="14"/>
  <c r="D79" i="14"/>
  <c r="D75" i="14"/>
  <c r="D71" i="14"/>
  <c r="D67" i="14"/>
  <c r="D140" i="13"/>
  <c r="D136" i="13"/>
  <c r="D132" i="13"/>
  <c r="D128" i="13"/>
  <c r="D124" i="13"/>
  <c r="D122" i="13"/>
  <c r="D121" i="13"/>
  <c r="D120" i="13"/>
  <c r="D119" i="13"/>
  <c r="D118" i="13"/>
  <c r="D117" i="13"/>
  <c r="D116" i="13"/>
  <c r="D115" i="13"/>
  <c r="D114" i="13"/>
  <c r="D113" i="13"/>
  <c r="D112" i="13"/>
  <c r="D111" i="13"/>
  <c r="D110" i="13"/>
  <c r="D109" i="13"/>
  <c r="D108" i="13"/>
  <c r="D107" i="13"/>
  <c r="D106" i="13"/>
  <c r="D105" i="13"/>
  <c r="D104" i="13"/>
  <c r="D103" i="13"/>
  <c r="D102" i="13"/>
  <c r="D101" i="13"/>
  <c r="D100" i="13"/>
  <c r="D99" i="13"/>
  <c r="D98" i="13"/>
  <c r="D97" i="13"/>
  <c r="D96" i="13"/>
  <c r="D95" i="13"/>
  <c r="D94" i="13"/>
  <c r="D93" i="13"/>
  <c r="D92" i="13"/>
  <c r="D142" i="12"/>
  <c r="D141" i="12"/>
  <c r="D140" i="12"/>
  <c r="D139" i="12"/>
  <c r="D138" i="12"/>
  <c r="D137" i="12"/>
  <c r="D136" i="12"/>
  <c r="D135" i="12"/>
  <c r="D134" i="12"/>
  <c r="D133" i="12"/>
  <c r="D132" i="12"/>
  <c r="D131" i="12"/>
  <c r="D130" i="12"/>
  <c r="D129" i="12"/>
  <c r="D128" i="12"/>
  <c r="D127" i="12"/>
  <c r="D126" i="12"/>
  <c r="D125" i="12"/>
  <c r="D124" i="12"/>
  <c r="D123" i="12"/>
  <c r="D122" i="12"/>
  <c r="D121" i="12"/>
  <c r="D120" i="12"/>
  <c r="D119" i="12"/>
  <c r="D118" i="12"/>
  <c r="D117" i="12"/>
  <c r="D116" i="12"/>
  <c r="D115" i="12"/>
  <c r="D114" i="12"/>
  <c r="D113" i="12"/>
  <c r="D112" i="12"/>
  <c r="D111" i="12"/>
  <c r="D110" i="12"/>
  <c r="D109" i="12"/>
  <c r="D108" i="12"/>
  <c r="D107" i="12"/>
  <c r="D106" i="12"/>
  <c r="D105" i="12"/>
  <c r="D104" i="12"/>
  <c r="D103" i="12"/>
  <c r="D102" i="12"/>
  <c r="D101" i="12"/>
  <c r="D100" i="12"/>
  <c r="D99" i="12"/>
  <c r="D98" i="12"/>
  <c r="D95" i="15"/>
  <c r="D103" i="15"/>
  <c r="D111" i="15"/>
  <c r="D119" i="15"/>
  <c r="D127" i="15"/>
  <c r="D135" i="15"/>
  <c r="D92" i="15"/>
  <c r="D88" i="14"/>
  <c r="D85" i="14"/>
  <c r="D77" i="14"/>
  <c r="D69" i="14"/>
  <c r="D138" i="13"/>
  <c r="D130" i="13"/>
  <c r="D89" i="14"/>
  <c r="D82" i="14"/>
  <c r="D74" i="14"/>
  <c r="D135" i="13"/>
  <c r="D127" i="13"/>
  <c r="D86" i="14"/>
  <c r="D70" i="14"/>
  <c r="D131" i="13"/>
  <c r="D97" i="12"/>
  <c r="D95" i="12"/>
  <c r="D93" i="12"/>
  <c r="D142" i="11"/>
  <c r="D140" i="11"/>
  <c r="D138" i="11"/>
  <c r="D136" i="11"/>
  <c r="D134" i="11"/>
  <c r="D132" i="11"/>
  <c r="D130" i="11"/>
  <c r="D128" i="11"/>
  <c r="D126" i="11"/>
  <c r="D124" i="11"/>
  <c r="D122" i="11"/>
  <c r="D120" i="11"/>
  <c r="D118" i="11"/>
  <c r="D116" i="11"/>
  <c r="D114" i="11"/>
  <c r="D112" i="11"/>
  <c r="D110" i="11"/>
  <c r="D108" i="11"/>
  <c r="D106" i="11"/>
  <c r="D104" i="11"/>
  <c r="D102" i="11"/>
  <c r="D98" i="11"/>
  <c r="D94" i="11"/>
  <c r="D93" i="10"/>
  <c r="D97" i="10"/>
  <c r="D101" i="10"/>
  <c r="D105" i="10"/>
  <c r="D109" i="10"/>
  <c r="D113" i="10"/>
  <c r="D81" i="14"/>
  <c r="D126" i="13"/>
  <c r="D95" i="11"/>
  <c r="D96" i="10"/>
  <c r="D104" i="10"/>
  <c r="D108" i="10"/>
  <c r="D116" i="10"/>
  <c r="D124" i="10"/>
  <c r="D131" i="10"/>
  <c r="D133" i="10"/>
  <c r="D135" i="10"/>
  <c r="D138" i="10"/>
  <c r="D140" i="10"/>
  <c r="D142" i="10"/>
  <c r="D78" i="14"/>
  <c r="D139" i="13"/>
  <c r="D94" i="12"/>
  <c r="D99" i="15"/>
  <c r="D115" i="15"/>
  <c r="D131" i="15"/>
  <c r="D73" i="14"/>
  <c r="D134" i="13"/>
  <c r="D101" i="11"/>
  <c r="D97" i="11"/>
  <c r="D93" i="11"/>
  <c r="D94" i="10"/>
  <c r="D98" i="10"/>
  <c r="D102" i="10"/>
  <c r="D106" i="10"/>
  <c r="D110" i="10"/>
  <c r="D114" i="10"/>
  <c r="D118" i="10"/>
  <c r="D122" i="10"/>
  <c r="D126" i="10"/>
  <c r="D130" i="10"/>
  <c r="D117" i="10"/>
  <c r="D121" i="10"/>
  <c r="D125" i="10"/>
  <c r="D129" i="10"/>
  <c r="D107" i="15"/>
  <c r="D123" i="15"/>
  <c r="D139" i="15"/>
  <c r="D142" i="13"/>
  <c r="D103" i="11"/>
  <c r="D99" i="11"/>
  <c r="D100" i="10"/>
  <c r="D112" i="10"/>
  <c r="D120" i="10"/>
  <c r="D128" i="10"/>
  <c r="D132" i="10"/>
  <c r="D134" i="10"/>
  <c r="D136" i="10"/>
  <c r="D137" i="10"/>
  <c r="D139" i="10"/>
  <c r="D141" i="10"/>
  <c r="D92" i="10"/>
  <c r="D123" i="13"/>
  <c r="D96" i="12"/>
  <c r="D92" i="12"/>
  <c r="D141" i="11"/>
  <c r="D135" i="11"/>
  <c r="D127" i="11"/>
  <c r="D119" i="11"/>
  <c r="D111" i="11"/>
  <c r="D96" i="11"/>
  <c r="D103" i="10"/>
  <c r="D119" i="10"/>
  <c r="D123" i="10"/>
  <c r="D133" i="11"/>
  <c r="D125" i="11"/>
  <c r="D117" i="11"/>
  <c r="D109" i="11"/>
  <c r="D100" i="11"/>
  <c r="D99" i="10"/>
  <c r="D115" i="10"/>
  <c r="D139" i="11"/>
  <c r="D131" i="11"/>
  <c r="D123" i="11"/>
  <c r="D115" i="11"/>
  <c r="D107" i="11"/>
  <c r="D95" i="10"/>
  <c r="D111" i="10"/>
  <c r="D127" i="10"/>
  <c r="D137" i="11"/>
  <c r="D129" i="11"/>
  <c r="D121" i="11"/>
  <c r="D113" i="11"/>
  <c r="D105" i="11"/>
  <c r="D92" i="11"/>
  <c r="D107" i="10"/>
  <c r="M94" i="15"/>
  <c r="M96" i="15"/>
  <c r="M98" i="15"/>
  <c r="M100" i="15"/>
  <c r="M102" i="15"/>
  <c r="M104" i="15"/>
  <c r="M106" i="15"/>
  <c r="M108" i="15"/>
  <c r="M110" i="15"/>
  <c r="M112" i="15"/>
  <c r="M114" i="15"/>
  <c r="M116" i="15"/>
  <c r="M118" i="15"/>
  <c r="M120" i="15"/>
  <c r="M122" i="15"/>
  <c r="M124" i="15"/>
  <c r="M126" i="15"/>
  <c r="M128" i="15"/>
  <c r="M130" i="15"/>
  <c r="M132" i="15"/>
  <c r="M134" i="15"/>
  <c r="M136" i="15"/>
  <c r="M138" i="15"/>
  <c r="M140" i="15"/>
  <c r="M142" i="15"/>
  <c r="M87" i="14"/>
  <c r="M88" i="14"/>
  <c r="M86" i="14"/>
  <c r="M85" i="14"/>
  <c r="M84" i="14"/>
  <c r="M83" i="14"/>
  <c r="M82" i="14"/>
  <c r="M81" i="14"/>
  <c r="M80" i="14"/>
  <c r="M79" i="14"/>
  <c r="M78" i="14"/>
  <c r="M77" i="14"/>
  <c r="M76" i="14"/>
  <c r="M75" i="14"/>
  <c r="M74" i="14"/>
  <c r="M73" i="14"/>
  <c r="M72" i="14"/>
  <c r="M71" i="14"/>
  <c r="M70" i="14"/>
  <c r="M69" i="14"/>
  <c r="M68" i="14"/>
  <c r="M67" i="14"/>
  <c r="M142" i="13"/>
  <c r="M141" i="13"/>
  <c r="M140" i="13"/>
  <c r="M139" i="13"/>
  <c r="M138" i="13"/>
  <c r="M137" i="13"/>
  <c r="M136" i="13"/>
  <c r="M135" i="13"/>
  <c r="M134" i="13"/>
  <c r="M133" i="13"/>
  <c r="M132" i="13"/>
  <c r="M131" i="13"/>
  <c r="M130" i="13"/>
  <c r="M129" i="13"/>
  <c r="M128" i="13"/>
  <c r="M127" i="13"/>
  <c r="M126" i="13"/>
  <c r="M125" i="13"/>
  <c r="M124" i="13"/>
  <c r="M123" i="13"/>
  <c r="M122" i="13"/>
  <c r="M93" i="15"/>
  <c r="M97" i="15"/>
  <c r="M101" i="15"/>
  <c r="M105" i="15"/>
  <c r="M109" i="15"/>
  <c r="M113" i="15"/>
  <c r="M117" i="15"/>
  <c r="M121" i="15"/>
  <c r="M125" i="15"/>
  <c r="M129" i="15"/>
  <c r="M133" i="15"/>
  <c r="M137" i="15"/>
  <c r="M141" i="15"/>
  <c r="M121" i="13"/>
  <c r="M120" i="13"/>
  <c r="M119" i="13"/>
  <c r="M118" i="13"/>
  <c r="M117" i="13"/>
  <c r="M116" i="13"/>
  <c r="M115" i="13"/>
  <c r="M114" i="13"/>
  <c r="M113" i="13"/>
  <c r="M112" i="13"/>
  <c r="M111" i="13"/>
  <c r="M110" i="13"/>
  <c r="M109" i="13"/>
  <c r="M108" i="13"/>
  <c r="M107" i="13"/>
  <c r="M106" i="13"/>
  <c r="M105" i="13"/>
  <c r="M104" i="13"/>
  <c r="M103" i="13"/>
  <c r="M102" i="13"/>
  <c r="M101" i="13"/>
  <c r="M100" i="13"/>
  <c r="M99" i="13"/>
  <c r="M98" i="13"/>
  <c r="M97" i="13"/>
  <c r="M96" i="13"/>
  <c r="M95" i="13"/>
  <c r="M94" i="13"/>
  <c r="M93" i="13"/>
  <c r="M92" i="13"/>
  <c r="M142" i="12"/>
  <c r="M141" i="12"/>
  <c r="M89" i="14"/>
  <c r="M137" i="12"/>
  <c r="M133" i="12"/>
  <c r="M129" i="12"/>
  <c r="M125" i="12"/>
  <c r="M121" i="12"/>
  <c r="M117" i="12"/>
  <c r="M113" i="12"/>
  <c r="M109" i="12"/>
  <c r="M105" i="12"/>
  <c r="M101" i="12"/>
  <c r="M97" i="12"/>
  <c r="M95" i="15"/>
  <c r="M103" i="15"/>
  <c r="M111" i="15"/>
  <c r="M119" i="15"/>
  <c r="M127" i="15"/>
  <c r="M135" i="15"/>
  <c r="M92" i="15"/>
  <c r="M90" i="14"/>
  <c r="M140" i="12"/>
  <c r="M136" i="12"/>
  <c r="M132" i="12"/>
  <c r="M128" i="12"/>
  <c r="M124" i="12"/>
  <c r="M120" i="12"/>
  <c r="M116" i="12"/>
  <c r="M112" i="12"/>
  <c r="M108" i="12"/>
  <c r="M104" i="12"/>
  <c r="M100" i="12"/>
  <c r="M107" i="15"/>
  <c r="M123" i="15"/>
  <c r="M139" i="15"/>
  <c r="M138" i="12"/>
  <c r="M130" i="12"/>
  <c r="M122" i="12"/>
  <c r="M114" i="12"/>
  <c r="M106" i="12"/>
  <c r="M98" i="12"/>
  <c r="M99" i="11"/>
  <c r="M95" i="11"/>
  <c r="M94" i="10"/>
  <c r="M98" i="10"/>
  <c r="M102" i="10"/>
  <c r="M110" i="10"/>
  <c r="M114" i="10"/>
  <c r="M122" i="10"/>
  <c r="M126" i="10"/>
  <c r="M130" i="10"/>
  <c r="M133" i="10"/>
  <c r="M136" i="10"/>
  <c r="M139" i="10"/>
  <c r="M142" i="10"/>
  <c r="M139" i="12"/>
  <c r="M123" i="12"/>
  <c r="M115" i="12"/>
  <c r="M99" i="12"/>
  <c r="M93" i="12"/>
  <c r="M140" i="11"/>
  <c r="M136" i="11"/>
  <c r="M132" i="11"/>
  <c r="M128" i="11"/>
  <c r="M124" i="11"/>
  <c r="M120" i="11"/>
  <c r="M116" i="11"/>
  <c r="M112" i="11"/>
  <c r="M108" i="11"/>
  <c r="M104" i="11"/>
  <c r="M96" i="11"/>
  <c r="M97" i="10"/>
  <c r="M109" i="10"/>
  <c r="M117" i="10"/>
  <c r="M125" i="10"/>
  <c r="M115" i="15"/>
  <c r="M118" i="12"/>
  <c r="M110" i="12"/>
  <c r="M135" i="12"/>
  <c r="M127" i="12"/>
  <c r="M119" i="12"/>
  <c r="M111" i="12"/>
  <c r="M103" i="12"/>
  <c r="M96" i="12"/>
  <c r="M94" i="12"/>
  <c r="M92" i="12"/>
  <c r="M141" i="11"/>
  <c r="M139" i="11"/>
  <c r="M137" i="11"/>
  <c r="M135" i="11"/>
  <c r="M133" i="11"/>
  <c r="M131" i="11"/>
  <c r="M129" i="11"/>
  <c r="M127" i="11"/>
  <c r="M125" i="11"/>
  <c r="M123" i="11"/>
  <c r="M121" i="11"/>
  <c r="M119" i="11"/>
  <c r="M117" i="11"/>
  <c r="M115" i="11"/>
  <c r="M113" i="11"/>
  <c r="M111" i="11"/>
  <c r="M109" i="11"/>
  <c r="M107" i="11"/>
  <c r="M105" i="11"/>
  <c r="M103" i="11"/>
  <c r="M102" i="11"/>
  <c r="M98" i="11"/>
  <c r="M94" i="11"/>
  <c r="M95" i="10"/>
  <c r="M99" i="10"/>
  <c r="M103" i="10"/>
  <c r="M107" i="10"/>
  <c r="M111" i="10"/>
  <c r="M115" i="10"/>
  <c r="M119" i="10"/>
  <c r="M123" i="10"/>
  <c r="M127" i="10"/>
  <c r="M106" i="10"/>
  <c r="M118" i="10"/>
  <c r="M131" i="10"/>
  <c r="M132" i="10"/>
  <c r="M134" i="10"/>
  <c r="M135" i="10"/>
  <c r="M137" i="10"/>
  <c r="M138" i="10"/>
  <c r="M140" i="10"/>
  <c r="M141" i="10"/>
  <c r="M92" i="10"/>
  <c r="M131" i="12"/>
  <c r="M107" i="12"/>
  <c r="M95" i="12"/>
  <c r="M142" i="11"/>
  <c r="M138" i="11"/>
  <c r="M134" i="11"/>
  <c r="M130" i="11"/>
  <c r="M126" i="11"/>
  <c r="M122" i="11"/>
  <c r="M118" i="11"/>
  <c r="M114" i="11"/>
  <c r="M110" i="11"/>
  <c r="M106" i="11"/>
  <c r="M100" i="11"/>
  <c r="M92" i="11"/>
  <c r="M93" i="10"/>
  <c r="M101" i="10"/>
  <c r="M105" i="10"/>
  <c r="M113" i="10"/>
  <c r="M121" i="10"/>
  <c r="M129" i="10"/>
  <c r="M99" i="15"/>
  <c r="M131" i="15"/>
  <c r="M134" i="12"/>
  <c r="M126" i="12"/>
  <c r="M102" i="12"/>
  <c r="M97" i="11"/>
  <c r="M104" i="10"/>
  <c r="M120" i="10"/>
  <c r="M101" i="11"/>
  <c r="M100" i="10"/>
  <c r="M116" i="10"/>
  <c r="M96" i="10"/>
  <c r="M112" i="10"/>
  <c r="M128" i="10"/>
  <c r="M93" i="11"/>
  <c r="M108" i="10"/>
  <c r="M124" i="10"/>
  <c r="I93" i="15"/>
  <c r="I95" i="15"/>
  <c r="I97" i="15"/>
  <c r="I99" i="15"/>
  <c r="I101" i="15"/>
  <c r="I103" i="15"/>
  <c r="I105" i="15"/>
  <c r="I107" i="15"/>
  <c r="I109" i="15"/>
  <c r="I111" i="15"/>
  <c r="I113" i="15"/>
  <c r="I115" i="15"/>
  <c r="I117" i="15"/>
  <c r="I119" i="15"/>
  <c r="I121" i="15"/>
  <c r="I123" i="15"/>
  <c r="I125" i="15"/>
  <c r="I127" i="15"/>
  <c r="I129" i="15"/>
  <c r="I131" i="15"/>
  <c r="I133" i="15"/>
  <c r="I135" i="15"/>
  <c r="I137" i="15"/>
  <c r="I139" i="15"/>
  <c r="I141" i="15"/>
  <c r="I92" i="15"/>
  <c r="I90" i="14"/>
  <c r="I87" i="14"/>
  <c r="I86" i="14"/>
  <c r="I85" i="14"/>
  <c r="I84" i="14"/>
  <c r="I83" i="14"/>
  <c r="I82" i="14"/>
  <c r="I81" i="14"/>
  <c r="I80" i="14"/>
  <c r="I79" i="14"/>
  <c r="I78" i="14"/>
  <c r="I77" i="14"/>
  <c r="I76" i="14"/>
  <c r="I75" i="14"/>
  <c r="I74" i="14"/>
  <c r="I73" i="14"/>
  <c r="I72" i="14"/>
  <c r="I71" i="14"/>
  <c r="I70" i="14"/>
  <c r="I69" i="14"/>
  <c r="I68" i="14"/>
  <c r="I67" i="14"/>
  <c r="I142" i="13"/>
  <c r="I141" i="13"/>
  <c r="I140" i="13"/>
  <c r="I139" i="13"/>
  <c r="I138" i="13"/>
  <c r="I137" i="13"/>
  <c r="I136" i="13"/>
  <c r="I135" i="13"/>
  <c r="I134" i="13"/>
  <c r="I133" i="13"/>
  <c r="I132" i="13"/>
  <c r="I131" i="13"/>
  <c r="I130" i="13"/>
  <c r="I129" i="13"/>
  <c r="I128" i="13"/>
  <c r="I127" i="13"/>
  <c r="I126" i="13"/>
  <c r="I125" i="13"/>
  <c r="I124" i="13"/>
  <c r="I123" i="13"/>
  <c r="I96" i="15"/>
  <c r="I100" i="15"/>
  <c r="I104" i="15"/>
  <c r="I108" i="15"/>
  <c r="I112" i="15"/>
  <c r="I116" i="15"/>
  <c r="I120" i="15"/>
  <c r="I124" i="15"/>
  <c r="I128" i="15"/>
  <c r="I132" i="15"/>
  <c r="I136" i="15"/>
  <c r="I140" i="15"/>
  <c r="I89" i="14"/>
  <c r="I122" i="13"/>
  <c r="I121" i="13"/>
  <c r="I120" i="13"/>
  <c r="I119" i="13"/>
  <c r="I118" i="13"/>
  <c r="I117" i="13"/>
  <c r="I116" i="13"/>
  <c r="I115" i="13"/>
  <c r="I114" i="13"/>
  <c r="I113" i="13"/>
  <c r="I112" i="13"/>
  <c r="I111" i="13"/>
  <c r="I110" i="13"/>
  <c r="I109" i="13"/>
  <c r="I108" i="13"/>
  <c r="I107" i="13"/>
  <c r="I106" i="13"/>
  <c r="I105" i="13"/>
  <c r="I104" i="13"/>
  <c r="I103" i="13"/>
  <c r="I102" i="13"/>
  <c r="I101" i="13"/>
  <c r="I100" i="13"/>
  <c r="I99" i="13"/>
  <c r="I98" i="13"/>
  <c r="I97" i="13"/>
  <c r="I96" i="13"/>
  <c r="I95" i="13"/>
  <c r="I94" i="13"/>
  <c r="I93" i="13"/>
  <c r="I92" i="13"/>
  <c r="I142" i="12"/>
  <c r="I88" i="14"/>
  <c r="I140" i="12"/>
  <c r="I136" i="12"/>
  <c r="I132" i="12"/>
  <c r="I128" i="12"/>
  <c r="I124" i="12"/>
  <c r="I120" i="12"/>
  <c r="I116" i="12"/>
  <c r="I112" i="12"/>
  <c r="I108" i="12"/>
  <c r="I104" i="12"/>
  <c r="I100" i="12"/>
  <c r="I98" i="15"/>
  <c r="I106" i="15"/>
  <c r="I114" i="15"/>
  <c r="I122" i="15"/>
  <c r="I130" i="15"/>
  <c r="I138" i="15"/>
  <c r="I139" i="12"/>
  <c r="I135" i="12"/>
  <c r="I131" i="12"/>
  <c r="I127" i="12"/>
  <c r="I123" i="12"/>
  <c r="I119" i="12"/>
  <c r="I115" i="12"/>
  <c r="I111" i="12"/>
  <c r="I107" i="12"/>
  <c r="I103" i="12"/>
  <c r="I99" i="12"/>
  <c r="I102" i="15"/>
  <c r="I118" i="15"/>
  <c r="I134" i="15"/>
  <c r="I141" i="12"/>
  <c r="I133" i="12"/>
  <c r="I125" i="12"/>
  <c r="I117" i="12"/>
  <c r="I109" i="12"/>
  <c r="I101" i="12"/>
  <c r="I102" i="11"/>
  <c r="I98" i="11"/>
  <c r="I94" i="11"/>
  <c r="I93" i="10"/>
  <c r="I97" i="10"/>
  <c r="I101" i="10"/>
  <c r="I105" i="10"/>
  <c r="I109" i="10"/>
  <c r="I113" i="10"/>
  <c r="I117" i="10"/>
  <c r="I121" i="10"/>
  <c r="I125" i="10"/>
  <c r="I129" i="10"/>
  <c r="I131" i="10"/>
  <c r="I134" i="10"/>
  <c r="I135" i="10"/>
  <c r="I137" i="10"/>
  <c r="I138" i="10"/>
  <c r="I140" i="10"/>
  <c r="I141" i="10"/>
  <c r="I92" i="10"/>
  <c r="I134" i="12"/>
  <c r="I118" i="12"/>
  <c r="I110" i="12"/>
  <c r="I96" i="12"/>
  <c r="I92" i="12"/>
  <c r="I139" i="11"/>
  <c r="I135" i="11"/>
  <c r="I131" i="11"/>
  <c r="I127" i="11"/>
  <c r="I123" i="11"/>
  <c r="I119" i="11"/>
  <c r="I115" i="11"/>
  <c r="I111" i="11"/>
  <c r="I107" i="11"/>
  <c r="I103" i="11"/>
  <c r="I99" i="11"/>
  <c r="I100" i="10"/>
  <c r="I112" i="10"/>
  <c r="I120" i="10"/>
  <c r="I128" i="10"/>
  <c r="I94" i="15"/>
  <c r="I126" i="15"/>
  <c r="I137" i="12"/>
  <c r="I129" i="12"/>
  <c r="I105" i="12"/>
  <c r="I138" i="12"/>
  <c r="I130" i="12"/>
  <c r="I122" i="12"/>
  <c r="I114" i="12"/>
  <c r="I106" i="12"/>
  <c r="I98" i="12"/>
  <c r="I95" i="12"/>
  <c r="I93" i="12"/>
  <c r="I142" i="11"/>
  <c r="I140" i="11"/>
  <c r="I138" i="11"/>
  <c r="I136" i="11"/>
  <c r="I134" i="11"/>
  <c r="I132" i="11"/>
  <c r="I130" i="11"/>
  <c r="I128" i="11"/>
  <c r="I126" i="11"/>
  <c r="I124" i="11"/>
  <c r="I122" i="11"/>
  <c r="I120" i="11"/>
  <c r="I118" i="11"/>
  <c r="I116" i="11"/>
  <c r="I114" i="11"/>
  <c r="I112" i="11"/>
  <c r="I110" i="11"/>
  <c r="I108" i="11"/>
  <c r="I106" i="11"/>
  <c r="I104" i="11"/>
  <c r="I101" i="11"/>
  <c r="I97" i="11"/>
  <c r="I93" i="11"/>
  <c r="I94" i="10"/>
  <c r="I98" i="10"/>
  <c r="I102" i="10"/>
  <c r="I106" i="10"/>
  <c r="I110" i="10"/>
  <c r="I114" i="10"/>
  <c r="I118" i="10"/>
  <c r="I122" i="10"/>
  <c r="I126" i="10"/>
  <c r="I130" i="10"/>
  <c r="I132" i="10"/>
  <c r="I133" i="10"/>
  <c r="I136" i="10"/>
  <c r="I139" i="10"/>
  <c r="I142" i="10"/>
  <c r="I126" i="12"/>
  <c r="I102" i="12"/>
  <c r="I94" i="12"/>
  <c r="I141" i="11"/>
  <c r="I137" i="11"/>
  <c r="I133" i="11"/>
  <c r="I129" i="11"/>
  <c r="I125" i="11"/>
  <c r="I121" i="11"/>
  <c r="I117" i="11"/>
  <c r="I113" i="11"/>
  <c r="I109" i="11"/>
  <c r="I105" i="11"/>
  <c r="I95" i="11"/>
  <c r="I96" i="10"/>
  <c r="I104" i="10"/>
  <c r="I108" i="10"/>
  <c r="I116" i="10"/>
  <c r="I124" i="10"/>
  <c r="I110" i="15"/>
  <c r="I142" i="15"/>
  <c r="I121" i="12"/>
  <c r="I113" i="12"/>
  <c r="I97" i="12"/>
  <c r="I92" i="11"/>
  <c r="I99" i="10"/>
  <c r="I115" i="10"/>
  <c r="I96" i="11"/>
  <c r="I95" i="10"/>
  <c r="I111" i="10"/>
  <c r="I127" i="10"/>
  <c r="I100" i="11"/>
  <c r="I107" i="10"/>
  <c r="I123" i="10"/>
  <c r="I103" i="10"/>
  <c r="I119" i="10"/>
  <c r="E94" i="15"/>
  <c r="E96" i="15"/>
  <c r="E98" i="15"/>
  <c r="E100" i="15"/>
  <c r="E102" i="15"/>
  <c r="E104" i="15"/>
  <c r="E106" i="15"/>
  <c r="E108" i="15"/>
  <c r="E110" i="15"/>
  <c r="E112" i="15"/>
  <c r="E114" i="15"/>
  <c r="E116" i="15"/>
  <c r="E118" i="15"/>
  <c r="E120" i="15"/>
  <c r="E122" i="15"/>
  <c r="E124" i="15"/>
  <c r="E126" i="15"/>
  <c r="E128" i="15"/>
  <c r="E130" i="15"/>
  <c r="E132" i="15"/>
  <c r="E134" i="15"/>
  <c r="E136" i="15"/>
  <c r="E138" i="15"/>
  <c r="E140" i="15"/>
  <c r="E142" i="15"/>
  <c r="E89" i="14"/>
  <c r="E90" i="14"/>
  <c r="E87" i="14"/>
  <c r="E86" i="14"/>
  <c r="E85" i="14"/>
  <c r="E84" i="14"/>
  <c r="E83" i="14"/>
  <c r="E82" i="14"/>
  <c r="E81" i="14"/>
  <c r="E80" i="14"/>
  <c r="E79" i="14"/>
  <c r="E78" i="14"/>
  <c r="E77" i="14"/>
  <c r="E76" i="14"/>
  <c r="E75" i="14"/>
  <c r="E74" i="14"/>
  <c r="E73" i="14"/>
  <c r="E72" i="14"/>
  <c r="E71" i="14"/>
  <c r="E70" i="14"/>
  <c r="E69" i="14"/>
  <c r="E68" i="14"/>
  <c r="E67" i="14"/>
  <c r="E142" i="13"/>
  <c r="E141" i="13"/>
  <c r="E140" i="13"/>
  <c r="E139" i="13"/>
  <c r="E138" i="13"/>
  <c r="E137" i="13"/>
  <c r="E136" i="13"/>
  <c r="E135" i="13"/>
  <c r="E134" i="13"/>
  <c r="E133" i="13"/>
  <c r="E132" i="13"/>
  <c r="E131" i="13"/>
  <c r="E130" i="13"/>
  <c r="E129" i="13"/>
  <c r="E128" i="13"/>
  <c r="E127" i="13"/>
  <c r="E126" i="13"/>
  <c r="E125" i="13"/>
  <c r="E124" i="13"/>
  <c r="E123" i="13"/>
  <c r="E95" i="15"/>
  <c r="E99" i="15"/>
  <c r="E103" i="15"/>
  <c r="E107" i="15"/>
  <c r="E111" i="15"/>
  <c r="E115" i="15"/>
  <c r="E119" i="15"/>
  <c r="E123" i="15"/>
  <c r="E127" i="15"/>
  <c r="E131" i="15"/>
  <c r="E135" i="15"/>
  <c r="E139" i="15"/>
  <c r="E92" i="15"/>
  <c r="E122" i="13"/>
  <c r="E121" i="13"/>
  <c r="E120" i="13"/>
  <c r="E119" i="13"/>
  <c r="E118" i="13"/>
  <c r="E117" i="13"/>
  <c r="E116" i="13"/>
  <c r="E115" i="13"/>
  <c r="E114" i="13"/>
  <c r="E113" i="13"/>
  <c r="E112" i="13"/>
  <c r="E111" i="13"/>
  <c r="E110" i="13"/>
  <c r="E109" i="13"/>
  <c r="E108" i="13"/>
  <c r="E107" i="13"/>
  <c r="E106" i="13"/>
  <c r="E105" i="13"/>
  <c r="E104" i="13"/>
  <c r="E103" i="13"/>
  <c r="E102" i="13"/>
  <c r="E101" i="13"/>
  <c r="E100" i="13"/>
  <c r="E99" i="13"/>
  <c r="E98" i="13"/>
  <c r="E97" i="13"/>
  <c r="E96" i="13"/>
  <c r="E95" i="13"/>
  <c r="E94" i="13"/>
  <c r="E93" i="13"/>
  <c r="E92" i="13"/>
  <c r="E142" i="12"/>
  <c r="E139" i="12"/>
  <c r="E135" i="12"/>
  <c r="E131" i="12"/>
  <c r="E127" i="12"/>
  <c r="E123" i="12"/>
  <c r="E119" i="12"/>
  <c r="E115" i="12"/>
  <c r="E111" i="12"/>
  <c r="E107" i="12"/>
  <c r="E103" i="12"/>
  <c r="E99" i="12"/>
  <c r="E93" i="15"/>
  <c r="E101" i="15"/>
  <c r="E109" i="15"/>
  <c r="E117" i="15"/>
  <c r="E125" i="15"/>
  <c r="E133" i="15"/>
  <c r="E141" i="15"/>
  <c r="E138" i="12"/>
  <c r="E134" i="12"/>
  <c r="E130" i="12"/>
  <c r="E126" i="12"/>
  <c r="E122" i="12"/>
  <c r="E118" i="12"/>
  <c r="E114" i="12"/>
  <c r="E110" i="12"/>
  <c r="E106" i="12"/>
  <c r="E102" i="12"/>
  <c r="E98" i="12"/>
  <c r="E97" i="15"/>
  <c r="E113" i="15"/>
  <c r="E129" i="15"/>
  <c r="E88" i="14"/>
  <c r="E136" i="12"/>
  <c r="E128" i="12"/>
  <c r="E120" i="12"/>
  <c r="E112" i="12"/>
  <c r="E104" i="12"/>
  <c r="E101" i="11"/>
  <c r="E97" i="11"/>
  <c r="E93" i="11"/>
  <c r="E96" i="10"/>
  <c r="E100" i="10"/>
  <c r="E104" i="10"/>
  <c r="E108" i="10"/>
  <c r="E112" i="10"/>
  <c r="E116" i="10"/>
  <c r="E132" i="10"/>
  <c r="E133" i="10"/>
  <c r="E136" i="10"/>
  <c r="E139" i="10"/>
  <c r="E142" i="10"/>
  <c r="E129" i="12"/>
  <c r="E105" i="12"/>
  <c r="E95" i="12"/>
  <c r="E142" i="11"/>
  <c r="E138" i="11"/>
  <c r="E134" i="11"/>
  <c r="E130" i="11"/>
  <c r="E126" i="11"/>
  <c r="E122" i="11"/>
  <c r="E118" i="11"/>
  <c r="E114" i="11"/>
  <c r="E110" i="11"/>
  <c r="E106" i="11"/>
  <c r="E94" i="11"/>
  <c r="E95" i="10"/>
  <c r="E103" i="10"/>
  <c r="E107" i="10"/>
  <c r="E115" i="10"/>
  <c r="E123" i="10"/>
  <c r="E137" i="15"/>
  <c r="E124" i="12"/>
  <c r="E100" i="12"/>
  <c r="E141" i="12"/>
  <c r="E133" i="12"/>
  <c r="E125" i="12"/>
  <c r="E117" i="12"/>
  <c r="E109" i="12"/>
  <c r="E101" i="12"/>
  <c r="E96" i="12"/>
  <c r="E94" i="12"/>
  <c r="E92" i="12"/>
  <c r="E141" i="11"/>
  <c r="E139" i="11"/>
  <c r="E137" i="11"/>
  <c r="E135" i="11"/>
  <c r="E133" i="11"/>
  <c r="E131" i="11"/>
  <c r="E129" i="11"/>
  <c r="E127" i="11"/>
  <c r="E125" i="11"/>
  <c r="E123" i="11"/>
  <c r="E121" i="11"/>
  <c r="E119" i="11"/>
  <c r="E117" i="11"/>
  <c r="E115" i="11"/>
  <c r="E113" i="11"/>
  <c r="E111" i="11"/>
  <c r="E109" i="11"/>
  <c r="E107" i="11"/>
  <c r="E105" i="11"/>
  <c r="E100" i="11"/>
  <c r="E96" i="11"/>
  <c r="E92" i="11"/>
  <c r="E93" i="10"/>
  <c r="E97" i="10"/>
  <c r="E101" i="10"/>
  <c r="E105" i="10"/>
  <c r="E109" i="10"/>
  <c r="E113" i="10"/>
  <c r="E117" i="10"/>
  <c r="E121" i="10"/>
  <c r="E125" i="10"/>
  <c r="E129" i="10"/>
  <c r="E120" i="10"/>
  <c r="E124" i="10"/>
  <c r="E128" i="10"/>
  <c r="E131" i="10"/>
  <c r="E134" i="10"/>
  <c r="E135" i="10"/>
  <c r="E137" i="10"/>
  <c r="E138" i="10"/>
  <c r="E140" i="10"/>
  <c r="E141" i="10"/>
  <c r="E92" i="10"/>
  <c r="E137" i="12"/>
  <c r="E121" i="12"/>
  <c r="E113" i="12"/>
  <c r="E97" i="12"/>
  <c r="E93" i="12"/>
  <c r="E140" i="11"/>
  <c r="E136" i="11"/>
  <c r="E132" i="11"/>
  <c r="E128" i="11"/>
  <c r="E124" i="11"/>
  <c r="E120" i="11"/>
  <c r="E116" i="11"/>
  <c r="E112" i="11"/>
  <c r="E108" i="11"/>
  <c r="E104" i="11"/>
  <c r="E102" i="11"/>
  <c r="E98" i="11"/>
  <c r="E99" i="10"/>
  <c r="E111" i="10"/>
  <c r="E119" i="10"/>
  <c r="E127" i="10"/>
  <c r="E105" i="15"/>
  <c r="E121" i="15"/>
  <c r="E140" i="12"/>
  <c r="E132" i="12"/>
  <c r="E116" i="12"/>
  <c r="E108" i="12"/>
  <c r="E103" i="11"/>
  <c r="E94" i="10"/>
  <c r="E110" i="10"/>
  <c r="E126" i="10"/>
  <c r="E106" i="10"/>
  <c r="E122" i="10"/>
  <c r="E95" i="11"/>
  <c r="E102" i="10"/>
  <c r="E118" i="10"/>
  <c r="E99" i="11"/>
  <c r="E98" i="10"/>
  <c r="E114" i="10"/>
  <c r="E130" i="10"/>
  <c r="N93" i="15"/>
  <c r="N94" i="15"/>
  <c r="N95" i="15"/>
  <c r="N96" i="15"/>
  <c r="N97" i="15"/>
  <c r="N98" i="15"/>
  <c r="N99" i="15"/>
  <c r="N100" i="15"/>
  <c r="N101" i="15"/>
  <c r="N102" i="15"/>
  <c r="N103" i="15"/>
  <c r="N104" i="15"/>
  <c r="N105" i="15"/>
  <c r="N106" i="15"/>
  <c r="N107" i="15"/>
  <c r="N108" i="15"/>
  <c r="N109" i="15"/>
  <c r="N110" i="15"/>
  <c r="N111" i="15"/>
  <c r="N112" i="15"/>
  <c r="N113" i="15"/>
  <c r="N114" i="15"/>
  <c r="N115" i="15"/>
  <c r="N116" i="15"/>
  <c r="N117" i="15"/>
  <c r="N118" i="15"/>
  <c r="N119" i="15"/>
  <c r="N120" i="15"/>
  <c r="N121" i="15"/>
  <c r="N122" i="15"/>
  <c r="N123" i="15"/>
  <c r="N124" i="15"/>
  <c r="N125" i="15"/>
  <c r="N126" i="15"/>
  <c r="N127" i="15"/>
  <c r="N128" i="15"/>
  <c r="N129" i="15"/>
  <c r="N130" i="15"/>
  <c r="N131" i="15"/>
  <c r="N132" i="15"/>
  <c r="N133" i="15"/>
  <c r="N134" i="15"/>
  <c r="N135" i="15"/>
  <c r="N136" i="15"/>
  <c r="N137" i="15"/>
  <c r="N138" i="15"/>
  <c r="N139" i="15"/>
  <c r="N140" i="15"/>
  <c r="N141" i="15"/>
  <c r="N142" i="15"/>
  <c r="N90" i="14"/>
  <c r="N87" i="14"/>
  <c r="N85" i="14"/>
  <c r="N81" i="14"/>
  <c r="N77" i="14"/>
  <c r="N73" i="14"/>
  <c r="N69" i="14"/>
  <c r="N142" i="13"/>
  <c r="N138" i="13"/>
  <c r="N134" i="13"/>
  <c r="N130" i="13"/>
  <c r="N126" i="13"/>
  <c r="N122" i="13"/>
  <c r="N84" i="14"/>
  <c r="N80" i="14"/>
  <c r="N76" i="14"/>
  <c r="N72" i="14"/>
  <c r="N68" i="14"/>
  <c r="N141" i="13"/>
  <c r="N137" i="13"/>
  <c r="N133" i="13"/>
  <c r="N129" i="13"/>
  <c r="N125" i="13"/>
  <c r="N86" i="14"/>
  <c r="N78" i="14"/>
  <c r="N70" i="14"/>
  <c r="N139" i="13"/>
  <c r="N131" i="13"/>
  <c r="N123" i="13"/>
  <c r="N120" i="13"/>
  <c r="N118" i="13"/>
  <c r="N116" i="13"/>
  <c r="N114" i="13"/>
  <c r="N112" i="13"/>
  <c r="N110" i="13"/>
  <c r="N108" i="13"/>
  <c r="N106" i="13"/>
  <c r="N104" i="13"/>
  <c r="N102" i="13"/>
  <c r="N100" i="13"/>
  <c r="N98" i="13"/>
  <c r="N96" i="13"/>
  <c r="N94" i="13"/>
  <c r="N92" i="13"/>
  <c r="N141" i="12"/>
  <c r="N140" i="12"/>
  <c r="N136" i="12"/>
  <c r="N132" i="12"/>
  <c r="N128" i="12"/>
  <c r="N124" i="12"/>
  <c r="N120" i="12"/>
  <c r="N116" i="12"/>
  <c r="N112" i="12"/>
  <c r="N108" i="12"/>
  <c r="N104" i="12"/>
  <c r="N100" i="12"/>
  <c r="N83" i="14"/>
  <c r="N75" i="14"/>
  <c r="N67" i="14"/>
  <c r="N136" i="13"/>
  <c r="N128" i="13"/>
  <c r="N139" i="12"/>
  <c r="N135" i="12"/>
  <c r="N131" i="12"/>
  <c r="N127" i="12"/>
  <c r="N123" i="12"/>
  <c r="N119" i="12"/>
  <c r="N115" i="12"/>
  <c r="N111" i="12"/>
  <c r="N107" i="12"/>
  <c r="N103" i="12"/>
  <c r="N99" i="12"/>
  <c r="N96" i="12"/>
  <c r="N95" i="12"/>
  <c r="N94" i="12"/>
  <c r="N93" i="12"/>
  <c r="N92" i="12"/>
  <c r="N142" i="11"/>
  <c r="N141" i="11"/>
  <c r="N140" i="11"/>
  <c r="N139" i="11"/>
  <c r="N138" i="11"/>
  <c r="N137" i="11"/>
  <c r="N136" i="11"/>
  <c r="N135" i="11"/>
  <c r="N134" i="11"/>
  <c r="N133" i="11"/>
  <c r="N132" i="11"/>
  <c r="N131" i="11"/>
  <c r="N130" i="11"/>
  <c r="N129" i="11"/>
  <c r="N128" i="11"/>
  <c r="N127" i="11"/>
  <c r="N126" i="11"/>
  <c r="N125" i="11"/>
  <c r="N124" i="11"/>
  <c r="N123" i="11"/>
  <c r="N122" i="11"/>
  <c r="N121" i="11"/>
  <c r="N120" i="11"/>
  <c r="N119" i="11"/>
  <c r="N118" i="11"/>
  <c r="N117" i="11"/>
  <c r="N116" i="11"/>
  <c r="N115" i="11"/>
  <c r="N114" i="11"/>
  <c r="N113" i="11"/>
  <c r="N112" i="11"/>
  <c r="N111" i="11"/>
  <c r="N110" i="11"/>
  <c r="N109" i="11"/>
  <c r="N108" i="11"/>
  <c r="N107" i="11"/>
  <c r="N106" i="11"/>
  <c r="N105" i="11"/>
  <c r="N104" i="11"/>
  <c r="N103" i="11"/>
  <c r="N102" i="11"/>
  <c r="N101" i="11"/>
  <c r="N100" i="11"/>
  <c r="N99" i="11"/>
  <c r="N98" i="11"/>
  <c r="N97" i="11"/>
  <c r="N96" i="11"/>
  <c r="N95" i="11"/>
  <c r="N94" i="11"/>
  <c r="N93" i="11"/>
  <c r="N92" i="11"/>
  <c r="N71" i="14"/>
  <c r="N132" i="13"/>
  <c r="N137" i="12"/>
  <c r="N129" i="12"/>
  <c r="N121" i="12"/>
  <c r="N113" i="12"/>
  <c r="N105" i="12"/>
  <c r="N97" i="12"/>
  <c r="N93" i="10"/>
  <c r="N97" i="10"/>
  <c r="N101" i="10"/>
  <c r="N105" i="10"/>
  <c r="N109" i="10"/>
  <c r="N113" i="10"/>
  <c r="N88" i="14"/>
  <c r="N119" i="13"/>
  <c r="N111" i="13"/>
  <c r="N103" i="13"/>
  <c r="N95" i="13"/>
  <c r="N130" i="12"/>
  <c r="N106" i="12"/>
  <c r="N96" i="10"/>
  <c r="N104" i="10"/>
  <c r="N108" i="10"/>
  <c r="N116" i="10"/>
  <c r="N124" i="10"/>
  <c r="N89" i="14"/>
  <c r="N124" i="13"/>
  <c r="N133" i="12"/>
  <c r="N125" i="12"/>
  <c r="N101" i="12"/>
  <c r="N74" i="14"/>
  <c r="N135" i="13"/>
  <c r="N121" i="13"/>
  <c r="N117" i="13"/>
  <c r="N113" i="13"/>
  <c r="N109" i="13"/>
  <c r="N105" i="13"/>
  <c r="N101" i="13"/>
  <c r="N97" i="13"/>
  <c r="N93" i="13"/>
  <c r="N134" i="12"/>
  <c r="N126" i="12"/>
  <c r="N118" i="12"/>
  <c r="N110" i="12"/>
  <c r="N102" i="12"/>
  <c r="N94" i="10"/>
  <c r="N98" i="10"/>
  <c r="N102" i="10"/>
  <c r="N106" i="10"/>
  <c r="N110" i="10"/>
  <c r="N114" i="10"/>
  <c r="N118" i="10"/>
  <c r="N122" i="10"/>
  <c r="N126" i="10"/>
  <c r="N130" i="10"/>
  <c r="N131" i="10"/>
  <c r="N132" i="10"/>
  <c r="N133" i="10"/>
  <c r="N134" i="10"/>
  <c r="N135" i="10"/>
  <c r="N136" i="10"/>
  <c r="N137" i="10"/>
  <c r="N138" i="10"/>
  <c r="N139" i="10"/>
  <c r="N140" i="10"/>
  <c r="N141" i="10"/>
  <c r="N142" i="10"/>
  <c r="N117" i="10"/>
  <c r="N121" i="10"/>
  <c r="N125" i="10"/>
  <c r="N129" i="10"/>
  <c r="N82" i="14"/>
  <c r="N127" i="13"/>
  <c r="N115" i="13"/>
  <c r="N107" i="13"/>
  <c r="N99" i="13"/>
  <c r="N142" i="12"/>
  <c r="N138" i="12"/>
  <c r="N122" i="12"/>
  <c r="N114" i="12"/>
  <c r="N98" i="12"/>
  <c r="N100" i="10"/>
  <c r="N112" i="10"/>
  <c r="N120" i="10"/>
  <c r="N128" i="10"/>
  <c r="N79" i="14"/>
  <c r="N140" i="13"/>
  <c r="N117" i="12"/>
  <c r="N109" i="12"/>
  <c r="N95" i="10"/>
  <c r="N111" i="10"/>
  <c r="N127" i="10"/>
  <c r="N107" i="10"/>
  <c r="N123" i="10"/>
  <c r="N103" i="10"/>
  <c r="N119" i="10"/>
  <c r="N99" i="10"/>
  <c r="N115" i="10"/>
  <c r="J93" i="15"/>
  <c r="J94" i="15"/>
  <c r="J95" i="15"/>
  <c r="J96" i="15"/>
  <c r="J97" i="15"/>
  <c r="J98" i="15"/>
  <c r="J99" i="15"/>
  <c r="J100" i="15"/>
  <c r="J101" i="15"/>
  <c r="J102" i="15"/>
  <c r="J103" i="15"/>
  <c r="J104" i="15"/>
  <c r="J105" i="15"/>
  <c r="J106" i="15"/>
  <c r="J107" i="15"/>
  <c r="J108" i="15"/>
  <c r="J109" i="15"/>
  <c r="J110" i="15"/>
  <c r="J111" i="15"/>
  <c r="J112" i="15"/>
  <c r="J113" i="15"/>
  <c r="J114" i="15"/>
  <c r="J115" i="15"/>
  <c r="J116" i="15"/>
  <c r="J117" i="15"/>
  <c r="J118" i="15"/>
  <c r="J119" i="15"/>
  <c r="J120" i="15"/>
  <c r="J121" i="15"/>
  <c r="J122" i="15"/>
  <c r="J123" i="15"/>
  <c r="J124" i="15"/>
  <c r="J125" i="15"/>
  <c r="J126" i="15"/>
  <c r="J127" i="15"/>
  <c r="J128" i="15"/>
  <c r="J129" i="15"/>
  <c r="J130" i="15"/>
  <c r="J131" i="15"/>
  <c r="J132" i="15"/>
  <c r="J133" i="15"/>
  <c r="J134" i="15"/>
  <c r="J135" i="15"/>
  <c r="J136" i="15"/>
  <c r="J137" i="15"/>
  <c r="J138" i="15"/>
  <c r="J139" i="15"/>
  <c r="J140" i="15"/>
  <c r="J141" i="15"/>
  <c r="J142" i="15"/>
  <c r="J92" i="15"/>
  <c r="J89" i="14"/>
  <c r="J90" i="14"/>
  <c r="J88" i="14"/>
  <c r="J84" i="14"/>
  <c r="J80" i="14"/>
  <c r="J76" i="14"/>
  <c r="J72" i="14"/>
  <c r="J68" i="14"/>
  <c r="J141" i="13"/>
  <c r="J137" i="13"/>
  <c r="J133" i="13"/>
  <c r="J129" i="13"/>
  <c r="J125" i="13"/>
  <c r="J87" i="14"/>
  <c r="J83" i="14"/>
  <c r="J79" i="14"/>
  <c r="J75" i="14"/>
  <c r="J71" i="14"/>
  <c r="J67" i="14"/>
  <c r="J140" i="13"/>
  <c r="J136" i="13"/>
  <c r="J132" i="13"/>
  <c r="J128" i="13"/>
  <c r="J124" i="13"/>
  <c r="J81" i="14"/>
  <c r="J73" i="14"/>
  <c r="J142" i="13"/>
  <c r="J134" i="13"/>
  <c r="J126" i="13"/>
  <c r="J121" i="13"/>
  <c r="J119" i="13"/>
  <c r="J117" i="13"/>
  <c r="J115" i="13"/>
  <c r="J113" i="13"/>
  <c r="J111" i="13"/>
  <c r="J109" i="13"/>
  <c r="J107" i="13"/>
  <c r="J105" i="13"/>
  <c r="J103" i="13"/>
  <c r="J101" i="13"/>
  <c r="J99" i="13"/>
  <c r="J97" i="13"/>
  <c r="J95" i="13"/>
  <c r="J93" i="13"/>
  <c r="J142" i="12"/>
  <c r="J139" i="12"/>
  <c r="J135" i="12"/>
  <c r="J131" i="12"/>
  <c r="J127" i="12"/>
  <c r="J123" i="12"/>
  <c r="J119" i="12"/>
  <c r="J115" i="12"/>
  <c r="J111" i="12"/>
  <c r="J107" i="12"/>
  <c r="J103" i="12"/>
  <c r="J99" i="12"/>
  <c r="J86" i="14"/>
  <c r="J78" i="14"/>
  <c r="J70" i="14"/>
  <c r="J139" i="13"/>
  <c r="J131" i="13"/>
  <c r="J123" i="13"/>
  <c r="J138" i="12"/>
  <c r="J134" i="12"/>
  <c r="J130" i="12"/>
  <c r="J126" i="12"/>
  <c r="J122" i="12"/>
  <c r="J118" i="12"/>
  <c r="J114" i="12"/>
  <c r="J110" i="12"/>
  <c r="J106" i="12"/>
  <c r="J102" i="12"/>
  <c r="J98" i="12"/>
  <c r="J96" i="12"/>
  <c r="J95" i="12"/>
  <c r="J94" i="12"/>
  <c r="J93" i="12"/>
  <c r="J92" i="12"/>
  <c r="J142" i="11"/>
  <c r="J141" i="11"/>
  <c r="J140" i="11"/>
  <c r="J139" i="11"/>
  <c r="J138" i="11"/>
  <c r="J137" i="11"/>
  <c r="J136" i="11"/>
  <c r="J135" i="11"/>
  <c r="J134" i="11"/>
  <c r="J133" i="11"/>
  <c r="J132" i="11"/>
  <c r="J131" i="11"/>
  <c r="J130" i="11"/>
  <c r="J129" i="11"/>
  <c r="J128" i="11"/>
  <c r="J127" i="11"/>
  <c r="J126" i="11"/>
  <c r="J125" i="11"/>
  <c r="J124" i="11"/>
  <c r="J123" i="11"/>
  <c r="J122" i="11"/>
  <c r="J121" i="11"/>
  <c r="J120" i="11"/>
  <c r="J119" i="11"/>
  <c r="J118" i="11"/>
  <c r="J117" i="11"/>
  <c r="J116" i="11"/>
  <c r="J115" i="11"/>
  <c r="J114" i="11"/>
  <c r="J113" i="11"/>
  <c r="J112" i="11"/>
  <c r="J111" i="11"/>
  <c r="J110" i="11"/>
  <c r="J109" i="11"/>
  <c r="J108" i="11"/>
  <c r="J107" i="11"/>
  <c r="J106" i="11"/>
  <c r="J105" i="11"/>
  <c r="J104" i="11"/>
  <c r="J103" i="11"/>
  <c r="J102" i="11"/>
  <c r="J101" i="11"/>
  <c r="J100" i="11"/>
  <c r="J99" i="11"/>
  <c r="J98" i="11"/>
  <c r="J97" i="11"/>
  <c r="J96" i="11"/>
  <c r="J95" i="11"/>
  <c r="J94" i="11"/>
  <c r="J93" i="11"/>
  <c r="J92" i="11"/>
  <c r="J82" i="14"/>
  <c r="J127" i="13"/>
  <c r="J140" i="12"/>
  <c r="J132" i="12"/>
  <c r="J124" i="12"/>
  <c r="J116" i="12"/>
  <c r="J108" i="12"/>
  <c r="J100" i="12"/>
  <c r="J96" i="10"/>
  <c r="J100" i="10"/>
  <c r="J104" i="10"/>
  <c r="J108" i="10"/>
  <c r="J112" i="10"/>
  <c r="J116" i="10"/>
  <c r="J120" i="10"/>
  <c r="J124" i="10"/>
  <c r="J128" i="10"/>
  <c r="J77" i="14"/>
  <c r="J122" i="13"/>
  <c r="J114" i="13"/>
  <c r="J106" i="13"/>
  <c r="J98" i="13"/>
  <c r="J141" i="12"/>
  <c r="J125" i="12"/>
  <c r="J101" i="12"/>
  <c r="J99" i="10"/>
  <c r="J111" i="10"/>
  <c r="J119" i="10"/>
  <c r="J127" i="10"/>
  <c r="J74" i="14"/>
  <c r="J135" i="13"/>
  <c r="J120" i="12"/>
  <c r="J112" i="12"/>
  <c r="J85" i="14"/>
  <c r="J69" i="14"/>
  <c r="J130" i="13"/>
  <c r="J120" i="13"/>
  <c r="J116" i="13"/>
  <c r="J112" i="13"/>
  <c r="J108" i="13"/>
  <c r="J104" i="13"/>
  <c r="J100" i="13"/>
  <c r="J96" i="13"/>
  <c r="J92" i="13"/>
  <c r="J137" i="12"/>
  <c r="J129" i="12"/>
  <c r="J121" i="12"/>
  <c r="J113" i="12"/>
  <c r="J105" i="12"/>
  <c r="J97" i="12"/>
  <c r="J93" i="10"/>
  <c r="J97" i="10"/>
  <c r="J101" i="10"/>
  <c r="J105" i="10"/>
  <c r="J109" i="10"/>
  <c r="J113" i="10"/>
  <c r="J117" i="10"/>
  <c r="J121" i="10"/>
  <c r="J125" i="10"/>
  <c r="J129" i="10"/>
  <c r="J131" i="10"/>
  <c r="J132" i="10"/>
  <c r="J133" i="10"/>
  <c r="J134" i="10"/>
  <c r="J135" i="10"/>
  <c r="J136" i="10"/>
  <c r="J137" i="10"/>
  <c r="J138" i="10"/>
  <c r="J139" i="10"/>
  <c r="J140" i="10"/>
  <c r="J141" i="10"/>
  <c r="J142" i="10"/>
  <c r="J92" i="10"/>
  <c r="J138" i="13"/>
  <c r="J118" i="13"/>
  <c r="J110" i="13"/>
  <c r="J102" i="13"/>
  <c r="J94" i="13"/>
  <c r="J133" i="12"/>
  <c r="J117" i="12"/>
  <c r="J109" i="12"/>
  <c r="J95" i="10"/>
  <c r="J103" i="10"/>
  <c r="J107" i="10"/>
  <c r="J115" i="10"/>
  <c r="J123" i="10"/>
  <c r="J136" i="12"/>
  <c r="J128" i="12"/>
  <c r="J104" i="12"/>
  <c r="J106" i="10"/>
  <c r="J122" i="10"/>
  <c r="J102" i="10"/>
  <c r="J118" i="10"/>
  <c r="J98" i="10"/>
  <c r="J114" i="10"/>
  <c r="J130" i="10"/>
  <c r="J94" i="10"/>
  <c r="J110" i="10"/>
  <c r="J126" i="10"/>
  <c r="F93" i="15"/>
  <c r="F94" i="15"/>
  <c r="F95" i="15"/>
  <c r="F96" i="15"/>
  <c r="F97" i="15"/>
  <c r="F98" i="15"/>
  <c r="F99" i="15"/>
  <c r="F100" i="15"/>
  <c r="F101" i="15"/>
  <c r="F102" i="15"/>
  <c r="F103" i="15"/>
  <c r="F104" i="15"/>
  <c r="F105" i="15"/>
  <c r="F106" i="15"/>
  <c r="F107" i="15"/>
  <c r="F108" i="15"/>
  <c r="F109" i="15"/>
  <c r="F110" i="15"/>
  <c r="F111" i="15"/>
  <c r="F112" i="15"/>
  <c r="F113" i="15"/>
  <c r="F114" i="15"/>
  <c r="F115" i="15"/>
  <c r="F116" i="15"/>
  <c r="F117" i="15"/>
  <c r="F118" i="15"/>
  <c r="F119" i="15"/>
  <c r="F120" i="15"/>
  <c r="F121" i="15"/>
  <c r="F122" i="15"/>
  <c r="F123" i="15"/>
  <c r="F124" i="15"/>
  <c r="F125" i="15"/>
  <c r="F126" i="15"/>
  <c r="F127" i="15"/>
  <c r="F128" i="15"/>
  <c r="F129" i="15"/>
  <c r="F130" i="15"/>
  <c r="F131" i="15"/>
  <c r="F132" i="15"/>
  <c r="F133" i="15"/>
  <c r="F134" i="15"/>
  <c r="F135" i="15"/>
  <c r="F136" i="15"/>
  <c r="F137" i="15"/>
  <c r="F138" i="15"/>
  <c r="F139" i="15"/>
  <c r="F140" i="15"/>
  <c r="F141" i="15"/>
  <c r="F142" i="15"/>
  <c r="F92" i="15"/>
  <c r="F88" i="14"/>
  <c r="F89" i="14"/>
  <c r="F87" i="14"/>
  <c r="F83" i="14"/>
  <c r="F79" i="14"/>
  <c r="F75" i="14"/>
  <c r="F71" i="14"/>
  <c r="F67" i="14"/>
  <c r="F140" i="13"/>
  <c r="F136" i="13"/>
  <c r="F132" i="13"/>
  <c r="F128" i="13"/>
  <c r="F124" i="13"/>
  <c r="F90" i="14"/>
  <c r="F86" i="14"/>
  <c r="F82" i="14"/>
  <c r="F78" i="14"/>
  <c r="F74" i="14"/>
  <c r="F70" i="14"/>
  <c r="F139" i="13"/>
  <c r="F135" i="13"/>
  <c r="F131" i="13"/>
  <c r="F127" i="13"/>
  <c r="F123" i="13"/>
  <c r="F84" i="14"/>
  <c r="F76" i="14"/>
  <c r="F68" i="14"/>
  <c r="F137" i="13"/>
  <c r="F129" i="13"/>
  <c r="F122" i="13"/>
  <c r="F120" i="13"/>
  <c r="F118" i="13"/>
  <c r="F116" i="13"/>
  <c r="F114" i="13"/>
  <c r="F112" i="13"/>
  <c r="F110" i="13"/>
  <c r="F108" i="13"/>
  <c r="F106" i="13"/>
  <c r="F104" i="13"/>
  <c r="F102" i="13"/>
  <c r="F100" i="13"/>
  <c r="F98" i="13"/>
  <c r="F96" i="13"/>
  <c r="F94" i="13"/>
  <c r="F92" i="13"/>
  <c r="F138" i="12"/>
  <c r="F134" i="12"/>
  <c r="F130" i="12"/>
  <c r="F126" i="12"/>
  <c r="F122" i="12"/>
  <c r="F118" i="12"/>
  <c r="F114" i="12"/>
  <c r="F110" i="12"/>
  <c r="F106" i="12"/>
  <c r="F102" i="12"/>
  <c r="F98" i="12"/>
  <c r="F81" i="14"/>
  <c r="F73" i="14"/>
  <c r="F142" i="13"/>
  <c r="F134" i="13"/>
  <c r="F126" i="13"/>
  <c r="F141" i="12"/>
  <c r="F137" i="12"/>
  <c r="F133" i="12"/>
  <c r="F129" i="12"/>
  <c r="F125" i="12"/>
  <c r="F121" i="12"/>
  <c r="F117" i="12"/>
  <c r="F113" i="12"/>
  <c r="F109" i="12"/>
  <c r="F105" i="12"/>
  <c r="F101" i="12"/>
  <c r="F97" i="12"/>
  <c r="F96" i="12"/>
  <c r="F95" i="12"/>
  <c r="F94" i="12"/>
  <c r="F93" i="12"/>
  <c r="F92" i="12"/>
  <c r="F142" i="11"/>
  <c r="F141" i="11"/>
  <c r="F140" i="11"/>
  <c r="F139" i="11"/>
  <c r="F138" i="11"/>
  <c r="F137" i="11"/>
  <c r="F136" i="11"/>
  <c r="F135" i="11"/>
  <c r="F134" i="11"/>
  <c r="F133" i="11"/>
  <c r="F132" i="11"/>
  <c r="F131" i="11"/>
  <c r="F130" i="11"/>
  <c r="F129" i="11"/>
  <c r="F128" i="11"/>
  <c r="F127" i="11"/>
  <c r="F126" i="11"/>
  <c r="F125" i="11"/>
  <c r="F124" i="11"/>
  <c r="F123" i="11"/>
  <c r="F122" i="11"/>
  <c r="F121" i="11"/>
  <c r="F120" i="11"/>
  <c r="F119" i="11"/>
  <c r="F118" i="11"/>
  <c r="F117" i="11"/>
  <c r="F116" i="11"/>
  <c r="F115" i="11"/>
  <c r="F114" i="11"/>
  <c r="F113" i="11"/>
  <c r="F112" i="11"/>
  <c r="F111" i="11"/>
  <c r="F110" i="11"/>
  <c r="F109" i="11"/>
  <c r="F108" i="11"/>
  <c r="F107" i="11"/>
  <c r="F106" i="11"/>
  <c r="F105" i="11"/>
  <c r="F104" i="11"/>
  <c r="F103" i="11"/>
  <c r="F102" i="11"/>
  <c r="F101" i="11"/>
  <c r="F100" i="11"/>
  <c r="F99" i="11"/>
  <c r="F98" i="11"/>
  <c r="F97" i="11"/>
  <c r="F96" i="11"/>
  <c r="F95" i="11"/>
  <c r="F94" i="11"/>
  <c r="F93" i="11"/>
  <c r="F92" i="11"/>
  <c r="F77" i="14"/>
  <c r="F138" i="13"/>
  <c r="F135" i="12"/>
  <c r="F127" i="12"/>
  <c r="F119" i="12"/>
  <c r="F111" i="12"/>
  <c r="F103" i="12"/>
  <c r="F95" i="10"/>
  <c r="F99" i="10"/>
  <c r="F103" i="10"/>
  <c r="F107" i="10"/>
  <c r="F111" i="10"/>
  <c r="F115" i="10"/>
  <c r="F119" i="10"/>
  <c r="F133" i="13"/>
  <c r="F117" i="13"/>
  <c r="F109" i="13"/>
  <c r="F101" i="13"/>
  <c r="F93" i="13"/>
  <c r="F136" i="12"/>
  <c r="F120" i="12"/>
  <c r="F112" i="12"/>
  <c r="F94" i="10"/>
  <c r="F102" i="10"/>
  <c r="F106" i="10"/>
  <c r="F114" i="10"/>
  <c r="F122" i="10"/>
  <c r="F130" i="10"/>
  <c r="F85" i="14"/>
  <c r="F139" i="12"/>
  <c r="F131" i="12"/>
  <c r="F107" i="12"/>
  <c r="F80" i="14"/>
  <c r="F141" i="13"/>
  <c r="F125" i="13"/>
  <c r="F119" i="13"/>
  <c r="F115" i="13"/>
  <c r="F111" i="13"/>
  <c r="F107" i="13"/>
  <c r="F103" i="13"/>
  <c r="F99" i="13"/>
  <c r="F95" i="13"/>
  <c r="F142" i="12"/>
  <c r="F140" i="12"/>
  <c r="F132" i="12"/>
  <c r="F124" i="12"/>
  <c r="F116" i="12"/>
  <c r="F108" i="12"/>
  <c r="F100" i="12"/>
  <c r="F96" i="10"/>
  <c r="F100" i="10"/>
  <c r="F104" i="10"/>
  <c r="F108" i="10"/>
  <c r="F112" i="10"/>
  <c r="F116" i="10"/>
  <c r="F120" i="10"/>
  <c r="F124" i="10"/>
  <c r="F128" i="10"/>
  <c r="F131" i="10"/>
  <c r="F132" i="10"/>
  <c r="F133" i="10"/>
  <c r="F134" i="10"/>
  <c r="F135" i="10"/>
  <c r="F136" i="10"/>
  <c r="F137" i="10"/>
  <c r="F138" i="10"/>
  <c r="F139" i="10"/>
  <c r="F140" i="10"/>
  <c r="F141" i="10"/>
  <c r="F142" i="10"/>
  <c r="F92" i="10"/>
  <c r="F123" i="10"/>
  <c r="F127" i="10"/>
  <c r="F72" i="14"/>
  <c r="F121" i="13"/>
  <c r="F113" i="13"/>
  <c r="F105" i="13"/>
  <c r="F97" i="13"/>
  <c r="F128" i="12"/>
  <c r="F104" i="12"/>
  <c r="F98" i="10"/>
  <c r="F110" i="10"/>
  <c r="F118" i="10"/>
  <c r="F126" i="10"/>
  <c r="F69" i="14"/>
  <c r="F130" i="13"/>
  <c r="F123" i="12"/>
  <c r="F115" i="12"/>
  <c r="F99" i="12"/>
  <c r="F101" i="10"/>
  <c r="F117" i="10"/>
  <c r="F97" i="10"/>
  <c r="F113" i="10"/>
  <c r="F129" i="10"/>
  <c r="F93" i="10"/>
  <c r="F109" i="10"/>
  <c r="F125" i="10"/>
  <c r="F105" i="10"/>
  <c r="F121" i="10"/>
  <c r="C93" i="15"/>
  <c r="C94" i="15"/>
  <c r="C95" i="15"/>
  <c r="C96" i="15"/>
  <c r="C97" i="15"/>
  <c r="C98" i="15"/>
  <c r="C99" i="15"/>
  <c r="C100" i="15"/>
  <c r="C101" i="15"/>
  <c r="C102" i="15"/>
  <c r="C103" i="15"/>
  <c r="C104" i="15"/>
  <c r="C105" i="15"/>
  <c r="C106" i="15"/>
  <c r="C107" i="15"/>
  <c r="C108" i="15"/>
  <c r="C109" i="15"/>
  <c r="C110" i="15"/>
  <c r="C111" i="15"/>
  <c r="C112" i="15"/>
  <c r="C113" i="15"/>
  <c r="C114" i="15"/>
  <c r="C115" i="15"/>
  <c r="C116" i="15"/>
  <c r="C117" i="15"/>
  <c r="C118" i="15"/>
  <c r="C119" i="15"/>
  <c r="C120" i="15"/>
  <c r="C121" i="15"/>
  <c r="C122" i="15"/>
  <c r="C123" i="15"/>
  <c r="C124" i="15"/>
  <c r="C125" i="15"/>
  <c r="C126" i="15"/>
  <c r="C127" i="15"/>
  <c r="C128" i="15"/>
  <c r="C129" i="15"/>
  <c r="C130" i="15"/>
  <c r="C131" i="15"/>
  <c r="C132" i="15"/>
  <c r="C133" i="15"/>
  <c r="C134" i="15"/>
  <c r="C135" i="15"/>
  <c r="C136" i="15"/>
  <c r="C137" i="15"/>
  <c r="C138" i="15"/>
  <c r="C139" i="15"/>
  <c r="C140" i="15"/>
  <c r="C141" i="15"/>
  <c r="C142" i="15"/>
  <c r="C90" i="14"/>
  <c r="C89" i="14"/>
  <c r="C88" i="14"/>
  <c r="C85" i="14"/>
  <c r="C81" i="14"/>
  <c r="C77" i="14"/>
  <c r="C73" i="14"/>
  <c r="C69" i="14"/>
  <c r="C142" i="13"/>
  <c r="C138" i="13"/>
  <c r="C134" i="13"/>
  <c r="C130" i="13"/>
  <c r="C126" i="13"/>
  <c r="C84" i="14"/>
  <c r="C80" i="14"/>
  <c r="C76" i="14"/>
  <c r="C72" i="14"/>
  <c r="C68" i="14"/>
  <c r="C141" i="13"/>
  <c r="C137" i="13"/>
  <c r="C133" i="13"/>
  <c r="C129" i="13"/>
  <c r="C125" i="13"/>
  <c r="C86" i="14"/>
  <c r="C78" i="14"/>
  <c r="C70" i="14"/>
  <c r="C139" i="13"/>
  <c r="C131" i="13"/>
  <c r="C123" i="13"/>
  <c r="C140" i="12"/>
  <c r="C136" i="12"/>
  <c r="C132" i="12"/>
  <c r="C128" i="12"/>
  <c r="C124" i="12"/>
  <c r="C120" i="12"/>
  <c r="C116" i="12"/>
  <c r="C112" i="12"/>
  <c r="C108" i="12"/>
  <c r="C104" i="12"/>
  <c r="C100" i="12"/>
  <c r="C97" i="12"/>
  <c r="C96" i="12"/>
  <c r="C95" i="12"/>
  <c r="C94" i="12"/>
  <c r="C93" i="12"/>
  <c r="C142" i="11"/>
  <c r="C141" i="11"/>
  <c r="C140" i="11"/>
  <c r="C139" i="11"/>
  <c r="C138" i="11"/>
  <c r="C137" i="11"/>
  <c r="C136" i="11"/>
  <c r="C135" i="11"/>
  <c r="C134" i="11"/>
  <c r="C133" i="11"/>
  <c r="C132" i="11"/>
  <c r="C131" i="11"/>
  <c r="C130" i="11"/>
  <c r="C129" i="11"/>
  <c r="C128" i="11"/>
  <c r="C127" i="11"/>
  <c r="C126" i="11"/>
  <c r="C125" i="11"/>
  <c r="C124" i="11"/>
  <c r="C123" i="11"/>
  <c r="C122" i="11"/>
  <c r="C121" i="11"/>
  <c r="C120" i="11"/>
  <c r="C119" i="11"/>
  <c r="C118" i="11"/>
  <c r="C117" i="11"/>
  <c r="C116" i="11"/>
  <c r="C115" i="11"/>
  <c r="C114" i="11"/>
  <c r="C113" i="11"/>
  <c r="C112" i="11"/>
  <c r="C111" i="11"/>
  <c r="C110" i="11"/>
  <c r="C109" i="11"/>
  <c r="C108" i="11"/>
  <c r="C107" i="11"/>
  <c r="C106" i="11"/>
  <c r="C105" i="11"/>
  <c r="C104" i="11"/>
  <c r="C83" i="14"/>
  <c r="C75" i="14"/>
  <c r="C67" i="14"/>
  <c r="C136" i="13"/>
  <c r="C128" i="13"/>
  <c r="C122" i="13"/>
  <c r="C120" i="13"/>
  <c r="C118" i="13"/>
  <c r="C116" i="13"/>
  <c r="C114" i="13"/>
  <c r="C112" i="13"/>
  <c r="C110" i="13"/>
  <c r="C108" i="13"/>
  <c r="C106" i="13"/>
  <c r="C104" i="13"/>
  <c r="C102" i="13"/>
  <c r="C100" i="13"/>
  <c r="C98" i="13"/>
  <c r="C96" i="13"/>
  <c r="C94" i="13"/>
  <c r="C139" i="12"/>
  <c r="C135" i="12"/>
  <c r="C131" i="12"/>
  <c r="C127" i="12"/>
  <c r="C123" i="12"/>
  <c r="C119" i="12"/>
  <c r="C115" i="12"/>
  <c r="C111" i="12"/>
  <c r="C107" i="12"/>
  <c r="C103" i="12"/>
  <c r="C99" i="12"/>
  <c r="C93" i="10"/>
  <c r="C94" i="10"/>
  <c r="C95" i="10"/>
  <c r="C96" i="10"/>
  <c r="C97" i="10"/>
  <c r="C98" i="10"/>
  <c r="C99" i="10"/>
  <c r="C100" i="10"/>
  <c r="C101" i="10"/>
  <c r="C102" i="10"/>
  <c r="C103" i="10"/>
  <c r="C104" i="10"/>
  <c r="C105" i="10"/>
  <c r="C106" i="10"/>
  <c r="C107" i="10"/>
  <c r="C108" i="10"/>
  <c r="C109" i="10"/>
  <c r="C110" i="10"/>
  <c r="C111" i="10"/>
  <c r="C112" i="10"/>
  <c r="C113" i="10"/>
  <c r="C114" i="10"/>
  <c r="C115" i="10"/>
  <c r="C116" i="10"/>
  <c r="C117" i="10"/>
  <c r="C118" i="10"/>
  <c r="C119" i="10"/>
  <c r="C120" i="10"/>
  <c r="C121" i="10"/>
  <c r="C122" i="10"/>
  <c r="C123" i="10"/>
  <c r="C124" i="10"/>
  <c r="C125" i="10"/>
  <c r="C126" i="10"/>
  <c r="C127" i="10"/>
  <c r="C128" i="10"/>
  <c r="C129" i="10"/>
  <c r="C130" i="10"/>
  <c r="C79" i="14"/>
  <c r="C140" i="13"/>
  <c r="C124" i="13"/>
  <c r="C121" i="13"/>
  <c r="C117" i="13"/>
  <c r="C113" i="13"/>
  <c r="C109" i="13"/>
  <c r="C105" i="13"/>
  <c r="C101" i="13"/>
  <c r="C97" i="13"/>
  <c r="C93" i="13"/>
  <c r="C137" i="12"/>
  <c r="C129" i="12"/>
  <c r="C121" i="12"/>
  <c r="C113" i="12"/>
  <c r="C105" i="12"/>
  <c r="C103" i="11"/>
  <c r="C99" i="11"/>
  <c r="C95" i="11"/>
  <c r="C74" i="14"/>
  <c r="C138" i="12"/>
  <c r="C122" i="12"/>
  <c r="C114" i="12"/>
  <c r="C98" i="12"/>
  <c r="C96" i="11"/>
  <c r="C71" i="14"/>
  <c r="C132" i="13"/>
  <c r="C115" i="13"/>
  <c r="C107" i="13"/>
  <c r="C99" i="13"/>
  <c r="C95" i="13"/>
  <c r="C141" i="12"/>
  <c r="C117" i="12"/>
  <c r="C109" i="12"/>
  <c r="C82" i="14"/>
  <c r="C127" i="13"/>
  <c r="C134" i="12"/>
  <c r="C126" i="12"/>
  <c r="C118" i="12"/>
  <c r="C110" i="12"/>
  <c r="C102" i="12"/>
  <c r="C102" i="11"/>
  <c r="C98" i="11"/>
  <c r="C94" i="11"/>
  <c r="C135" i="13"/>
  <c r="C130" i="12"/>
  <c r="C106" i="12"/>
  <c r="C100" i="11"/>
  <c r="C87" i="14"/>
  <c r="C119" i="13"/>
  <c r="C111" i="13"/>
  <c r="C103" i="13"/>
  <c r="C142" i="12"/>
  <c r="C133" i="12"/>
  <c r="C125" i="12"/>
  <c r="C101" i="12"/>
  <c r="C134" i="10"/>
  <c r="C138" i="10"/>
  <c r="C142" i="10"/>
  <c r="C141" i="10"/>
  <c r="C93" i="11"/>
  <c r="C131" i="10"/>
  <c r="C135" i="10"/>
  <c r="C139" i="10"/>
  <c r="C97" i="11"/>
  <c r="C132" i="10"/>
  <c r="C136" i="10"/>
  <c r="C140" i="10"/>
  <c r="C101" i="11"/>
  <c r="C133" i="10"/>
  <c r="C137" i="10"/>
  <c r="K93" i="15"/>
  <c r="K94" i="15"/>
  <c r="K95" i="15"/>
  <c r="K96" i="15"/>
  <c r="K97" i="15"/>
  <c r="K98" i="15"/>
  <c r="K99" i="15"/>
  <c r="K100" i="15"/>
  <c r="K101" i="15"/>
  <c r="K102" i="15"/>
  <c r="K103" i="15"/>
  <c r="K104" i="15"/>
  <c r="K105" i="15"/>
  <c r="K106" i="15"/>
  <c r="K107" i="15"/>
  <c r="K108" i="15"/>
  <c r="K109" i="15"/>
  <c r="K110" i="15"/>
  <c r="K111" i="15"/>
  <c r="K112" i="15"/>
  <c r="K113" i="15"/>
  <c r="K114" i="15"/>
  <c r="K115" i="15"/>
  <c r="K116" i="15"/>
  <c r="K117" i="15"/>
  <c r="K118" i="15"/>
  <c r="K119" i="15"/>
  <c r="K120" i="15"/>
  <c r="K121" i="15"/>
  <c r="K122" i="15"/>
  <c r="K123" i="15"/>
  <c r="K124" i="15"/>
  <c r="K125" i="15"/>
  <c r="K126" i="15"/>
  <c r="K127" i="15"/>
  <c r="K128" i="15"/>
  <c r="K129" i="15"/>
  <c r="K130" i="15"/>
  <c r="K131" i="15"/>
  <c r="K132" i="15"/>
  <c r="K133" i="15"/>
  <c r="K134" i="15"/>
  <c r="K135" i="15"/>
  <c r="K136" i="15"/>
  <c r="K137" i="15"/>
  <c r="K138" i="15"/>
  <c r="K139" i="15"/>
  <c r="K140" i="15"/>
  <c r="K141" i="15"/>
  <c r="K142" i="15"/>
  <c r="K92" i="15"/>
  <c r="K90" i="14"/>
  <c r="K89" i="14"/>
  <c r="K88" i="14"/>
  <c r="K87" i="14"/>
  <c r="K83" i="14"/>
  <c r="K79" i="14"/>
  <c r="K75" i="14"/>
  <c r="K71" i="14"/>
  <c r="K67" i="14"/>
  <c r="K140" i="13"/>
  <c r="K136" i="13"/>
  <c r="K132" i="13"/>
  <c r="K128" i="13"/>
  <c r="K124" i="13"/>
  <c r="K86" i="14"/>
  <c r="K82" i="14"/>
  <c r="K78" i="14"/>
  <c r="K74" i="14"/>
  <c r="K70" i="14"/>
  <c r="K139" i="13"/>
  <c r="K135" i="13"/>
  <c r="K131" i="13"/>
  <c r="K127" i="13"/>
  <c r="K123" i="13"/>
  <c r="K80" i="14"/>
  <c r="K72" i="14"/>
  <c r="K141" i="13"/>
  <c r="K133" i="13"/>
  <c r="K125" i="13"/>
  <c r="K138" i="12"/>
  <c r="K134" i="12"/>
  <c r="K130" i="12"/>
  <c r="K126" i="12"/>
  <c r="K122" i="12"/>
  <c r="K118" i="12"/>
  <c r="K114" i="12"/>
  <c r="K110" i="12"/>
  <c r="K106" i="12"/>
  <c r="K102" i="12"/>
  <c r="K98" i="12"/>
  <c r="K96" i="12"/>
  <c r="K95" i="12"/>
  <c r="K94" i="12"/>
  <c r="K93" i="12"/>
  <c r="K92" i="12"/>
  <c r="K142" i="11"/>
  <c r="K141" i="11"/>
  <c r="K140" i="11"/>
  <c r="K139" i="11"/>
  <c r="K138" i="11"/>
  <c r="K137" i="11"/>
  <c r="K136" i="11"/>
  <c r="K135" i="11"/>
  <c r="K134" i="11"/>
  <c r="K133" i="11"/>
  <c r="K132" i="11"/>
  <c r="K131" i="11"/>
  <c r="K130" i="11"/>
  <c r="K129" i="11"/>
  <c r="K128" i="11"/>
  <c r="K127" i="11"/>
  <c r="K126" i="11"/>
  <c r="K125" i="11"/>
  <c r="K124" i="11"/>
  <c r="K123" i="11"/>
  <c r="K122" i="11"/>
  <c r="K121" i="11"/>
  <c r="K120" i="11"/>
  <c r="K119" i="11"/>
  <c r="K118" i="11"/>
  <c r="K117" i="11"/>
  <c r="K116" i="11"/>
  <c r="K115" i="11"/>
  <c r="K114" i="11"/>
  <c r="K113" i="11"/>
  <c r="K112" i="11"/>
  <c r="K111" i="11"/>
  <c r="K110" i="11"/>
  <c r="K109" i="11"/>
  <c r="K108" i="11"/>
  <c r="K107" i="11"/>
  <c r="K106" i="11"/>
  <c r="K105" i="11"/>
  <c r="K104" i="11"/>
  <c r="K103" i="11"/>
  <c r="K85" i="14"/>
  <c r="K77" i="14"/>
  <c r="K69" i="14"/>
  <c r="K138" i="13"/>
  <c r="K130" i="13"/>
  <c r="K122" i="13"/>
  <c r="K120" i="13"/>
  <c r="K118" i="13"/>
  <c r="K116" i="13"/>
  <c r="K114" i="13"/>
  <c r="K112" i="13"/>
  <c r="K110" i="13"/>
  <c r="K108" i="13"/>
  <c r="K106" i="13"/>
  <c r="K104" i="13"/>
  <c r="K102" i="13"/>
  <c r="K100" i="13"/>
  <c r="K98" i="13"/>
  <c r="K96" i="13"/>
  <c r="K94" i="13"/>
  <c r="K92" i="13"/>
  <c r="K141" i="12"/>
  <c r="K137" i="12"/>
  <c r="K133" i="12"/>
  <c r="K129" i="12"/>
  <c r="K125" i="12"/>
  <c r="K121" i="12"/>
  <c r="K117" i="12"/>
  <c r="K113" i="12"/>
  <c r="K109" i="12"/>
  <c r="K105" i="12"/>
  <c r="K101" i="12"/>
  <c r="K97" i="12"/>
  <c r="K93" i="10"/>
  <c r="K94" i="10"/>
  <c r="K95" i="10"/>
  <c r="K96" i="10"/>
  <c r="K97" i="10"/>
  <c r="K98" i="10"/>
  <c r="K99" i="10"/>
  <c r="K100" i="10"/>
  <c r="K101" i="10"/>
  <c r="K102" i="10"/>
  <c r="K103" i="10"/>
  <c r="K104" i="10"/>
  <c r="K105" i="10"/>
  <c r="K106" i="10"/>
  <c r="K107" i="10"/>
  <c r="K108" i="10"/>
  <c r="K109" i="10"/>
  <c r="K110" i="10"/>
  <c r="K111" i="10"/>
  <c r="K112" i="10"/>
  <c r="K113" i="10"/>
  <c r="K114" i="10"/>
  <c r="K115" i="10"/>
  <c r="K116" i="10"/>
  <c r="K117" i="10"/>
  <c r="K118" i="10"/>
  <c r="K119" i="10"/>
  <c r="K120" i="10"/>
  <c r="K121" i="10"/>
  <c r="K122" i="10"/>
  <c r="K123" i="10"/>
  <c r="K124" i="10"/>
  <c r="K125" i="10"/>
  <c r="K126" i="10"/>
  <c r="K127" i="10"/>
  <c r="K128" i="10"/>
  <c r="K129" i="10"/>
  <c r="K130" i="10"/>
  <c r="K73" i="14"/>
  <c r="K134" i="13"/>
  <c r="K119" i="13"/>
  <c r="K115" i="13"/>
  <c r="K111" i="13"/>
  <c r="K107" i="13"/>
  <c r="K103" i="13"/>
  <c r="K99" i="13"/>
  <c r="K95" i="13"/>
  <c r="K142" i="12"/>
  <c r="K139" i="12"/>
  <c r="K131" i="12"/>
  <c r="K123" i="12"/>
  <c r="K115" i="12"/>
  <c r="K107" i="12"/>
  <c r="K99" i="12"/>
  <c r="K101" i="11"/>
  <c r="K97" i="11"/>
  <c r="K93" i="11"/>
  <c r="K84" i="14"/>
  <c r="K129" i="13"/>
  <c r="K132" i="12"/>
  <c r="K108" i="12"/>
  <c r="K102" i="11"/>
  <c r="K98" i="11"/>
  <c r="K81" i="14"/>
  <c r="K142" i="13"/>
  <c r="K121" i="13"/>
  <c r="K117" i="13"/>
  <c r="K109" i="13"/>
  <c r="K101" i="13"/>
  <c r="K135" i="12"/>
  <c r="K127" i="12"/>
  <c r="K103" i="12"/>
  <c r="K76" i="14"/>
  <c r="K137" i="13"/>
  <c r="K136" i="12"/>
  <c r="K128" i="12"/>
  <c r="K120" i="12"/>
  <c r="K112" i="12"/>
  <c r="K104" i="12"/>
  <c r="K100" i="11"/>
  <c r="K96" i="11"/>
  <c r="K92" i="11"/>
  <c r="K68" i="14"/>
  <c r="K140" i="12"/>
  <c r="K124" i="12"/>
  <c r="K116" i="12"/>
  <c r="K100" i="12"/>
  <c r="K94" i="11"/>
  <c r="K126" i="13"/>
  <c r="K113" i="13"/>
  <c r="K105" i="13"/>
  <c r="K97" i="13"/>
  <c r="K93" i="13"/>
  <c r="K119" i="12"/>
  <c r="K111" i="12"/>
  <c r="K99" i="11"/>
  <c r="K132" i="10"/>
  <c r="K136" i="10"/>
  <c r="K140" i="10"/>
  <c r="K92" i="10"/>
  <c r="K133" i="10"/>
  <c r="K137" i="10"/>
  <c r="K141" i="10"/>
  <c r="K134" i="10"/>
  <c r="K138" i="10"/>
  <c r="K142" i="10"/>
  <c r="K95" i="11"/>
  <c r="K131" i="10"/>
  <c r="K135" i="10"/>
  <c r="K139" i="10"/>
  <c r="G93" i="15"/>
  <c r="G94" i="15"/>
  <c r="G95" i="15"/>
  <c r="G96" i="15"/>
  <c r="G97" i="15"/>
  <c r="G98" i="15"/>
  <c r="G99" i="15"/>
  <c r="G100" i="15"/>
  <c r="G101" i="15"/>
  <c r="G102" i="15"/>
  <c r="G103" i="15"/>
  <c r="G104" i="15"/>
  <c r="G105" i="15"/>
  <c r="G106" i="15"/>
  <c r="G107" i="15"/>
  <c r="G108" i="15"/>
  <c r="G109" i="15"/>
  <c r="G110" i="15"/>
  <c r="G111" i="15"/>
  <c r="G112" i="15"/>
  <c r="G113" i="15"/>
  <c r="G114" i="15"/>
  <c r="G115" i="15"/>
  <c r="G116" i="15"/>
  <c r="G117" i="15"/>
  <c r="G118" i="15"/>
  <c r="G119" i="15"/>
  <c r="G120" i="15"/>
  <c r="G121" i="15"/>
  <c r="G122" i="15"/>
  <c r="G123" i="15"/>
  <c r="G124" i="15"/>
  <c r="G125" i="15"/>
  <c r="G126" i="15"/>
  <c r="G127" i="15"/>
  <c r="G128" i="15"/>
  <c r="G129" i="15"/>
  <c r="G130" i="15"/>
  <c r="G131" i="15"/>
  <c r="G132" i="15"/>
  <c r="G133" i="15"/>
  <c r="G134" i="15"/>
  <c r="G135" i="15"/>
  <c r="G136" i="15"/>
  <c r="G137" i="15"/>
  <c r="G138" i="15"/>
  <c r="G139" i="15"/>
  <c r="G140" i="15"/>
  <c r="G141" i="15"/>
  <c r="G142" i="15"/>
  <c r="G92" i="15"/>
  <c r="G90" i="14"/>
  <c r="G89" i="14"/>
  <c r="G88" i="14"/>
  <c r="G86" i="14"/>
  <c r="G82" i="14"/>
  <c r="G78" i="14"/>
  <c r="G74" i="14"/>
  <c r="G70" i="14"/>
  <c r="G139" i="13"/>
  <c r="G135" i="13"/>
  <c r="G131" i="13"/>
  <c r="G127" i="13"/>
  <c r="G123" i="13"/>
  <c r="G85" i="14"/>
  <c r="G81" i="14"/>
  <c r="G77" i="14"/>
  <c r="G73" i="14"/>
  <c r="G69" i="14"/>
  <c r="G142" i="13"/>
  <c r="G138" i="13"/>
  <c r="G134" i="13"/>
  <c r="G130" i="13"/>
  <c r="G126" i="13"/>
  <c r="G83" i="14"/>
  <c r="G75" i="14"/>
  <c r="G67" i="14"/>
  <c r="G136" i="13"/>
  <c r="G128" i="13"/>
  <c r="G141" i="12"/>
  <c r="G137" i="12"/>
  <c r="G133" i="12"/>
  <c r="G129" i="12"/>
  <c r="G125" i="12"/>
  <c r="G121" i="12"/>
  <c r="G117" i="12"/>
  <c r="G113" i="12"/>
  <c r="G109" i="12"/>
  <c r="G105" i="12"/>
  <c r="G101" i="12"/>
  <c r="G97" i="12"/>
  <c r="G96" i="12"/>
  <c r="G95" i="12"/>
  <c r="G94" i="12"/>
  <c r="G93" i="12"/>
  <c r="G92" i="12"/>
  <c r="G142" i="11"/>
  <c r="G141" i="11"/>
  <c r="G140" i="11"/>
  <c r="G139" i="11"/>
  <c r="G138" i="11"/>
  <c r="G137" i="11"/>
  <c r="G136" i="11"/>
  <c r="G135" i="11"/>
  <c r="G134" i="11"/>
  <c r="G133" i="11"/>
  <c r="G132" i="11"/>
  <c r="G131" i="11"/>
  <c r="G130" i="11"/>
  <c r="G129" i="11"/>
  <c r="G128" i="11"/>
  <c r="G127" i="11"/>
  <c r="G126" i="11"/>
  <c r="G125" i="11"/>
  <c r="G124" i="11"/>
  <c r="G123" i="11"/>
  <c r="G122" i="11"/>
  <c r="G121" i="11"/>
  <c r="G120" i="11"/>
  <c r="G119" i="11"/>
  <c r="G118" i="11"/>
  <c r="G117" i="11"/>
  <c r="G116" i="11"/>
  <c r="G115" i="11"/>
  <c r="G114" i="11"/>
  <c r="G113" i="11"/>
  <c r="G112" i="11"/>
  <c r="G111" i="11"/>
  <c r="G110" i="11"/>
  <c r="G109" i="11"/>
  <c r="G108" i="11"/>
  <c r="G107" i="11"/>
  <c r="G106" i="11"/>
  <c r="G105" i="11"/>
  <c r="G104" i="11"/>
  <c r="G80" i="14"/>
  <c r="G72" i="14"/>
  <c r="G141" i="13"/>
  <c r="G133" i="13"/>
  <c r="G125" i="13"/>
  <c r="G121" i="13"/>
  <c r="G119" i="13"/>
  <c r="G117" i="13"/>
  <c r="G115" i="13"/>
  <c r="G113" i="13"/>
  <c r="G111" i="13"/>
  <c r="G109" i="13"/>
  <c r="G107" i="13"/>
  <c r="G105" i="13"/>
  <c r="G103" i="13"/>
  <c r="G101" i="13"/>
  <c r="G99" i="13"/>
  <c r="G97" i="13"/>
  <c r="G95" i="13"/>
  <c r="G93" i="13"/>
  <c r="G142" i="12"/>
  <c r="G140" i="12"/>
  <c r="G136" i="12"/>
  <c r="G132" i="12"/>
  <c r="G128" i="12"/>
  <c r="G124" i="12"/>
  <c r="G120" i="12"/>
  <c r="G116" i="12"/>
  <c r="G112" i="12"/>
  <c r="G108" i="12"/>
  <c r="G104" i="12"/>
  <c r="G100" i="12"/>
  <c r="G93" i="10"/>
  <c r="G94" i="10"/>
  <c r="G95" i="10"/>
  <c r="G96" i="10"/>
  <c r="G97" i="10"/>
  <c r="G98" i="10"/>
  <c r="G99" i="10"/>
  <c r="G100" i="10"/>
  <c r="G101" i="10"/>
  <c r="G102" i="10"/>
  <c r="G103" i="10"/>
  <c r="G104" i="10"/>
  <c r="G105" i="10"/>
  <c r="G106" i="10"/>
  <c r="G107" i="10"/>
  <c r="G108" i="10"/>
  <c r="G109" i="10"/>
  <c r="G110" i="10"/>
  <c r="G111" i="10"/>
  <c r="G112" i="10"/>
  <c r="G113" i="10"/>
  <c r="G114" i="10"/>
  <c r="G115" i="10"/>
  <c r="G116" i="10"/>
  <c r="G117" i="10"/>
  <c r="G118" i="10"/>
  <c r="G119" i="10"/>
  <c r="G120" i="10"/>
  <c r="G121" i="10"/>
  <c r="G122" i="10"/>
  <c r="G123" i="10"/>
  <c r="G124" i="10"/>
  <c r="G125" i="10"/>
  <c r="G126" i="10"/>
  <c r="G127" i="10"/>
  <c r="G128" i="10"/>
  <c r="G129" i="10"/>
  <c r="G130" i="10"/>
  <c r="G84" i="14"/>
  <c r="G68" i="14"/>
  <c r="G129" i="13"/>
  <c r="G122" i="13"/>
  <c r="G118" i="13"/>
  <c r="G114" i="13"/>
  <c r="G110" i="13"/>
  <c r="G106" i="13"/>
  <c r="G102" i="13"/>
  <c r="G98" i="13"/>
  <c r="G94" i="13"/>
  <c r="G134" i="12"/>
  <c r="G126" i="12"/>
  <c r="G118" i="12"/>
  <c r="G110" i="12"/>
  <c r="G102" i="12"/>
  <c r="G100" i="11"/>
  <c r="G96" i="11"/>
  <c r="G92" i="11"/>
  <c r="G140" i="13"/>
  <c r="G127" i="12"/>
  <c r="G103" i="12"/>
  <c r="G101" i="11"/>
  <c r="G93" i="11"/>
  <c r="G112" i="13"/>
  <c r="G104" i="13"/>
  <c r="G92" i="13"/>
  <c r="G122" i="12"/>
  <c r="G114" i="12"/>
  <c r="G98" i="12"/>
  <c r="G87" i="14"/>
  <c r="G71" i="14"/>
  <c r="G132" i="13"/>
  <c r="G139" i="12"/>
  <c r="G131" i="12"/>
  <c r="G123" i="12"/>
  <c r="G115" i="12"/>
  <c r="G107" i="12"/>
  <c r="G99" i="12"/>
  <c r="G103" i="11"/>
  <c r="G99" i="11"/>
  <c r="G95" i="11"/>
  <c r="G79" i="14"/>
  <c r="G124" i="13"/>
  <c r="G135" i="12"/>
  <c r="G119" i="12"/>
  <c r="G111" i="12"/>
  <c r="G97" i="11"/>
  <c r="G76" i="14"/>
  <c r="G137" i="13"/>
  <c r="G120" i="13"/>
  <c r="G116" i="13"/>
  <c r="G108" i="13"/>
  <c r="G100" i="13"/>
  <c r="G96" i="13"/>
  <c r="G138" i="12"/>
  <c r="G130" i="12"/>
  <c r="G106" i="12"/>
  <c r="G94" i="11"/>
  <c r="G131" i="10"/>
  <c r="G135" i="10"/>
  <c r="G139" i="10"/>
  <c r="G92" i="10"/>
  <c r="G134" i="10"/>
  <c r="G138" i="10"/>
  <c r="G98" i="11"/>
  <c r="G132" i="10"/>
  <c r="G136" i="10"/>
  <c r="G140" i="10"/>
  <c r="G102" i="11"/>
  <c r="G133" i="10"/>
  <c r="G137" i="10"/>
  <c r="G141" i="10"/>
  <c r="G142" i="10"/>
  <c r="C34" i="8"/>
  <c r="D34" i="8"/>
  <c r="E34" i="8"/>
  <c r="F34" i="8"/>
  <c r="G34" i="8"/>
  <c r="G124" i="8" s="1"/>
  <c r="H34" i="8"/>
  <c r="H124" i="8" s="1"/>
  <c r="I34" i="8"/>
  <c r="I124" i="8" s="1"/>
  <c r="J34" i="8"/>
  <c r="J124" i="8" s="1"/>
  <c r="K34" i="8"/>
  <c r="K124" i="8" s="1"/>
  <c r="L34" i="8"/>
  <c r="L124" i="8" s="1"/>
  <c r="M34" i="8"/>
  <c r="M124" i="8" s="1"/>
  <c r="N34" i="8"/>
  <c r="N124" i="8" s="1"/>
  <c r="O75" i="24" l="1"/>
  <c r="O51" i="24"/>
  <c r="O92" i="24"/>
  <c r="O79" i="24"/>
  <c r="O97" i="24"/>
  <c r="O67" i="24"/>
  <c r="O61" i="24"/>
  <c r="O58" i="24"/>
  <c r="O66" i="24"/>
  <c r="O55" i="24"/>
  <c r="O49" i="24"/>
  <c r="O62" i="24"/>
  <c r="O83" i="24"/>
  <c r="O77" i="24"/>
  <c r="O74" i="24"/>
  <c r="O54" i="24"/>
  <c r="O68" i="24"/>
  <c r="O64" i="24"/>
  <c r="O57" i="24"/>
  <c r="O70" i="24"/>
  <c r="O91" i="24"/>
  <c r="O85" i="24"/>
  <c r="O82" i="24"/>
  <c r="O72" i="24"/>
  <c r="O69" i="24"/>
  <c r="O84" i="24"/>
  <c r="O71" i="24"/>
  <c r="O80" i="24"/>
  <c r="O65" i="24"/>
  <c r="O78" i="24"/>
  <c r="O99" i="24"/>
  <c r="O93" i="24"/>
  <c r="O90" i="24"/>
  <c r="O87" i="24"/>
  <c r="O60" i="24"/>
  <c r="O73" i="24"/>
  <c r="O86" i="24"/>
  <c r="O88" i="24"/>
  <c r="O98" i="24"/>
  <c r="O56" i="24"/>
  <c r="O95" i="24"/>
  <c r="O63" i="24"/>
  <c r="O81" i="24"/>
  <c r="O94" i="24"/>
  <c r="O96" i="24"/>
  <c r="O52" i="24"/>
  <c r="O76" i="24"/>
  <c r="O89" i="24"/>
  <c r="O59" i="24"/>
  <c r="O53" i="24"/>
  <c r="O50" i="24"/>
  <c r="N21" i="8"/>
  <c r="N111" i="8" s="1"/>
  <c r="I110" i="8"/>
  <c r="G110" i="8"/>
  <c r="E21" i="8"/>
  <c r="N110" i="8"/>
  <c r="H21" i="8"/>
  <c r="H111" i="8" s="1"/>
  <c r="L21" i="8"/>
  <c r="L111" i="8" s="1"/>
  <c r="L110" i="8"/>
  <c r="G21" i="8"/>
  <c r="G111" i="8" s="1"/>
  <c r="I21" i="8"/>
  <c r="I111" i="8" s="1"/>
  <c r="H110" i="8"/>
  <c r="J16" i="8"/>
  <c r="J106" i="8" s="1"/>
  <c r="J110" i="8"/>
  <c r="D21" i="7"/>
  <c r="D16" i="7"/>
  <c r="L55" i="7"/>
  <c r="I55" i="7"/>
  <c r="K21" i="7"/>
  <c r="K16" i="7"/>
  <c r="F21" i="7"/>
  <c r="F16" i="7"/>
  <c r="N55" i="7"/>
  <c r="H55" i="7"/>
  <c r="M21" i="7"/>
  <c r="M16" i="7"/>
  <c r="E55" i="7"/>
  <c r="O100" i="5"/>
  <c r="M110" i="7"/>
  <c r="H21" i="7"/>
  <c r="H16" i="7"/>
  <c r="M55" i="7"/>
  <c r="G21" i="7"/>
  <c r="G16" i="7"/>
  <c r="G55" i="7"/>
  <c r="E21" i="7"/>
  <c r="E16" i="7"/>
  <c r="K55" i="7"/>
  <c r="J21" i="7"/>
  <c r="J16" i="7"/>
  <c r="J55" i="7"/>
  <c r="C55" i="7"/>
  <c r="C21" i="7"/>
  <c r="C16" i="7"/>
  <c r="J144" i="7"/>
  <c r="C144" i="7"/>
  <c r="D55" i="7"/>
  <c r="L21" i="7"/>
  <c r="L16" i="7"/>
  <c r="I21" i="7"/>
  <c r="I16" i="7"/>
  <c r="F55" i="7"/>
  <c r="N21" i="7"/>
  <c r="N16" i="7"/>
  <c r="C16" i="8"/>
  <c r="O20" i="8"/>
  <c r="P20" i="8" s="1"/>
  <c r="D21" i="8"/>
  <c r="C21" i="8"/>
  <c r="J21" i="8"/>
  <c r="J111" i="8" s="1"/>
  <c r="O130" i="6"/>
  <c r="O116" i="6"/>
  <c r="O138" i="7"/>
  <c r="O110" i="5"/>
  <c r="O178" i="7"/>
  <c r="O130" i="7"/>
  <c r="O176" i="7"/>
  <c r="O136" i="7"/>
  <c r="O168" i="7"/>
  <c r="O174" i="7"/>
  <c r="O128" i="7"/>
  <c r="O164" i="7"/>
  <c r="O172" i="7"/>
  <c r="O166" i="7"/>
  <c r="O170" i="7"/>
  <c r="O160" i="7"/>
  <c r="O120" i="7"/>
  <c r="O110" i="7"/>
  <c r="O108" i="7"/>
  <c r="O158" i="7"/>
  <c r="O162" i="7"/>
  <c r="O156" i="7"/>
  <c r="O116" i="7"/>
  <c r="O104" i="5"/>
  <c r="O140" i="7"/>
  <c r="O132" i="7"/>
  <c r="O134" i="7"/>
  <c r="O118" i="7"/>
  <c r="O154" i="7"/>
  <c r="O112" i="7"/>
  <c r="O126" i="7"/>
  <c r="O114" i="7"/>
  <c r="O140" i="6"/>
  <c r="O126" i="6"/>
  <c r="O114" i="6"/>
  <c r="O166" i="6"/>
  <c r="O154" i="6"/>
  <c r="O132" i="6"/>
  <c r="O102" i="6"/>
  <c r="O112" i="6"/>
  <c r="O158" i="6"/>
  <c r="O164" i="6"/>
  <c r="O124" i="6"/>
  <c r="O98" i="6"/>
  <c r="O110" i="6"/>
  <c r="O156" i="6"/>
  <c r="O144" i="6"/>
  <c r="O104" i="6"/>
  <c r="O96" i="6"/>
  <c r="O108" i="6"/>
  <c r="O168" i="6"/>
  <c r="O176" i="6"/>
  <c r="O136" i="6"/>
  <c r="O162" i="6"/>
  <c r="O128" i="6"/>
  <c r="O138" i="6"/>
  <c r="O120" i="6"/>
  <c r="O174" i="6"/>
  <c r="O100" i="6"/>
  <c r="O134" i="6"/>
  <c r="O118" i="6"/>
  <c r="O160" i="6"/>
  <c r="O170" i="6"/>
  <c r="O178" i="6"/>
  <c r="O172" i="6"/>
  <c r="O98" i="5"/>
  <c r="O162" i="5"/>
  <c r="O128" i="5"/>
  <c r="O156" i="5"/>
  <c r="O118" i="5"/>
  <c r="O178" i="5"/>
  <c r="O126" i="5"/>
  <c r="O116" i="5"/>
  <c r="O120" i="5"/>
  <c r="O154" i="5"/>
  <c r="O170" i="5"/>
  <c r="O158" i="5"/>
  <c r="O160" i="5"/>
  <c r="O172" i="5"/>
  <c r="O174" i="5"/>
  <c r="O114" i="5"/>
  <c r="O132" i="5"/>
  <c r="O108" i="5"/>
  <c r="O112" i="5"/>
  <c r="O140" i="5"/>
  <c r="O164" i="5"/>
  <c r="O168" i="5"/>
  <c r="O138" i="5"/>
  <c r="O176" i="5"/>
  <c r="O144" i="5"/>
  <c r="O166" i="5"/>
  <c r="O134" i="5"/>
  <c r="O136" i="5"/>
  <c r="O102" i="5"/>
  <c r="O130" i="5"/>
  <c r="O79" i="14"/>
  <c r="O86" i="14"/>
  <c r="O85" i="14"/>
  <c r="O76" i="14"/>
  <c r="O71" i="14"/>
  <c r="O78" i="14"/>
  <c r="O81" i="14"/>
  <c r="O82" i="14"/>
  <c r="O87" i="14"/>
  <c r="O74" i="14"/>
  <c r="O75" i="14"/>
  <c r="O80" i="14"/>
  <c r="O73" i="14"/>
  <c r="O88" i="14"/>
  <c r="O67" i="14"/>
  <c r="O69" i="14"/>
  <c r="O72" i="14"/>
  <c r="O90" i="14"/>
  <c r="O83" i="14"/>
  <c r="O70" i="14"/>
  <c r="O68" i="14"/>
  <c r="O84" i="14"/>
  <c r="O77" i="14"/>
  <c r="O89" i="14"/>
  <c r="O144" i="7" l="1"/>
  <c r="I17" i="7"/>
  <c r="I32" i="7"/>
  <c r="I33" i="7" s="1"/>
  <c r="M17" i="7"/>
  <c r="M32" i="7"/>
  <c r="M33" i="7" s="1"/>
  <c r="C17" i="7"/>
  <c r="C32" i="7"/>
  <c r="C33" i="7" s="1"/>
  <c r="K17" i="7"/>
  <c r="K32" i="7"/>
  <c r="K33" i="7" s="1"/>
  <c r="L17" i="7"/>
  <c r="L32" i="7"/>
  <c r="L33" i="7" s="1"/>
  <c r="J17" i="7"/>
  <c r="J32" i="7"/>
  <c r="J33" i="7" s="1"/>
  <c r="E17" i="7"/>
  <c r="E32" i="7"/>
  <c r="E33" i="7" s="1"/>
  <c r="G17" i="7"/>
  <c r="G32" i="7"/>
  <c r="G33" i="7" s="1"/>
  <c r="H17" i="7"/>
  <c r="H32" i="7"/>
  <c r="H33" i="7" s="1"/>
  <c r="F17" i="7"/>
  <c r="F32" i="7"/>
  <c r="F33" i="7" s="1"/>
  <c r="D17" i="7"/>
  <c r="D32" i="7"/>
  <c r="D33" i="7" s="1"/>
  <c r="N17" i="7"/>
  <c r="N32" i="7"/>
  <c r="N33" i="7" s="1"/>
  <c r="B92" i="13"/>
  <c r="B91" i="13"/>
  <c r="P55" i="13"/>
  <c r="O55" i="13"/>
  <c r="R55" i="13" s="1"/>
  <c r="B55" i="13"/>
  <c r="P54" i="13"/>
  <c r="O54" i="13"/>
  <c r="R54" i="13" s="1"/>
  <c r="B54" i="13"/>
  <c r="P53" i="13"/>
  <c r="O53" i="13"/>
  <c r="R53" i="13" s="1"/>
  <c r="B53" i="13"/>
  <c r="P52" i="13"/>
  <c r="O52" i="13"/>
  <c r="R52" i="13" s="1"/>
  <c r="B52" i="13"/>
  <c r="B139" i="13" s="1"/>
  <c r="P51" i="13"/>
  <c r="O51" i="13"/>
  <c r="R51" i="13" s="1"/>
  <c r="B51" i="13"/>
  <c r="P50" i="13"/>
  <c r="O50" i="13"/>
  <c r="R50" i="13" s="1"/>
  <c r="B50" i="13"/>
  <c r="P49" i="13"/>
  <c r="O49" i="13"/>
  <c r="R49" i="13" s="1"/>
  <c r="B49" i="13"/>
  <c r="P48" i="13"/>
  <c r="O48" i="13"/>
  <c r="R48" i="13" s="1"/>
  <c r="B48" i="13"/>
  <c r="P47" i="13"/>
  <c r="O47" i="13"/>
  <c r="R47" i="13" s="1"/>
  <c r="B47" i="13"/>
  <c r="P46" i="13"/>
  <c r="O46" i="13"/>
  <c r="R46" i="13" s="1"/>
  <c r="B46" i="13"/>
  <c r="B133" i="13" s="1"/>
  <c r="P45" i="13"/>
  <c r="O45" i="13"/>
  <c r="R45" i="13" s="1"/>
  <c r="B45" i="13"/>
  <c r="B132" i="13" s="1"/>
  <c r="P44" i="13"/>
  <c r="O44" i="13"/>
  <c r="R44" i="13" s="1"/>
  <c r="B44" i="13"/>
  <c r="P43" i="13"/>
  <c r="O43" i="13"/>
  <c r="R43" i="13" s="1"/>
  <c r="B43" i="13"/>
  <c r="P42" i="13"/>
  <c r="O42" i="13"/>
  <c r="R42" i="13" s="1"/>
  <c r="B42" i="13"/>
  <c r="P41" i="13"/>
  <c r="O41" i="13"/>
  <c r="R41" i="13" s="1"/>
  <c r="B41" i="13"/>
  <c r="P40" i="13"/>
  <c r="O40" i="13"/>
  <c r="R40" i="13" s="1"/>
  <c r="B40" i="13"/>
  <c r="P39" i="13"/>
  <c r="O39" i="13"/>
  <c r="R39" i="13" s="1"/>
  <c r="B39" i="13"/>
  <c r="P38" i="13"/>
  <c r="O38" i="13"/>
  <c r="R38" i="13" s="1"/>
  <c r="B38" i="13"/>
  <c r="P37" i="13"/>
  <c r="O37" i="13"/>
  <c r="R37" i="13" s="1"/>
  <c r="B37" i="13"/>
  <c r="B124" i="13" s="1"/>
  <c r="P36" i="13"/>
  <c r="O36" i="13"/>
  <c r="R36" i="13" s="1"/>
  <c r="B36" i="13"/>
  <c r="P35" i="13"/>
  <c r="O35" i="13"/>
  <c r="R35" i="13" s="1"/>
  <c r="B35" i="13"/>
  <c r="P34" i="13"/>
  <c r="O34" i="13"/>
  <c r="R34" i="13" s="1"/>
  <c r="B34" i="13"/>
  <c r="P33" i="13"/>
  <c r="O33" i="13"/>
  <c r="R33" i="13" s="1"/>
  <c r="B33" i="13"/>
  <c r="P32" i="13"/>
  <c r="O32" i="13"/>
  <c r="R32" i="13" s="1"/>
  <c r="B32" i="13"/>
  <c r="P31" i="13"/>
  <c r="O31" i="13"/>
  <c r="R31" i="13" s="1"/>
  <c r="B31" i="13"/>
  <c r="P30" i="13"/>
  <c r="O30" i="13"/>
  <c r="R30" i="13" s="1"/>
  <c r="B30" i="13"/>
  <c r="P29" i="13"/>
  <c r="O29" i="13"/>
  <c r="R29" i="13" s="1"/>
  <c r="B29" i="13"/>
  <c r="P28" i="13"/>
  <c r="O28" i="13"/>
  <c r="R28" i="13" s="1"/>
  <c r="B28" i="13"/>
  <c r="P27" i="13"/>
  <c r="O27" i="13"/>
  <c r="R27" i="13" s="1"/>
  <c r="B27" i="13"/>
  <c r="P26" i="13"/>
  <c r="O26" i="13"/>
  <c r="R26" i="13" s="1"/>
  <c r="B26" i="13"/>
  <c r="B25" i="13"/>
  <c r="P24" i="13"/>
  <c r="O24" i="13"/>
  <c r="R24" i="13" s="1"/>
  <c r="B24" i="13"/>
  <c r="P23" i="13"/>
  <c r="O23" i="13"/>
  <c r="R23" i="13" s="1"/>
  <c r="B23" i="13"/>
  <c r="B22" i="13"/>
  <c r="P21" i="13"/>
  <c r="O21" i="13"/>
  <c r="R21" i="13" s="1"/>
  <c r="B21" i="13"/>
  <c r="P20" i="13"/>
  <c r="O20" i="13"/>
  <c r="R20" i="13" s="1"/>
  <c r="B20" i="13"/>
  <c r="P19" i="13"/>
  <c r="O19" i="13"/>
  <c r="R19" i="13" s="1"/>
  <c r="B19" i="13"/>
  <c r="P18" i="13"/>
  <c r="O18" i="13"/>
  <c r="R18" i="13" s="1"/>
  <c r="B18" i="13"/>
  <c r="P17" i="13"/>
  <c r="O17" i="13"/>
  <c r="R17" i="13" s="1"/>
  <c r="B17" i="13"/>
  <c r="P16" i="13"/>
  <c r="O16" i="13"/>
  <c r="R16" i="13" s="1"/>
  <c r="B16" i="13"/>
  <c r="P15" i="13"/>
  <c r="O15" i="13"/>
  <c r="R15" i="13" s="1"/>
  <c r="B15" i="13"/>
  <c r="P14" i="13"/>
  <c r="O14" i="13"/>
  <c r="R14" i="13" s="1"/>
  <c r="B14" i="13"/>
  <c r="P13" i="13"/>
  <c r="O13" i="13"/>
  <c r="R13" i="13" s="1"/>
  <c r="B13" i="13"/>
  <c r="P12" i="13"/>
  <c r="O12" i="13"/>
  <c r="R12" i="13" s="1"/>
  <c r="B12" i="13"/>
  <c r="P11" i="13"/>
  <c r="O11" i="13"/>
  <c r="R11" i="13" s="1"/>
  <c r="B11" i="13"/>
  <c r="P10" i="13"/>
  <c r="O10" i="13"/>
  <c r="R10" i="13" s="1"/>
  <c r="B10" i="13"/>
  <c r="P9" i="13"/>
  <c r="O9" i="13"/>
  <c r="R9" i="13" s="1"/>
  <c r="B9" i="13"/>
  <c r="P8" i="13"/>
  <c r="O8" i="13"/>
  <c r="R8" i="13" s="1"/>
  <c r="B8" i="13"/>
  <c r="P7" i="13"/>
  <c r="O7" i="13"/>
  <c r="R7" i="13" s="1"/>
  <c r="B7" i="13"/>
  <c r="P6" i="13"/>
  <c r="O6" i="13"/>
  <c r="R6" i="13" s="1"/>
  <c r="B6" i="13"/>
  <c r="N5" i="13"/>
  <c r="B142" i="13" l="1"/>
  <c r="O22" i="13"/>
  <c r="R22" i="13" s="1"/>
  <c r="P25" i="13"/>
  <c r="B109" i="13"/>
  <c r="P22" i="13"/>
  <c r="O25" i="13"/>
  <c r="R25" i="13" s="1"/>
  <c r="B93" i="13"/>
  <c r="B94" i="13"/>
  <c r="B97" i="13"/>
  <c r="B98" i="13"/>
  <c r="B101" i="13"/>
  <c r="B102" i="13"/>
  <c r="B105" i="13"/>
  <c r="B106" i="13"/>
  <c r="B110" i="13"/>
  <c r="B118" i="13"/>
  <c r="B122" i="13"/>
  <c r="B125" i="13"/>
  <c r="B129" i="13"/>
  <c r="B135" i="13"/>
  <c r="B95" i="13"/>
  <c r="B99" i="13"/>
  <c r="B103" i="13"/>
  <c r="B107" i="13"/>
  <c r="B111" i="13"/>
  <c r="B115" i="13"/>
  <c r="B119" i="13"/>
  <c r="B123" i="13"/>
  <c r="B126" i="13"/>
  <c r="B130" i="13"/>
  <c r="B136" i="13"/>
  <c r="B113" i="13"/>
  <c r="B117" i="13"/>
  <c r="B121" i="13"/>
  <c r="B128" i="13"/>
  <c r="B134" i="13"/>
  <c r="B138" i="13"/>
  <c r="B141" i="13"/>
  <c r="B114" i="13"/>
  <c r="B96" i="13"/>
  <c r="B100" i="13"/>
  <c r="B104" i="13"/>
  <c r="B108" i="13"/>
  <c r="B112" i="13"/>
  <c r="B116" i="13"/>
  <c r="B120" i="13"/>
  <c r="B127" i="13"/>
  <c r="B131" i="13"/>
  <c r="B137" i="13"/>
  <c r="B140" i="13"/>
  <c r="M5" i="13"/>
  <c r="L5" i="13"/>
  <c r="K5" i="13"/>
  <c r="J5" i="13"/>
  <c r="I5" i="13"/>
  <c r="H5" i="13"/>
  <c r="G5" i="13"/>
  <c r="F5" i="13"/>
  <c r="E5" i="13"/>
  <c r="D5" i="13"/>
  <c r="C5" i="13"/>
  <c r="C92" i="13" s="1"/>
  <c r="C4" i="13"/>
  <c r="B92" i="12"/>
  <c r="B91" i="12"/>
  <c r="P55" i="12"/>
  <c r="O55" i="12"/>
  <c r="R55" i="12" s="1"/>
  <c r="B55" i="12"/>
  <c r="P54" i="12"/>
  <c r="O54" i="12"/>
  <c r="R54" i="12" s="1"/>
  <c r="B54" i="12"/>
  <c r="P53" i="12"/>
  <c r="O53" i="12"/>
  <c r="R53" i="12" s="1"/>
  <c r="B53" i="12"/>
  <c r="P52" i="12"/>
  <c r="O52" i="12"/>
  <c r="R52" i="12" s="1"/>
  <c r="B52" i="12"/>
  <c r="P51" i="12"/>
  <c r="O51" i="12"/>
  <c r="R51" i="12" s="1"/>
  <c r="B51" i="12"/>
  <c r="P50" i="12"/>
  <c r="O50" i="12"/>
  <c r="R50" i="12" s="1"/>
  <c r="B50" i="12"/>
  <c r="P49" i="12"/>
  <c r="O49" i="12"/>
  <c r="R49" i="12" s="1"/>
  <c r="B49" i="12"/>
  <c r="P48" i="12"/>
  <c r="O48" i="12"/>
  <c r="R48" i="12" s="1"/>
  <c r="B48" i="12"/>
  <c r="B135" i="12" s="1"/>
  <c r="P47" i="12"/>
  <c r="O47" i="12"/>
  <c r="R47" i="12" s="1"/>
  <c r="B47" i="12"/>
  <c r="P46" i="12"/>
  <c r="O46" i="12"/>
  <c r="R46" i="12" s="1"/>
  <c r="B46" i="12"/>
  <c r="P45" i="12"/>
  <c r="O45" i="12"/>
  <c r="R45" i="12" s="1"/>
  <c r="B45" i="12"/>
  <c r="P44" i="12"/>
  <c r="O44" i="12"/>
  <c r="R44" i="12" s="1"/>
  <c r="B44" i="12"/>
  <c r="P43" i="12"/>
  <c r="O43" i="12"/>
  <c r="R43" i="12" s="1"/>
  <c r="B43" i="12"/>
  <c r="P42" i="12"/>
  <c r="O42" i="12"/>
  <c r="R42" i="12" s="1"/>
  <c r="B42" i="12"/>
  <c r="P41" i="12"/>
  <c r="O41" i="12"/>
  <c r="R41" i="12" s="1"/>
  <c r="B41" i="12"/>
  <c r="P40" i="12"/>
  <c r="O40" i="12"/>
  <c r="R40" i="12" s="1"/>
  <c r="B40" i="12"/>
  <c r="P39" i="12"/>
  <c r="O39" i="12"/>
  <c r="R39" i="12" s="1"/>
  <c r="B39" i="12"/>
  <c r="P38" i="12"/>
  <c r="O38" i="12"/>
  <c r="R38" i="12" s="1"/>
  <c r="B38" i="12"/>
  <c r="P37" i="12"/>
  <c r="O37" i="12"/>
  <c r="R37" i="12" s="1"/>
  <c r="B37" i="12"/>
  <c r="P36" i="12"/>
  <c r="O36" i="12"/>
  <c r="R36" i="12" s="1"/>
  <c r="B36" i="12"/>
  <c r="P35" i="12"/>
  <c r="O35" i="12"/>
  <c r="R35" i="12" s="1"/>
  <c r="B35" i="12"/>
  <c r="P34" i="12"/>
  <c r="O34" i="12"/>
  <c r="R34" i="12" s="1"/>
  <c r="B34" i="12"/>
  <c r="C91" i="13" l="1"/>
  <c r="C2" i="13"/>
  <c r="B138" i="12"/>
  <c r="B142" i="12"/>
  <c r="B123" i="12"/>
  <c r="B127" i="12"/>
  <c r="B131" i="12"/>
  <c r="O5" i="13"/>
  <c r="B124" i="12"/>
  <c r="B128" i="12"/>
  <c r="B132" i="12"/>
  <c r="B139" i="12"/>
  <c r="B122" i="12"/>
  <c r="B126" i="12"/>
  <c r="B130" i="12"/>
  <c r="B134" i="12"/>
  <c r="B137" i="12"/>
  <c r="B141" i="12"/>
  <c r="B121" i="12"/>
  <c r="B125" i="12"/>
  <c r="B129" i="12"/>
  <c r="B133" i="12"/>
  <c r="B136" i="12"/>
  <c r="B140" i="12"/>
  <c r="P5" i="13" l="1"/>
  <c r="R5" i="13"/>
  <c r="B33" i="12"/>
  <c r="B120" i="12" s="1"/>
  <c r="P32" i="12"/>
  <c r="O32" i="12"/>
  <c r="R32" i="12" s="1"/>
  <c r="B32" i="12"/>
  <c r="B119" i="12" s="1"/>
  <c r="P31" i="12"/>
  <c r="O31" i="12"/>
  <c r="R31" i="12" s="1"/>
  <c r="B31" i="12"/>
  <c r="B118" i="12" s="1"/>
  <c r="P30" i="12"/>
  <c r="O30" i="12"/>
  <c r="R30" i="12" s="1"/>
  <c r="B30" i="12"/>
  <c r="B117" i="12" s="1"/>
  <c r="P29" i="12"/>
  <c r="O29" i="12"/>
  <c r="R29" i="12" s="1"/>
  <c r="B29" i="12"/>
  <c r="B116" i="12" s="1"/>
  <c r="P28" i="12"/>
  <c r="O28" i="12"/>
  <c r="R28" i="12" s="1"/>
  <c r="B28" i="12"/>
  <c r="B115" i="12" s="1"/>
  <c r="P27" i="12"/>
  <c r="O27" i="12"/>
  <c r="R27" i="12" s="1"/>
  <c r="B27" i="12"/>
  <c r="B114" i="12" s="1"/>
  <c r="P26" i="12"/>
  <c r="O26" i="12"/>
  <c r="R26" i="12" s="1"/>
  <c r="B26" i="12"/>
  <c r="B113" i="12" s="1"/>
  <c r="P25" i="12"/>
  <c r="O25" i="12"/>
  <c r="R25" i="12" s="1"/>
  <c r="B25" i="12"/>
  <c r="B112" i="12" s="1"/>
  <c r="P24" i="12"/>
  <c r="O24" i="12"/>
  <c r="R24" i="12" s="1"/>
  <c r="B24" i="12"/>
  <c r="B111" i="12" s="1"/>
  <c r="P23" i="12"/>
  <c r="O23" i="12"/>
  <c r="R23" i="12" s="1"/>
  <c r="B23" i="12"/>
  <c r="B110" i="12" s="1"/>
  <c r="P22" i="12"/>
  <c r="O22" i="12"/>
  <c r="R22" i="12" s="1"/>
  <c r="B22" i="12"/>
  <c r="B109" i="12" s="1"/>
  <c r="P21" i="12"/>
  <c r="O21" i="12"/>
  <c r="R21" i="12" s="1"/>
  <c r="B21" i="12"/>
  <c r="B108" i="12" s="1"/>
  <c r="P20" i="12"/>
  <c r="O20" i="12"/>
  <c r="R20" i="12" s="1"/>
  <c r="B20" i="12"/>
  <c r="B107" i="12" s="1"/>
  <c r="P19" i="12"/>
  <c r="O19" i="12"/>
  <c r="R19" i="12" s="1"/>
  <c r="B19" i="12"/>
  <c r="B106" i="12" s="1"/>
  <c r="P18" i="12"/>
  <c r="O18" i="12"/>
  <c r="R18" i="12" s="1"/>
  <c r="B18" i="12"/>
  <c r="B105" i="12" s="1"/>
  <c r="P17" i="12"/>
  <c r="O17" i="12"/>
  <c r="R17" i="12" s="1"/>
  <c r="B17" i="12"/>
  <c r="B104" i="12" s="1"/>
  <c r="P16" i="12"/>
  <c r="O16" i="12"/>
  <c r="R16" i="12" s="1"/>
  <c r="B16" i="12"/>
  <c r="B103" i="12" s="1"/>
  <c r="P15" i="12"/>
  <c r="O15" i="12"/>
  <c r="R15" i="12" s="1"/>
  <c r="B15" i="12"/>
  <c r="B102" i="12" s="1"/>
  <c r="P14" i="12"/>
  <c r="O14" i="12"/>
  <c r="R14" i="12" s="1"/>
  <c r="B14" i="12"/>
  <c r="B101" i="12" s="1"/>
  <c r="P13" i="12"/>
  <c r="O13" i="12"/>
  <c r="R13" i="12" s="1"/>
  <c r="B13" i="12"/>
  <c r="B100" i="12" s="1"/>
  <c r="P12" i="12"/>
  <c r="O12" i="12"/>
  <c r="R12" i="12" s="1"/>
  <c r="B12" i="12"/>
  <c r="B99" i="12" s="1"/>
  <c r="P11" i="12"/>
  <c r="O11" i="12"/>
  <c r="R11" i="12" s="1"/>
  <c r="B11" i="12"/>
  <c r="B98" i="12" s="1"/>
  <c r="P10" i="12"/>
  <c r="O10" i="12"/>
  <c r="R10" i="12" s="1"/>
  <c r="B10" i="12"/>
  <c r="B97" i="12" s="1"/>
  <c r="P9" i="12"/>
  <c r="O9" i="12"/>
  <c r="R9" i="12" s="1"/>
  <c r="B9" i="12"/>
  <c r="B96" i="12" s="1"/>
  <c r="P8" i="12"/>
  <c r="O8" i="12"/>
  <c r="R8" i="12" s="1"/>
  <c r="B8" i="12"/>
  <c r="B95" i="12" s="1"/>
  <c r="P7" i="12"/>
  <c r="O7" i="12"/>
  <c r="R7" i="12" s="1"/>
  <c r="B7" i="12"/>
  <c r="B94" i="12" s="1"/>
  <c r="P6" i="12"/>
  <c r="O6" i="12"/>
  <c r="R6" i="12" s="1"/>
  <c r="B6" i="12"/>
  <c r="N5" i="12"/>
  <c r="M5" i="12"/>
  <c r="L5" i="12"/>
  <c r="K5" i="12"/>
  <c r="J5" i="12"/>
  <c r="I5" i="12"/>
  <c r="H5" i="12"/>
  <c r="G5" i="12"/>
  <c r="F5" i="12"/>
  <c r="E5" i="12"/>
  <c r="D5" i="12"/>
  <c r="C5" i="12"/>
  <c r="C92" i="12" s="1"/>
  <c r="C4" i="12"/>
  <c r="B92" i="11"/>
  <c r="B91" i="11"/>
  <c r="P55" i="11"/>
  <c r="O55" i="11"/>
  <c r="R55" i="11" s="1"/>
  <c r="B55" i="11"/>
  <c r="P54" i="11"/>
  <c r="O54" i="11"/>
  <c r="R54" i="11" s="1"/>
  <c r="B54" i="11"/>
  <c r="B53" i="11"/>
  <c r="B140" i="11" s="1"/>
  <c r="B52" i="11"/>
  <c r="B51" i="11"/>
  <c r="B50" i="11"/>
  <c r="B49" i="11"/>
  <c r="B48" i="11"/>
  <c r="B47" i="11"/>
  <c r="B46" i="11"/>
  <c r="B133" i="11" s="1"/>
  <c r="B45" i="11"/>
  <c r="B44" i="11"/>
  <c r="B43" i="11"/>
  <c r="B42" i="11"/>
  <c r="B41" i="11"/>
  <c r="B40" i="11"/>
  <c r="B39" i="11"/>
  <c r="B38" i="11"/>
  <c r="B125" i="11" s="1"/>
  <c r="B37" i="11"/>
  <c r="B36" i="11"/>
  <c r="B35" i="11"/>
  <c r="B34" i="11"/>
  <c r="B33" i="11"/>
  <c r="B32" i="11"/>
  <c r="B31" i="11"/>
  <c r="B30" i="11"/>
  <c r="B29" i="11"/>
  <c r="B28" i="11"/>
  <c r="B27" i="11"/>
  <c r="B26" i="11"/>
  <c r="B113" i="11" s="1"/>
  <c r="B25" i="11"/>
  <c r="B24" i="11"/>
  <c r="B23" i="11"/>
  <c r="B22" i="11"/>
  <c r="B21" i="11"/>
  <c r="B20" i="11"/>
  <c r="B19" i="11"/>
  <c r="B18" i="11"/>
  <c r="B17" i="11"/>
  <c r="B16" i="11"/>
  <c r="B15" i="11"/>
  <c r="B14" i="11"/>
  <c r="B13" i="11"/>
  <c r="B12" i="11"/>
  <c r="B11" i="11"/>
  <c r="B10" i="11"/>
  <c r="B97" i="11" s="1"/>
  <c r="B9" i="11"/>
  <c r="B8" i="11"/>
  <c r="B7" i="11"/>
  <c r="B6" i="11"/>
  <c r="N5" i="11"/>
  <c r="M5" i="11"/>
  <c r="L5" i="11"/>
  <c r="K5" i="11"/>
  <c r="J5" i="11"/>
  <c r="I5" i="11"/>
  <c r="H5" i="11"/>
  <c r="G5" i="11"/>
  <c r="F5" i="11"/>
  <c r="E5" i="11"/>
  <c r="D5" i="11"/>
  <c r="C5" i="11"/>
  <c r="C4" i="11"/>
  <c r="B92" i="10"/>
  <c r="B91" i="10"/>
  <c r="P55" i="10"/>
  <c r="O55" i="10"/>
  <c r="R55" i="10" s="1"/>
  <c r="B55" i="10"/>
  <c r="P54" i="10"/>
  <c r="O54" i="10"/>
  <c r="R54" i="10" s="1"/>
  <c r="B54" i="10"/>
  <c r="P53" i="10"/>
  <c r="O53" i="10"/>
  <c r="R53" i="10" s="1"/>
  <c r="B53" i="10"/>
  <c r="P52" i="10"/>
  <c r="O52" i="10"/>
  <c r="R52" i="10" s="1"/>
  <c r="B52" i="10"/>
  <c r="P51" i="10"/>
  <c r="O51" i="10"/>
  <c r="R51" i="10" s="1"/>
  <c r="P50" i="10"/>
  <c r="O50" i="10"/>
  <c r="R50" i="10" s="1"/>
  <c r="P49" i="10"/>
  <c r="O49" i="10"/>
  <c r="R49" i="10" s="1"/>
  <c r="P48" i="10"/>
  <c r="O48" i="10"/>
  <c r="R48" i="10" s="1"/>
  <c r="B135" i="10"/>
  <c r="P47" i="10"/>
  <c r="O47" i="10"/>
  <c r="R47" i="10" s="1"/>
  <c r="P46" i="10"/>
  <c r="O46" i="10"/>
  <c r="R46" i="10" s="1"/>
  <c r="P45" i="10"/>
  <c r="O45" i="10"/>
  <c r="R45" i="10" s="1"/>
  <c r="P44" i="10"/>
  <c r="O44" i="10"/>
  <c r="R44" i="10" s="1"/>
  <c r="P43" i="10"/>
  <c r="O43" i="10"/>
  <c r="R43" i="10" s="1"/>
  <c r="P42" i="10"/>
  <c r="O42" i="10"/>
  <c r="R42" i="10" s="1"/>
  <c r="P41" i="10"/>
  <c r="O41" i="10"/>
  <c r="R41" i="10" s="1"/>
  <c r="P40" i="10"/>
  <c r="O40" i="10"/>
  <c r="R40" i="10" s="1"/>
  <c r="B127" i="10"/>
  <c r="P39" i="10"/>
  <c r="O39" i="10"/>
  <c r="R39" i="10" s="1"/>
  <c r="P38" i="10"/>
  <c r="O38" i="10"/>
  <c r="R38" i="10" s="1"/>
  <c r="P37" i="10"/>
  <c r="O37" i="10"/>
  <c r="R37" i="10" s="1"/>
  <c r="P29" i="10"/>
  <c r="O29" i="10"/>
  <c r="R29" i="10" s="1"/>
  <c r="P28" i="10"/>
  <c r="O28" i="10"/>
  <c r="R28" i="10" s="1"/>
  <c r="P27" i="10"/>
  <c r="O27" i="10"/>
  <c r="R27" i="10" s="1"/>
  <c r="P26" i="10"/>
  <c r="O26" i="10"/>
  <c r="R26" i="10" s="1"/>
  <c r="P25" i="10"/>
  <c r="O25" i="10"/>
  <c r="R25" i="10" s="1"/>
  <c r="P24" i="10"/>
  <c r="O24" i="10"/>
  <c r="R24" i="10" s="1"/>
  <c r="B111" i="10"/>
  <c r="P23" i="10"/>
  <c r="O23" i="10"/>
  <c r="R23" i="10" s="1"/>
  <c r="P21" i="10"/>
  <c r="O21" i="10"/>
  <c r="R21" i="10" s="1"/>
  <c r="P18" i="10"/>
  <c r="O18" i="10"/>
  <c r="R18" i="10" s="1"/>
  <c r="P17" i="10"/>
  <c r="O17" i="10"/>
  <c r="R17" i="10" s="1"/>
  <c r="P16" i="10"/>
  <c r="O16" i="10"/>
  <c r="R16" i="10" s="1"/>
  <c r="P15" i="10"/>
  <c r="O15" i="10"/>
  <c r="R15" i="10" s="1"/>
  <c r="P13" i="10"/>
  <c r="O13" i="10"/>
  <c r="R13" i="10" s="1"/>
  <c r="P7" i="10"/>
  <c r="O7" i="10"/>
  <c r="R7" i="10" s="1"/>
  <c r="O5" i="11" l="1"/>
  <c r="R5" i="11" s="1"/>
  <c r="C92" i="11"/>
  <c r="Q50" i="13"/>
  <c r="Q42" i="13"/>
  <c r="Q34" i="13"/>
  <c r="Q26" i="13"/>
  <c r="Q18" i="13"/>
  <c r="Q49" i="13"/>
  <c r="Q41" i="13"/>
  <c r="Q33" i="13"/>
  <c r="Q48" i="13"/>
  <c r="Q40" i="13"/>
  <c r="Q32" i="13"/>
  <c r="Q24" i="13"/>
  <c r="Q16" i="13"/>
  <c r="Q35" i="13"/>
  <c r="Q25" i="13"/>
  <c r="Q55" i="13"/>
  <c r="Q47" i="13"/>
  <c r="Q39" i="13"/>
  <c r="Q31" i="13"/>
  <c r="Q23" i="13"/>
  <c r="Q15" i="13"/>
  <c r="Q51" i="13"/>
  <c r="Q54" i="13"/>
  <c r="Q46" i="13"/>
  <c r="Q38" i="13"/>
  <c r="Q30" i="13"/>
  <c r="Q22" i="13"/>
  <c r="Q27" i="13"/>
  <c r="Q17" i="13"/>
  <c r="Q53" i="13"/>
  <c r="Q45" i="13"/>
  <c r="Q37" i="13"/>
  <c r="Q29" i="13"/>
  <c r="Q21" i="13"/>
  <c r="Q5" i="13"/>
  <c r="Q43" i="13"/>
  <c r="Q52" i="13"/>
  <c r="Q44" i="13"/>
  <c r="Q36" i="13"/>
  <c r="Q28" i="13"/>
  <c r="Q20" i="13"/>
  <c r="Q19" i="13"/>
  <c r="Q8" i="13"/>
  <c r="Q11" i="13"/>
  <c r="Q13" i="13"/>
  <c r="Q9" i="13"/>
  <c r="Q6" i="13"/>
  <c r="Q14" i="13"/>
  <c r="Q12" i="13"/>
  <c r="Q7" i="13"/>
  <c r="Q10" i="13"/>
  <c r="C91" i="11"/>
  <c r="C2" i="11"/>
  <c r="C91" i="12"/>
  <c r="C2" i="12"/>
  <c r="B100" i="10"/>
  <c r="B104" i="10"/>
  <c r="B108" i="10"/>
  <c r="B115" i="10"/>
  <c r="P8" i="10"/>
  <c r="O8" i="10"/>
  <c r="R8" i="10" s="1"/>
  <c r="P10" i="10"/>
  <c r="O10" i="10"/>
  <c r="R10" i="10" s="1"/>
  <c r="P12" i="10"/>
  <c r="O12" i="10"/>
  <c r="R12" i="10" s="1"/>
  <c r="P19" i="10"/>
  <c r="O19" i="10"/>
  <c r="R19" i="10" s="1"/>
  <c r="P22" i="10"/>
  <c r="O22" i="10"/>
  <c r="R22" i="10" s="1"/>
  <c r="P31" i="10"/>
  <c r="O31" i="10"/>
  <c r="R31" i="10" s="1"/>
  <c r="P33" i="10"/>
  <c r="O33" i="10"/>
  <c r="R33" i="10" s="1"/>
  <c r="P35" i="10"/>
  <c r="O35" i="10"/>
  <c r="R35" i="10" s="1"/>
  <c r="P6" i="10"/>
  <c r="O6" i="10"/>
  <c r="R6" i="10" s="1"/>
  <c r="P9" i="10"/>
  <c r="B96" i="10"/>
  <c r="O9" i="10"/>
  <c r="R9" i="10" s="1"/>
  <c r="P11" i="10"/>
  <c r="O11" i="10"/>
  <c r="R11" i="10" s="1"/>
  <c r="P14" i="10"/>
  <c r="O14" i="10"/>
  <c r="R14" i="10" s="1"/>
  <c r="P20" i="10"/>
  <c r="O20" i="10"/>
  <c r="R20" i="10" s="1"/>
  <c r="P30" i="10"/>
  <c r="O30" i="10"/>
  <c r="R30" i="10" s="1"/>
  <c r="P32" i="10"/>
  <c r="B119" i="10"/>
  <c r="O32" i="10"/>
  <c r="R32" i="10" s="1"/>
  <c r="P34" i="10"/>
  <c r="O34" i="10"/>
  <c r="R34" i="10" s="1"/>
  <c r="B123" i="10"/>
  <c r="P36" i="10"/>
  <c r="O36" i="10"/>
  <c r="R36" i="10" s="1"/>
  <c r="O5" i="12"/>
  <c r="P33" i="12"/>
  <c r="O33" i="12"/>
  <c r="R33" i="12" s="1"/>
  <c r="B130" i="10"/>
  <c r="B134" i="10"/>
  <c r="B137" i="10"/>
  <c r="B141" i="10"/>
  <c r="B119" i="11"/>
  <c r="B123" i="11"/>
  <c r="B126" i="11"/>
  <c r="B130" i="11"/>
  <c r="B137" i="11"/>
  <c r="B93" i="12"/>
  <c r="B100" i="11"/>
  <c r="B108" i="11"/>
  <c r="B112" i="11"/>
  <c r="B97" i="10"/>
  <c r="B101" i="10"/>
  <c r="B105" i="10"/>
  <c r="B109" i="10"/>
  <c r="B112" i="10"/>
  <c r="B116" i="10"/>
  <c r="B120" i="10"/>
  <c r="B124" i="10"/>
  <c r="B131" i="10"/>
  <c r="B138" i="10"/>
  <c r="B142" i="10"/>
  <c r="B94" i="11"/>
  <c r="B101" i="11"/>
  <c r="B105" i="11"/>
  <c r="B109" i="11"/>
  <c r="B116" i="11"/>
  <c r="B120" i="11"/>
  <c r="B124" i="11"/>
  <c r="B127" i="11"/>
  <c r="B131" i="11"/>
  <c r="B134" i="11"/>
  <c r="B138" i="11"/>
  <c r="B141" i="11"/>
  <c r="B95" i="10"/>
  <c r="B99" i="10"/>
  <c r="B103" i="10"/>
  <c r="B107" i="10"/>
  <c r="B114" i="10"/>
  <c r="B118" i="10"/>
  <c r="B122" i="10"/>
  <c r="B126" i="10"/>
  <c r="B129" i="10"/>
  <c r="B133" i="10"/>
  <c r="B136" i="10"/>
  <c r="B140" i="10"/>
  <c r="B96" i="11"/>
  <c r="B99" i="11"/>
  <c r="B103" i="11"/>
  <c r="B107" i="11"/>
  <c r="B111" i="11"/>
  <c r="B114" i="11"/>
  <c r="B118" i="11"/>
  <c r="B122" i="11"/>
  <c r="B129" i="11"/>
  <c r="B136" i="11"/>
  <c r="B93" i="11"/>
  <c r="B104" i="11"/>
  <c r="B115" i="11"/>
  <c r="B94" i="10"/>
  <c r="B98" i="10"/>
  <c r="B102" i="10"/>
  <c r="B106" i="10"/>
  <c r="B110" i="10"/>
  <c r="B113" i="10"/>
  <c r="B117" i="10"/>
  <c r="B121" i="10"/>
  <c r="B125" i="10"/>
  <c r="B128" i="10"/>
  <c r="B132" i="10"/>
  <c r="B139" i="10"/>
  <c r="B95" i="11"/>
  <c r="B98" i="11"/>
  <c r="B102" i="11"/>
  <c r="B106" i="11"/>
  <c r="B110" i="11"/>
  <c r="B117" i="11"/>
  <c r="B121" i="11"/>
  <c r="B128" i="11"/>
  <c r="B132" i="11"/>
  <c r="B135" i="11"/>
  <c r="B139" i="11"/>
  <c r="B142" i="11"/>
  <c r="N5" i="10"/>
  <c r="M5" i="10"/>
  <c r="L5" i="10"/>
  <c r="K5" i="10"/>
  <c r="J5" i="10"/>
  <c r="I5" i="10"/>
  <c r="H5" i="10"/>
  <c r="G5" i="10"/>
  <c r="F5" i="10"/>
  <c r="E5" i="10"/>
  <c r="D5" i="10"/>
  <c r="C5" i="10"/>
  <c r="C92" i="10" s="1"/>
  <c r="C4" i="10"/>
  <c r="B92" i="15"/>
  <c r="B91" i="15"/>
  <c r="P5" i="12" l="1"/>
  <c r="R5" i="12"/>
  <c r="P5" i="11"/>
  <c r="C91" i="10"/>
  <c r="C2" i="10"/>
  <c r="O5" i="10"/>
  <c r="B93" i="10"/>
  <c r="P55" i="15"/>
  <c r="O55" i="15"/>
  <c r="R55" i="15" s="1"/>
  <c r="B55" i="15"/>
  <c r="B142" i="15" s="1"/>
  <c r="P54" i="15"/>
  <c r="O54" i="15"/>
  <c r="R54" i="15" s="1"/>
  <c r="B54" i="15"/>
  <c r="B141" i="15" s="1"/>
  <c r="P53" i="15"/>
  <c r="O53" i="15"/>
  <c r="R53" i="15" s="1"/>
  <c r="B53" i="15"/>
  <c r="B140" i="15" s="1"/>
  <c r="P52" i="15"/>
  <c r="O52" i="15"/>
  <c r="R52" i="15" s="1"/>
  <c r="B52" i="15"/>
  <c r="B139" i="15" s="1"/>
  <c r="P51" i="15"/>
  <c r="O51" i="15"/>
  <c r="R51" i="15" s="1"/>
  <c r="B51" i="15"/>
  <c r="B138" i="15" s="1"/>
  <c r="P50" i="15"/>
  <c r="O50" i="15"/>
  <c r="R50" i="15" s="1"/>
  <c r="B50" i="15"/>
  <c r="B137" i="15" s="1"/>
  <c r="P49" i="15"/>
  <c r="O49" i="15"/>
  <c r="R49" i="15" s="1"/>
  <c r="B49" i="15"/>
  <c r="B136" i="15" s="1"/>
  <c r="P48" i="15"/>
  <c r="O48" i="15"/>
  <c r="R48" i="15" s="1"/>
  <c r="B48" i="15"/>
  <c r="B135" i="15" s="1"/>
  <c r="P47" i="15"/>
  <c r="O47" i="15"/>
  <c r="R47" i="15" s="1"/>
  <c r="B47" i="15"/>
  <c r="B134" i="15" s="1"/>
  <c r="P46" i="15"/>
  <c r="O46" i="15"/>
  <c r="R46" i="15" s="1"/>
  <c r="B46" i="15"/>
  <c r="P45" i="15"/>
  <c r="O45" i="15"/>
  <c r="R45" i="15" s="1"/>
  <c r="B45" i="15"/>
  <c r="B132" i="15" s="1"/>
  <c r="P44" i="15"/>
  <c r="O44" i="15"/>
  <c r="R44" i="15" s="1"/>
  <c r="B44" i="15"/>
  <c r="B131" i="15" s="1"/>
  <c r="P43" i="15"/>
  <c r="O43" i="15"/>
  <c r="R43" i="15" s="1"/>
  <c r="B43" i="15"/>
  <c r="B130" i="15" s="1"/>
  <c r="P42" i="15"/>
  <c r="O42" i="15"/>
  <c r="R42" i="15" s="1"/>
  <c r="B42" i="15"/>
  <c r="B129" i="15" s="1"/>
  <c r="P41" i="15"/>
  <c r="O41" i="15"/>
  <c r="R41" i="15" s="1"/>
  <c r="B41" i="15"/>
  <c r="B128" i="15" s="1"/>
  <c r="P40" i="15"/>
  <c r="O40" i="15"/>
  <c r="R40" i="15" s="1"/>
  <c r="B40" i="15"/>
  <c r="B127" i="15" s="1"/>
  <c r="P39" i="15"/>
  <c r="O39" i="15"/>
  <c r="R39" i="15" s="1"/>
  <c r="B39" i="15"/>
  <c r="B126" i="15" s="1"/>
  <c r="P38" i="15"/>
  <c r="O38" i="15"/>
  <c r="R38" i="15" s="1"/>
  <c r="B38" i="15"/>
  <c r="B125" i="15" s="1"/>
  <c r="P37" i="15"/>
  <c r="O37" i="15"/>
  <c r="R37" i="15" s="1"/>
  <c r="B37" i="15"/>
  <c r="B124" i="15" s="1"/>
  <c r="P36" i="15"/>
  <c r="O36" i="15"/>
  <c r="R36" i="15" s="1"/>
  <c r="B36" i="15"/>
  <c r="B123" i="15" s="1"/>
  <c r="P35" i="15"/>
  <c r="O35" i="15"/>
  <c r="R35" i="15" s="1"/>
  <c r="B35" i="15"/>
  <c r="B122" i="15" s="1"/>
  <c r="P34" i="15"/>
  <c r="O34" i="15"/>
  <c r="R34" i="15" s="1"/>
  <c r="B34" i="15"/>
  <c r="B121" i="15" s="1"/>
  <c r="P33" i="15"/>
  <c r="O33" i="15"/>
  <c r="R33" i="15" s="1"/>
  <c r="B33" i="15"/>
  <c r="B120" i="15" s="1"/>
  <c r="P32" i="15"/>
  <c r="O32" i="15"/>
  <c r="R32" i="15" s="1"/>
  <c r="B32" i="15"/>
  <c r="B119" i="15" s="1"/>
  <c r="P31" i="15"/>
  <c r="O31" i="15"/>
  <c r="R31" i="15" s="1"/>
  <c r="B31" i="15"/>
  <c r="B118" i="15" s="1"/>
  <c r="P30" i="15"/>
  <c r="O30" i="15"/>
  <c r="R30" i="15" s="1"/>
  <c r="B30" i="15"/>
  <c r="B117" i="15" s="1"/>
  <c r="P29" i="15"/>
  <c r="O29" i="15"/>
  <c r="R29" i="15" s="1"/>
  <c r="B29" i="15"/>
  <c r="B116" i="15" s="1"/>
  <c r="P28" i="15"/>
  <c r="O28" i="15"/>
  <c r="R28" i="15" s="1"/>
  <c r="B28" i="15"/>
  <c r="B115" i="15" s="1"/>
  <c r="P27" i="15"/>
  <c r="O27" i="15"/>
  <c r="R27" i="15" s="1"/>
  <c r="B27" i="15"/>
  <c r="B114" i="15" s="1"/>
  <c r="P26" i="15"/>
  <c r="O26" i="15"/>
  <c r="R26" i="15" s="1"/>
  <c r="B26" i="15"/>
  <c r="B113" i="15" s="1"/>
  <c r="P25" i="15"/>
  <c r="O25" i="15"/>
  <c r="R25" i="15" s="1"/>
  <c r="B25" i="15"/>
  <c r="B112" i="15" s="1"/>
  <c r="P24" i="15"/>
  <c r="O24" i="15"/>
  <c r="R24" i="15" s="1"/>
  <c r="B24" i="15"/>
  <c r="B111" i="15" s="1"/>
  <c r="P23" i="15"/>
  <c r="O23" i="15"/>
  <c r="R23" i="15" s="1"/>
  <c r="B23" i="15"/>
  <c r="B110" i="15" s="1"/>
  <c r="P22" i="15"/>
  <c r="O22" i="15"/>
  <c r="R22" i="15" s="1"/>
  <c r="B22" i="15"/>
  <c r="B109" i="15" s="1"/>
  <c r="P21" i="15"/>
  <c r="O21" i="15"/>
  <c r="R21" i="15" s="1"/>
  <c r="B21" i="15"/>
  <c r="B108" i="15" s="1"/>
  <c r="P20" i="15"/>
  <c r="O20" i="15"/>
  <c r="R20" i="15" s="1"/>
  <c r="B20" i="15"/>
  <c r="B107" i="15" s="1"/>
  <c r="P19" i="15"/>
  <c r="O19" i="15"/>
  <c r="R19" i="15" s="1"/>
  <c r="B19" i="15"/>
  <c r="B106" i="15" s="1"/>
  <c r="P18" i="15"/>
  <c r="O18" i="15"/>
  <c r="R18" i="15" s="1"/>
  <c r="B18" i="15"/>
  <c r="B105" i="15" s="1"/>
  <c r="P17" i="15"/>
  <c r="O17" i="15"/>
  <c r="R17" i="15" s="1"/>
  <c r="B17" i="15"/>
  <c r="B104" i="15" s="1"/>
  <c r="P16" i="15"/>
  <c r="O16" i="15"/>
  <c r="B16" i="15"/>
  <c r="B103" i="15" s="1"/>
  <c r="P15" i="15"/>
  <c r="O15" i="15"/>
  <c r="B15" i="15"/>
  <c r="B102" i="15" s="1"/>
  <c r="P14" i="15"/>
  <c r="O14" i="15"/>
  <c r="B14" i="15"/>
  <c r="B101" i="15" s="1"/>
  <c r="P13" i="15"/>
  <c r="O13" i="15"/>
  <c r="B13" i="15"/>
  <c r="B100" i="15" s="1"/>
  <c r="P12" i="15"/>
  <c r="O12" i="15"/>
  <c r="B12" i="15"/>
  <c r="B99" i="15" s="1"/>
  <c r="P11" i="15"/>
  <c r="O11" i="15"/>
  <c r="B11" i="15"/>
  <c r="B98" i="15" s="1"/>
  <c r="P10" i="15"/>
  <c r="O10" i="15"/>
  <c r="B10" i="15"/>
  <c r="B97" i="15" s="1"/>
  <c r="P9" i="15"/>
  <c r="O9" i="15"/>
  <c r="B9" i="15"/>
  <c r="B96" i="15" s="1"/>
  <c r="P8" i="15"/>
  <c r="O8" i="15"/>
  <c r="B8" i="15"/>
  <c r="B95" i="15" s="1"/>
  <c r="P7" i="15"/>
  <c r="O7" i="15"/>
  <c r="B7" i="15"/>
  <c r="B94" i="15" s="1"/>
  <c r="P6" i="15"/>
  <c r="O6" i="15"/>
  <c r="B6" i="15"/>
  <c r="N5" i="15"/>
  <c r="M5" i="15"/>
  <c r="L5" i="15"/>
  <c r="K5" i="15"/>
  <c r="J5" i="15"/>
  <c r="I5" i="15"/>
  <c r="H5" i="15"/>
  <c r="G5" i="15"/>
  <c r="F5" i="15"/>
  <c r="E5" i="15"/>
  <c r="D5" i="15"/>
  <c r="C5" i="15"/>
  <c r="C92" i="15" s="1"/>
  <c r="C4" i="15"/>
  <c r="Q48" i="12" l="1"/>
  <c r="Q40" i="12"/>
  <c r="Q32" i="12"/>
  <c r="Q24" i="12"/>
  <c r="Q16" i="12"/>
  <c r="Q36" i="12"/>
  <c r="Q28" i="12"/>
  <c r="Q55" i="12"/>
  <c r="Q47" i="12"/>
  <c r="Q39" i="12"/>
  <c r="Q31" i="12"/>
  <c r="Q23" i="12"/>
  <c r="Q54" i="12"/>
  <c r="Q46" i="12"/>
  <c r="Q38" i="12"/>
  <c r="Q30" i="12"/>
  <c r="Q22" i="12"/>
  <c r="Q44" i="12"/>
  <c r="Q53" i="12"/>
  <c r="Q45" i="12"/>
  <c r="Q37" i="12"/>
  <c r="Q29" i="12"/>
  <c r="Q21" i="12"/>
  <c r="Q5" i="12"/>
  <c r="Q52" i="12"/>
  <c r="Q20" i="12"/>
  <c r="Q17" i="12"/>
  <c r="Q51" i="12"/>
  <c r="Q43" i="12"/>
  <c r="Q35" i="12"/>
  <c r="Q27" i="12"/>
  <c r="Q19" i="12"/>
  <c r="Q49" i="12"/>
  <c r="Q33" i="12"/>
  <c r="Q50" i="12"/>
  <c r="Q42" i="12"/>
  <c r="Q34" i="12"/>
  <c r="Q26" i="12"/>
  <c r="Q18" i="12"/>
  <c r="Q41" i="12"/>
  <c r="Q25" i="12"/>
  <c r="Q7" i="12"/>
  <c r="Q14" i="12"/>
  <c r="Q10" i="12"/>
  <c r="Q15" i="12"/>
  <c r="Q13" i="12"/>
  <c r="Q9" i="12"/>
  <c r="Q6" i="12"/>
  <c r="Q11" i="12"/>
  <c r="Q12" i="12"/>
  <c r="Q8" i="12"/>
  <c r="P5" i="10"/>
  <c r="R5" i="10"/>
  <c r="Q48" i="11"/>
  <c r="Q40" i="11"/>
  <c r="Q32" i="11"/>
  <c r="Q24" i="11"/>
  <c r="Q18" i="11"/>
  <c r="Q55" i="11"/>
  <c r="Q47" i="11"/>
  <c r="Q39" i="11"/>
  <c r="Q31" i="11"/>
  <c r="Q23" i="11"/>
  <c r="Q54" i="11"/>
  <c r="Q46" i="11"/>
  <c r="Q38" i="11"/>
  <c r="Q30" i="11"/>
  <c r="Q22" i="11"/>
  <c r="Q34" i="11"/>
  <c r="Q53" i="11"/>
  <c r="Q45" i="11"/>
  <c r="Q37" i="11"/>
  <c r="Q29" i="11"/>
  <c r="Q21" i="11"/>
  <c r="Q5" i="11"/>
  <c r="Q26" i="11"/>
  <c r="Q52" i="11"/>
  <c r="Q44" i="11"/>
  <c r="Q36" i="11"/>
  <c r="Q28" i="11"/>
  <c r="Q20" i="11"/>
  <c r="Q51" i="11"/>
  <c r="Q43" i="11"/>
  <c r="Q35" i="11"/>
  <c r="Q27" i="11"/>
  <c r="Q19" i="11"/>
  <c r="Q50" i="11"/>
  <c r="Q49" i="11"/>
  <c r="Q41" i="11"/>
  <c r="Q33" i="11"/>
  <c r="Q25" i="11"/>
  <c r="Q42" i="11"/>
  <c r="Q6" i="11"/>
  <c r="Q11" i="11"/>
  <c r="Q17" i="11"/>
  <c r="Q7" i="11"/>
  <c r="Q13" i="11"/>
  <c r="Q9" i="11"/>
  <c r="Q12" i="11"/>
  <c r="Q16" i="11"/>
  <c r="Q14" i="11"/>
  <c r="Q8" i="11"/>
  <c r="Q10" i="11"/>
  <c r="Q15" i="11"/>
  <c r="C91" i="15"/>
  <c r="C2" i="15"/>
  <c r="O5" i="15"/>
  <c r="P5" i="15" s="1"/>
  <c r="B93" i="15"/>
  <c r="B133" i="15"/>
  <c r="Q48" i="10" l="1"/>
  <c r="Q40" i="10"/>
  <c r="Q32" i="10"/>
  <c r="Q24" i="10"/>
  <c r="Q16" i="10"/>
  <c r="Q47" i="10"/>
  <c r="Q31" i="10"/>
  <c r="Q5" i="10"/>
  <c r="Q42" i="10"/>
  <c r="Q49" i="10"/>
  <c r="Q55" i="10"/>
  <c r="Q39" i="10"/>
  <c r="Q23" i="10"/>
  <c r="Q18" i="10"/>
  <c r="Q41" i="10"/>
  <c r="Q17" i="10"/>
  <c r="Q54" i="10"/>
  <c r="Q46" i="10"/>
  <c r="Q38" i="10"/>
  <c r="Q30" i="10"/>
  <c r="Q22" i="10"/>
  <c r="Q53" i="10"/>
  <c r="Q45" i="10"/>
  <c r="Q37" i="10"/>
  <c r="Q29" i="10"/>
  <c r="Q21" i="10"/>
  <c r="Q26" i="10"/>
  <c r="Q25" i="10"/>
  <c r="Q52" i="10"/>
  <c r="Q44" i="10"/>
  <c r="Q36" i="10"/>
  <c r="Q28" i="10"/>
  <c r="Q20" i="10"/>
  <c r="Q51" i="10"/>
  <c r="Q43" i="10"/>
  <c r="Q35" i="10"/>
  <c r="Q27" i="10"/>
  <c r="Q19" i="10"/>
  <c r="Q50" i="10"/>
  <c r="Q34" i="10"/>
  <c r="Q33" i="10"/>
  <c r="Q13" i="10"/>
  <c r="Q7" i="10"/>
  <c r="Q15" i="10"/>
  <c r="Q14" i="10"/>
  <c r="Q11" i="10"/>
  <c r="Q12" i="10"/>
  <c r="Q8" i="10"/>
  <c r="Q9" i="10"/>
  <c r="Q10" i="10"/>
  <c r="Q6" i="10"/>
  <c r="Q54" i="15"/>
  <c r="Q53" i="15"/>
  <c r="Q52" i="15"/>
  <c r="Q51" i="15"/>
  <c r="Q50" i="15"/>
  <c r="Q49" i="15"/>
  <c r="Q48" i="15"/>
  <c r="Q47" i="15"/>
  <c r="Q46" i="15"/>
  <c r="Q7" i="15"/>
  <c r="Q11" i="15"/>
  <c r="Q15" i="15"/>
  <c r="Q19" i="15"/>
  <c r="Q23" i="15"/>
  <c r="Q27" i="15"/>
  <c r="Q31" i="15"/>
  <c r="Q35" i="15"/>
  <c r="Q39" i="15"/>
  <c r="Q43" i="15"/>
  <c r="Q6" i="15"/>
  <c r="Q10" i="15"/>
  <c r="Q14" i="15"/>
  <c r="Q18" i="15"/>
  <c r="Q22" i="15"/>
  <c r="Q26" i="15"/>
  <c r="Q30" i="15"/>
  <c r="Q34" i="15"/>
  <c r="Q38" i="15"/>
  <c r="Q42" i="15"/>
  <c r="Q55" i="15"/>
  <c r="Q45" i="15"/>
  <c r="Q9" i="15"/>
  <c r="Q13" i="15"/>
  <c r="Q17" i="15"/>
  <c r="Q21" i="15"/>
  <c r="Q25" i="15"/>
  <c r="Q29" i="15"/>
  <c r="Q33" i="15"/>
  <c r="Q37" i="15"/>
  <c r="Q41" i="15"/>
  <c r="Q8" i="15"/>
  <c r="Q12" i="15"/>
  <c r="Q16" i="15"/>
  <c r="Q20" i="15"/>
  <c r="Q24" i="15"/>
  <c r="Q28" i="15"/>
  <c r="Q32" i="15"/>
  <c r="Q36" i="15"/>
  <c r="Q40" i="15"/>
  <c r="Q44" i="15"/>
  <c r="O29" i="14" l="1"/>
  <c r="R29" i="14" s="1"/>
  <c r="O28" i="14"/>
  <c r="R28" i="14" s="1"/>
  <c r="O27" i="14"/>
  <c r="R27" i="14" s="1"/>
  <c r="O26" i="14"/>
  <c r="R26" i="14" s="1"/>
  <c r="O25" i="14"/>
  <c r="R25" i="14" s="1"/>
  <c r="O24" i="14"/>
  <c r="R24" i="14" s="1"/>
  <c r="O23" i="14"/>
  <c r="R23" i="14" s="1"/>
  <c r="O22" i="14"/>
  <c r="R22" i="14" s="1"/>
  <c r="O21" i="14"/>
  <c r="R21" i="14" s="1"/>
  <c r="O19" i="14"/>
  <c r="R19" i="14" s="1"/>
  <c r="O18" i="14"/>
  <c r="R18" i="14" s="1"/>
  <c r="O17" i="14"/>
  <c r="R17" i="14" s="1"/>
  <c r="O16" i="14"/>
  <c r="R16" i="14" s="1"/>
  <c r="O15" i="14"/>
  <c r="R15" i="14" s="1"/>
  <c r="O14" i="14"/>
  <c r="R14" i="14" s="1"/>
  <c r="O13" i="14"/>
  <c r="R13" i="14" s="1"/>
  <c r="O11" i="14" l="1"/>
  <c r="R11" i="14" s="1"/>
  <c r="O10" i="14"/>
  <c r="R10" i="14" s="1"/>
  <c r="O9" i="14"/>
  <c r="R9" i="14" s="1"/>
  <c r="O8" i="14"/>
  <c r="R8" i="14" s="1"/>
  <c r="O7" i="14"/>
  <c r="R7" i="14" s="1"/>
  <c r="O12" i="14" l="1"/>
  <c r="R12" i="14" s="1"/>
  <c r="O6" i="14"/>
  <c r="N5" i="14"/>
  <c r="M5" i="14"/>
  <c r="L5" i="14"/>
  <c r="K5" i="14"/>
  <c r="J5" i="14"/>
  <c r="I5" i="14"/>
  <c r="H5" i="14"/>
  <c r="G5" i="14"/>
  <c r="F5" i="14"/>
  <c r="E5" i="14"/>
  <c r="D5" i="14"/>
  <c r="C4" i="14"/>
  <c r="L66" i="14" l="1"/>
  <c r="L52" i="7"/>
  <c r="F66" i="14"/>
  <c r="F52" i="7"/>
  <c r="J66" i="14"/>
  <c r="J52" i="7"/>
  <c r="N66" i="14"/>
  <c r="N52" i="7"/>
  <c r="G66" i="14"/>
  <c r="G52" i="7"/>
  <c r="K66" i="14"/>
  <c r="K52" i="7"/>
  <c r="D66" i="14"/>
  <c r="D52" i="7"/>
  <c r="H66" i="14"/>
  <c r="H52" i="7"/>
  <c r="E66" i="14"/>
  <c r="E52" i="7"/>
  <c r="I66" i="14"/>
  <c r="I52" i="7"/>
  <c r="M66" i="14"/>
  <c r="M52" i="7"/>
  <c r="C66" i="14"/>
  <c r="C52" i="7"/>
  <c r="C65" i="14"/>
  <c r="C2" i="14"/>
  <c r="O5" i="14"/>
  <c r="O66" i="14" l="1"/>
  <c r="I53" i="7"/>
  <c r="I142" i="7"/>
  <c r="I56" i="7"/>
  <c r="H142" i="7"/>
  <c r="H53" i="7"/>
  <c r="H56" i="7"/>
  <c r="K142" i="7"/>
  <c r="K53" i="7"/>
  <c r="K56" i="7"/>
  <c r="N142" i="7"/>
  <c r="N53" i="7"/>
  <c r="N56" i="7"/>
  <c r="F53" i="7"/>
  <c r="F142" i="7"/>
  <c r="F56" i="7"/>
  <c r="M142" i="7"/>
  <c r="M53" i="7"/>
  <c r="M56" i="7"/>
  <c r="E53" i="7"/>
  <c r="E142" i="7"/>
  <c r="E56" i="7"/>
  <c r="D53" i="7"/>
  <c r="D142" i="7"/>
  <c r="D56" i="7"/>
  <c r="G53" i="7"/>
  <c r="G142" i="7"/>
  <c r="G56" i="7"/>
  <c r="J142" i="7"/>
  <c r="J53" i="7"/>
  <c r="J56" i="7"/>
  <c r="L142" i="7"/>
  <c r="L53" i="7"/>
  <c r="L56" i="7"/>
  <c r="C53" i="7"/>
  <c r="C56" i="7"/>
  <c r="P5" i="14"/>
  <c r="Q9" i="14" l="1"/>
  <c r="Q13" i="14"/>
  <c r="Q17" i="14"/>
  <c r="Q21" i="14"/>
  <c r="Q25" i="14"/>
  <c r="Q29" i="14"/>
  <c r="Q10" i="14"/>
  <c r="Q14" i="14"/>
  <c r="Q18" i="14"/>
  <c r="Q22" i="14"/>
  <c r="Q26" i="14"/>
  <c r="Q23" i="14"/>
  <c r="Q16" i="14"/>
  <c r="Q7" i="14"/>
  <c r="Q11" i="14"/>
  <c r="Q15" i="14"/>
  <c r="Q19" i="14"/>
  <c r="Q27" i="14"/>
  <c r="Q24" i="14"/>
  <c r="Q8" i="14"/>
  <c r="Q12" i="14"/>
  <c r="Q28" i="14"/>
  <c r="Q20" i="14"/>
  <c r="Q6" i="14"/>
  <c r="F57" i="7"/>
  <c r="F146" i="7"/>
  <c r="F58" i="7"/>
  <c r="I57" i="7"/>
  <c r="I58" i="7"/>
  <c r="I146" i="7"/>
  <c r="J57" i="7"/>
  <c r="J146" i="7"/>
  <c r="J58" i="7"/>
  <c r="M146" i="7"/>
  <c r="M57" i="7"/>
  <c r="M58" i="7"/>
  <c r="H57" i="7"/>
  <c r="H146" i="7"/>
  <c r="H58" i="7"/>
  <c r="D58" i="7"/>
  <c r="D57" i="7"/>
  <c r="D146" i="7"/>
  <c r="N57" i="7"/>
  <c r="N58" i="7"/>
  <c r="N146" i="7"/>
  <c r="G57" i="7"/>
  <c r="G58" i="7"/>
  <c r="G146" i="7"/>
  <c r="L57" i="7"/>
  <c r="L146" i="7"/>
  <c r="L58" i="7"/>
  <c r="E58" i="7"/>
  <c r="E57" i="7"/>
  <c r="E146" i="7"/>
  <c r="K57" i="7"/>
  <c r="K58" i="7"/>
  <c r="K146" i="7"/>
  <c r="C57" i="7"/>
  <c r="C58" i="7"/>
  <c r="Q5" i="14"/>
  <c r="O94" i="8" l="1"/>
  <c r="B94" i="8"/>
  <c r="B59" i="8"/>
  <c r="B149" i="8" s="1"/>
  <c r="B58" i="8" l="1"/>
  <c r="B148" i="8" s="1"/>
  <c r="B57" i="8" l="1"/>
  <c r="B147" i="8" s="1"/>
  <c r="B56" i="8"/>
  <c r="B146" i="8" s="1"/>
  <c r="B55" i="8"/>
  <c r="B145" i="8" s="1"/>
  <c r="O54" i="8"/>
  <c r="B54" i="8"/>
  <c r="B144" i="8" s="1"/>
  <c r="B53" i="8"/>
  <c r="B143" i="8" s="1"/>
  <c r="D52" i="8"/>
  <c r="C52" i="8"/>
  <c r="B52" i="8"/>
  <c r="B142" i="8" s="1"/>
  <c r="B51" i="8"/>
  <c r="B141" i="8" s="1"/>
  <c r="O50" i="8"/>
  <c r="B50" i="8"/>
  <c r="B140" i="8" s="1"/>
  <c r="B49" i="8"/>
  <c r="B139" i="8" s="1"/>
  <c r="B48" i="8"/>
  <c r="B138" i="8" s="1"/>
  <c r="B47" i="8"/>
  <c r="B137" i="8" s="1"/>
  <c r="O46" i="8"/>
  <c r="B46" i="8"/>
  <c r="B136" i="8" s="1"/>
  <c r="B45" i="8"/>
  <c r="B135" i="8" s="1"/>
  <c r="O44" i="8"/>
  <c r="B44" i="8"/>
  <c r="B134" i="8" s="1"/>
  <c r="B43" i="8"/>
  <c r="B133" i="8" s="1"/>
  <c r="O42" i="8"/>
  <c r="B42" i="8"/>
  <c r="B132" i="8" s="1"/>
  <c r="B41" i="8"/>
  <c r="B131" i="8" s="1"/>
  <c r="O40" i="8"/>
  <c r="B40" i="8"/>
  <c r="B130" i="8" s="1"/>
  <c r="B39" i="8"/>
  <c r="B129" i="8" s="1"/>
  <c r="O38" i="8"/>
  <c r="B38" i="8"/>
  <c r="B128" i="8" s="1"/>
  <c r="B37" i="8"/>
  <c r="B127" i="8" s="1"/>
  <c r="O36" i="8"/>
  <c r="B36" i="8"/>
  <c r="B126" i="8" s="1"/>
  <c r="B35" i="8"/>
  <c r="B125" i="8" s="1"/>
  <c r="B34" i="8"/>
  <c r="B124" i="8" s="1"/>
  <c r="B33" i="8"/>
  <c r="B123" i="8" s="1"/>
  <c r="B32" i="8"/>
  <c r="B122" i="8" s="1"/>
  <c r="O30" i="8"/>
  <c r="O28" i="8"/>
  <c r="O26" i="8"/>
  <c r="P42" i="8" l="1"/>
  <c r="P54" i="8"/>
  <c r="P40" i="8"/>
  <c r="P28" i="8"/>
  <c r="P36" i="8"/>
  <c r="P44" i="8"/>
  <c r="P38" i="8"/>
  <c r="P46" i="8"/>
  <c r="P50" i="8"/>
  <c r="O24" i="8"/>
  <c r="P26" i="8"/>
  <c r="P30" i="8"/>
  <c r="O48" i="8"/>
  <c r="P48" i="8" l="1"/>
  <c r="P24" i="8"/>
  <c r="O34" i="8"/>
  <c r="P34" i="8" l="1"/>
  <c r="B17" i="8"/>
  <c r="B107" i="8" s="1"/>
  <c r="B16" i="8"/>
  <c r="B106" i="8" s="1"/>
  <c r="B15" i="8"/>
  <c r="B105" i="8" s="1"/>
  <c r="O14" i="8" l="1"/>
  <c r="B14" i="8"/>
  <c r="B104" i="8" s="1"/>
  <c r="B13" i="8"/>
  <c r="B103" i="8" s="1"/>
  <c r="O12" i="8"/>
  <c r="B12" i="8"/>
  <c r="B102" i="8" s="1"/>
  <c r="B11" i="8"/>
  <c r="B101" i="8" s="1"/>
  <c r="O10" i="8"/>
  <c r="B10" i="8"/>
  <c r="B100" i="8" s="1"/>
  <c r="B9" i="8"/>
  <c r="B99" i="8" s="1"/>
  <c r="O8" i="8"/>
  <c r="B8" i="8"/>
  <c r="B98" i="8" s="1"/>
  <c r="B7" i="8"/>
  <c r="B97" i="8" s="1"/>
  <c r="O6" i="8"/>
  <c r="B6" i="8"/>
  <c r="B96" i="8" s="1"/>
  <c r="B5" i="8"/>
  <c r="P6" i="8" l="1"/>
  <c r="P8" i="8"/>
  <c r="K7" i="8"/>
  <c r="K97" i="8" s="1"/>
  <c r="G7" i="8"/>
  <c r="G97" i="8" s="1"/>
  <c r="I7" i="8"/>
  <c r="I97" i="8" s="1"/>
  <c r="E7" i="8"/>
  <c r="M7" i="8"/>
  <c r="M97" i="8" s="1"/>
  <c r="D55" i="8"/>
  <c r="D51" i="8"/>
  <c r="D47" i="8"/>
  <c r="D45" i="8"/>
  <c r="D43" i="8"/>
  <c r="D41" i="8"/>
  <c r="D39" i="8"/>
  <c r="D37" i="8"/>
  <c r="D53" i="8"/>
  <c r="D49" i="8"/>
  <c r="D35" i="8"/>
  <c r="D32" i="8"/>
  <c r="F55" i="8"/>
  <c r="F51" i="8"/>
  <c r="F47" i="8"/>
  <c r="F45" i="8"/>
  <c r="F43" i="8"/>
  <c r="F41" i="8"/>
  <c r="F39" i="8"/>
  <c r="F37" i="8"/>
  <c r="F49" i="8"/>
  <c r="F35" i="8"/>
  <c r="H55" i="8"/>
  <c r="H145" i="8" s="1"/>
  <c r="H51" i="8"/>
  <c r="H141" i="8" s="1"/>
  <c r="H47" i="8"/>
  <c r="H137" i="8" s="1"/>
  <c r="H45" i="8"/>
  <c r="H135" i="8" s="1"/>
  <c r="H43" i="8"/>
  <c r="H133" i="8" s="1"/>
  <c r="H41" i="8"/>
  <c r="H131" i="8" s="1"/>
  <c r="H39" i="8"/>
  <c r="H129" i="8" s="1"/>
  <c r="H37" i="8"/>
  <c r="H127" i="8" s="1"/>
  <c r="H49" i="8"/>
  <c r="H139" i="8" s="1"/>
  <c r="H35" i="8"/>
  <c r="H125" i="8" s="1"/>
  <c r="J55" i="8"/>
  <c r="J145" i="8" s="1"/>
  <c r="J51" i="8"/>
  <c r="J141" i="8" s="1"/>
  <c r="J47" i="8"/>
  <c r="J137" i="8" s="1"/>
  <c r="J45" i="8"/>
  <c r="J135" i="8" s="1"/>
  <c r="J43" i="8"/>
  <c r="J133" i="8" s="1"/>
  <c r="J41" i="8"/>
  <c r="J131" i="8" s="1"/>
  <c r="J39" i="8"/>
  <c r="J129" i="8" s="1"/>
  <c r="J37" i="8"/>
  <c r="J127" i="8" s="1"/>
  <c r="J49" i="8"/>
  <c r="J139" i="8" s="1"/>
  <c r="J35" i="8"/>
  <c r="J125" i="8" s="1"/>
  <c r="L55" i="8"/>
  <c r="L145" i="8" s="1"/>
  <c r="L51" i="8"/>
  <c r="L141" i="8" s="1"/>
  <c r="L47" i="8"/>
  <c r="L137" i="8" s="1"/>
  <c r="L45" i="8"/>
  <c r="L135" i="8" s="1"/>
  <c r="L43" i="8"/>
  <c r="L133" i="8" s="1"/>
  <c r="L41" i="8"/>
  <c r="L131" i="8" s="1"/>
  <c r="L39" i="8"/>
  <c r="L129" i="8" s="1"/>
  <c r="L37" i="8"/>
  <c r="L127" i="8" s="1"/>
  <c r="L49" i="8"/>
  <c r="L139" i="8" s="1"/>
  <c r="L35" i="8"/>
  <c r="L125" i="8" s="1"/>
  <c r="N55" i="8"/>
  <c r="N145" i="8" s="1"/>
  <c r="N51" i="8"/>
  <c r="N141" i="8" s="1"/>
  <c r="N47" i="8"/>
  <c r="N137" i="8" s="1"/>
  <c r="N45" i="8"/>
  <c r="N135" i="8" s="1"/>
  <c r="N43" i="8"/>
  <c r="N133" i="8" s="1"/>
  <c r="N41" i="8"/>
  <c r="N131" i="8" s="1"/>
  <c r="N39" i="8"/>
  <c r="N129" i="8" s="1"/>
  <c r="N37" i="8"/>
  <c r="N127" i="8" s="1"/>
  <c r="N49" i="8"/>
  <c r="N139" i="8" s="1"/>
  <c r="N35" i="8"/>
  <c r="N125" i="8" s="1"/>
  <c r="D9" i="8"/>
  <c r="F9" i="8"/>
  <c r="H9" i="8"/>
  <c r="H99" i="8" s="1"/>
  <c r="J9" i="8"/>
  <c r="J99" i="8" s="1"/>
  <c r="L9" i="8"/>
  <c r="L99" i="8" s="1"/>
  <c r="N9" i="8"/>
  <c r="N99" i="8" s="1"/>
  <c r="D11" i="8"/>
  <c r="F11" i="8"/>
  <c r="H11" i="8"/>
  <c r="H101" i="8" s="1"/>
  <c r="J11" i="8"/>
  <c r="J101" i="8" s="1"/>
  <c r="L11" i="8"/>
  <c r="L101" i="8" s="1"/>
  <c r="N11" i="8"/>
  <c r="N101" i="8" s="1"/>
  <c r="D13" i="8"/>
  <c r="F13" i="8"/>
  <c r="H13" i="8"/>
  <c r="H103" i="8" s="1"/>
  <c r="J13" i="8"/>
  <c r="J103" i="8" s="1"/>
  <c r="L13" i="8"/>
  <c r="L103" i="8" s="1"/>
  <c r="N13" i="8"/>
  <c r="N103" i="8" s="1"/>
  <c r="E55" i="8"/>
  <c r="E51" i="8"/>
  <c r="E47" i="8"/>
  <c r="E45" i="8"/>
  <c r="E43" i="8"/>
  <c r="E41" i="8"/>
  <c r="E39" i="8"/>
  <c r="E37" i="8"/>
  <c r="E49" i="8"/>
  <c r="E35" i="8"/>
  <c r="G55" i="8"/>
  <c r="G145" i="8" s="1"/>
  <c r="G51" i="8"/>
  <c r="G141" i="8" s="1"/>
  <c r="G47" i="8"/>
  <c r="G137" i="8" s="1"/>
  <c r="G45" i="8"/>
  <c r="G135" i="8" s="1"/>
  <c r="G43" i="8"/>
  <c r="G133" i="8" s="1"/>
  <c r="G41" i="8"/>
  <c r="G131" i="8" s="1"/>
  <c r="G39" i="8"/>
  <c r="G129" i="8" s="1"/>
  <c r="G37" i="8"/>
  <c r="G127" i="8" s="1"/>
  <c r="G49" i="8"/>
  <c r="G139" i="8" s="1"/>
  <c r="G35" i="8"/>
  <c r="G125" i="8" s="1"/>
  <c r="I55" i="8"/>
  <c r="I145" i="8" s="1"/>
  <c r="I51" i="8"/>
  <c r="I141" i="8" s="1"/>
  <c r="I47" i="8"/>
  <c r="I137" i="8" s="1"/>
  <c r="I45" i="8"/>
  <c r="I135" i="8" s="1"/>
  <c r="I43" i="8"/>
  <c r="I133" i="8" s="1"/>
  <c r="I41" i="8"/>
  <c r="I131" i="8" s="1"/>
  <c r="I39" i="8"/>
  <c r="I129" i="8" s="1"/>
  <c r="I37" i="8"/>
  <c r="I127" i="8" s="1"/>
  <c r="I35" i="8"/>
  <c r="I125" i="8" s="1"/>
  <c r="I49" i="8"/>
  <c r="I139" i="8" s="1"/>
  <c r="K55" i="8"/>
  <c r="K145" i="8" s="1"/>
  <c r="K51" i="8"/>
  <c r="K141" i="8" s="1"/>
  <c r="K47" i="8"/>
  <c r="K137" i="8" s="1"/>
  <c r="K45" i="8"/>
  <c r="K135" i="8" s="1"/>
  <c r="K43" i="8"/>
  <c r="K133" i="8" s="1"/>
  <c r="K41" i="8"/>
  <c r="K131" i="8" s="1"/>
  <c r="K39" i="8"/>
  <c r="K129" i="8" s="1"/>
  <c r="K37" i="8"/>
  <c r="K127" i="8" s="1"/>
  <c r="K49" i="8"/>
  <c r="K139" i="8" s="1"/>
  <c r="K35" i="8"/>
  <c r="K125" i="8" s="1"/>
  <c r="M55" i="8"/>
  <c r="M145" i="8" s="1"/>
  <c r="M51" i="8"/>
  <c r="M141" i="8" s="1"/>
  <c r="M47" i="8"/>
  <c r="M137" i="8" s="1"/>
  <c r="M45" i="8"/>
  <c r="M135" i="8" s="1"/>
  <c r="M43" i="8"/>
  <c r="M133" i="8" s="1"/>
  <c r="M41" i="8"/>
  <c r="M131" i="8" s="1"/>
  <c r="M39" i="8"/>
  <c r="M129" i="8" s="1"/>
  <c r="M37" i="8"/>
  <c r="M127" i="8" s="1"/>
  <c r="M49" i="8"/>
  <c r="M139" i="8" s="1"/>
  <c r="M35" i="8"/>
  <c r="M125" i="8" s="1"/>
  <c r="D7" i="8"/>
  <c r="F7" i="8"/>
  <c r="H7" i="8"/>
  <c r="H97" i="8" s="1"/>
  <c r="J7" i="8"/>
  <c r="J97" i="8" s="1"/>
  <c r="L7" i="8"/>
  <c r="L97" i="8" s="1"/>
  <c r="N7" i="8"/>
  <c r="N97" i="8" s="1"/>
  <c r="C9" i="8"/>
  <c r="E9" i="8"/>
  <c r="G9" i="8"/>
  <c r="G99" i="8" s="1"/>
  <c r="I9" i="8"/>
  <c r="I99" i="8" s="1"/>
  <c r="K9" i="8"/>
  <c r="K99" i="8" s="1"/>
  <c r="M9" i="8"/>
  <c r="M99" i="8" s="1"/>
  <c r="P10" i="8"/>
  <c r="E11" i="8"/>
  <c r="G11" i="8"/>
  <c r="G101" i="8" s="1"/>
  <c r="I11" i="8"/>
  <c r="I101" i="8" s="1"/>
  <c r="K11" i="8"/>
  <c r="K101" i="8" s="1"/>
  <c r="M11" i="8"/>
  <c r="M101" i="8" s="1"/>
  <c r="P12" i="8"/>
  <c r="E13" i="8"/>
  <c r="G13" i="8"/>
  <c r="G103" i="8" s="1"/>
  <c r="I13" i="8"/>
  <c r="I103" i="8" s="1"/>
  <c r="K13" i="8"/>
  <c r="K103" i="8" s="1"/>
  <c r="M13" i="8"/>
  <c r="M103" i="8" s="1"/>
  <c r="P14" i="8"/>
  <c r="C55" i="8"/>
  <c r="C51" i="8"/>
  <c r="C41" i="8"/>
  <c r="C43" i="8"/>
  <c r="C37" i="8"/>
  <c r="C49" i="8"/>
  <c r="C47" i="8"/>
  <c r="C39" i="8"/>
  <c r="C45" i="8"/>
  <c r="C53" i="8"/>
  <c r="C35" i="8"/>
  <c r="O5" i="8"/>
  <c r="O89" i="8" s="1"/>
  <c r="C11" i="8"/>
  <c r="C7" i="8"/>
  <c r="C13" i="8"/>
  <c r="C4" i="8"/>
  <c r="C2" i="8" s="1"/>
  <c r="O87" i="8" l="1"/>
  <c r="O75" i="8"/>
  <c r="O79" i="8"/>
  <c r="O65" i="8"/>
  <c r="O83" i="8"/>
  <c r="O67" i="8"/>
  <c r="O85" i="8"/>
  <c r="O73" i="8"/>
  <c r="O21" i="8"/>
  <c r="O69" i="8"/>
  <c r="O71" i="8"/>
  <c r="O77" i="8"/>
  <c r="O19" i="8"/>
  <c r="O81" i="8"/>
  <c r="O27" i="8"/>
  <c r="O31" i="8"/>
  <c r="O29" i="8"/>
  <c r="O25" i="8"/>
  <c r="O15" i="8"/>
  <c r="K17" i="8"/>
  <c r="K107" i="8" s="1"/>
  <c r="K32" i="8"/>
  <c r="K122" i="8" s="1"/>
  <c r="G17" i="8"/>
  <c r="G107" i="8" s="1"/>
  <c r="G32" i="8"/>
  <c r="G122" i="8" s="1"/>
  <c r="N17" i="8"/>
  <c r="N107" i="8" s="1"/>
  <c r="N32" i="8"/>
  <c r="N122" i="8" s="1"/>
  <c r="J17" i="8"/>
  <c r="J107" i="8" s="1"/>
  <c r="J32" i="8"/>
  <c r="J122" i="8" s="1"/>
  <c r="F17" i="8"/>
  <c r="F32" i="8"/>
  <c r="M17" i="8"/>
  <c r="M107" i="8" s="1"/>
  <c r="M32" i="8"/>
  <c r="M122" i="8" s="1"/>
  <c r="I17" i="8"/>
  <c r="I107" i="8" s="1"/>
  <c r="I32" i="8"/>
  <c r="I122" i="8" s="1"/>
  <c r="E17" i="8"/>
  <c r="E32" i="8"/>
  <c r="L17" i="8"/>
  <c r="L107" i="8" s="1"/>
  <c r="L32" i="8"/>
  <c r="L122" i="8" s="1"/>
  <c r="H17" i="8"/>
  <c r="H107" i="8" s="1"/>
  <c r="H32" i="8"/>
  <c r="H122" i="8" s="1"/>
  <c r="D56" i="8"/>
  <c r="D58" i="8" s="1"/>
  <c r="D17" i="8"/>
  <c r="O55" i="8"/>
  <c r="O51" i="8"/>
  <c r="O41" i="8"/>
  <c r="O43" i="8"/>
  <c r="O37" i="8"/>
  <c r="O47" i="8"/>
  <c r="O39" i="8"/>
  <c r="O45" i="8"/>
  <c r="O49" i="8"/>
  <c r="O35" i="8"/>
  <c r="O13" i="8"/>
  <c r="P5" i="8"/>
  <c r="P89" i="8" s="1"/>
  <c r="O7" i="8"/>
  <c r="O9" i="8"/>
  <c r="O11" i="8"/>
  <c r="O22" i="8"/>
  <c r="P79" i="8" l="1"/>
  <c r="P87" i="8"/>
  <c r="P83" i="8"/>
  <c r="P67" i="8"/>
  <c r="P77" i="8"/>
  <c r="P81" i="8"/>
  <c r="P75" i="8"/>
  <c r="P65" i="8"/>
  <c r="P73" i="8"/>
  <c r="P69" i="8"/>
  <c r="P71" i="8"/>
  <c r="P85" i="8"/>
  <c r="P21" i="8"/>
  <c r="P19" i="8"/>
  <c r="P22" i="8"/>
  <c r="P23" i="8" s="1"/>
  <c r="O23" i="8"/>
  <c r="P31" i="8"/>
  <c r="P29" i="8"/>
  <c r="P27" i="8"/>
  <c r="P25" i="8"/>
  <c r="P15" i="8"/>
  <c r="D59" i="8"/>
  <c r="P47" i="8"/>
  <c r="P39" i="8"/>
  <c r="P55" i="8"/>
  <c r="P51" i="8"/>
  <c r="P41" i="8"/>
  <c r="P43" i="8"/>
  <c r="P45" i="8"/>
  <c r="P37" i="8"/>
  <c r="P49" i="8"/>
  <c r="P35" i="8"/>
  <c r="P11" i="8"/>
  <c r="P13" i="8"/>
  <c r="P7" i="8"/>
  <c r="P9" i="8"/>
  <c r="C56" i="8"/>
  <c r="C17" i="8"/>
  <c r="O16" i="8"/>
  <c r="C32" i="8"/>
  <c r="C33" i="8" l="1"/>
  <c r="O32" i="8"/>
  <c r="O17" i="8"/>
  <c r="P16" i="8"/>
  <c r="P17" i="8" s="1"/>
  <c r="C57" i="8"/>
  <c r="C58" i="8"/>
  <c r="B107" i="7"/>
  <c r="B106" i="7"/>
  <c r="B105" i="7"/>
  <c r="B104" i="7"/>
  <c r="B103" i="7"/>
  <c r="B102" i="7"/>
  <c r="B101" i="7"/>
  <c r="B100" i="7"/>
  <c r="B99" i="7"/>
  <c r="B98" i="7"/>
  <c r="B97" i="7"/>
  <c r="P32" i="8" l="1"/>
  <c r="P33" i="8" s="1"/>
  <c r="O33" i="8" s="1"/>
  <c r="C59" i="8"/>
  <c r="B96" i="7"/>
  <c r="B95" i="7"/>
  <c r="O94" i="7"/>
  <c r="C94" i="7"/>
  <c r="B94" i="7"/>
  <c r="N33" i="8" l="1"/>
  <c r="M33" i="8" l="1"/>
  <c r="N123" i="8"/>
  <c r="O50" i="7"/>
  <c r="O48" i="7"/>
  <c r="O44" i="7"/>
  <c r="O42" i="7"/>
  <c r="O40" i="7"/>
  <c r="O38" i="7"/>
  <c r="O28" i="7"/>
  <c r="C29" i="23" s="1"/>
  <c r="O26" i="7"/>
  <c r="C27" i="23" s="1"/>
  <c r="O24" i="7"/>
  <c r="C25" i="23" s="1"/>
  <c r="O22" i="7"/>
  <c r="C23" i="23" s="1"/>
  <c r="L33" i="8" l="1"/>
  <c r="M123" i="8"/>
  <c r="P22" i="7"/>
  <c r="C22" i="25" s="1"/>
  <c r="P24" i="7"/>
  <c r="C24" i="25" s="1"/>
  <c r="P48" i="7"/>
  <c r="C48" i="25" s="1"/>
  <c r="D48" i="25" s="1"/>
  <c r="E48" i="25" s="1"/>
  <c r="F48" i="25" s="1"/>
  <c r="G48" i="25" s="1"/>
  <c r="H48" i="25" s="1"/>
  <c r="I48" i="25" s="1"/>
  <c r="J48" i="25" s="1"/>
  <c r="K48" i="25" s="1"/>
  <c r="L48" i="25" s="1"/>
  <c r="M48" i="25" s="1"/>
  <c r="N48" i="25" s="1"/>
  <c r="O48" i="25" s="1"/>
  <c r="P28" i="7"/>
  <c r="C28" i="25" s="1"/>
  <c r="C124" i="7"/>
  <c r="O124" i="7" s="1"/>
  <c r="P44" i="7"/>
  <c r="C44" i="25" s="1"/>
  <c r="D44" i="25" s="1"/>
  <c r="E44" i="25" s="1"/>
  <c r="F44" i="25" s="1"/>
  <c r="G44" i="25" s="1"/>
  <c r="H44" i="25" s="1"/>
  <c r="I44" i="25" s="1"/>
  <c r="J44" i="25" s="1"/>
  <c r="K44" i="25" s="1"/>
  <c r="L44" i="25" s="1"/>
  <c r="M44" i="25" s="1"/>
  <c r="N44" i="25" s="1"/>
  <c r="O44" i="25" s="1"/>
  <c r="O46" i="7"/>
  <c r="O14" i="7"/>
  <c r="O12" i="7"/>
  <c r="O10" i="7"/>
  <c r="G11" i="23" l="1"/>
  <c r="L11" i="23"/>
  <c r="F11" i="23"/>
  <c r="H11" i="23"/>
  <c r="D11" i="23"/>
  <c r="C11" i="23"/>
  <c r="I11" i="23"/>
  <c r="J11" i="23"/>
  <c r="M11" i="23"/>
  <c r="K11" i="23"/>
  <c r="E11" i="23"/>
  <c r="I13" i="23"/>
  <c r="D13" i="23"/>
  <c r="G13" i="23"/>
  <c r="J13" i="23"/>
  <c r="C13" i="23"/>
  <c r="K13" i="23"/>
  <c r="L13" i="23"/>
  <c r="E13" i="23"/>
  <c r="M13" i="23"/>
  <c r="F13" i="23"/>
  <c r="H13" i="23"/>
  <c r="L15" i="23"/>
  <c r="E15" i="23"/>
  <c r="M15" i="23"/>
  <c r="F15" i="23"/>
  <c r="G15" i="23"/>
  <c r="I15" i="23"/>
  <c r="K15" i="23"/>
  <c r="C15" i="23"/>
  <c r="H15" i="23"/>
  <c r="J15" i="23"/>
  <c r="D15" i="23"/>
  <c r="K33" i="8"/>
  <c r="L123" i="8"/>
  <c r="P10" i="7"/>
  <c r="C10" i="25" s="1"/>
  <c r="P46" i="7"/>
  <c r="C46" i="25" s="1"/>
  <c r="D46" i="25" s="1"/>
  <c r="E46" i="25" s="1"/>
  <c r="F46" i="25" s="1"/>
  <c r="G46" i="25" s="1"/>
  <c r="H46" i="25" s="1"/>
  <c r="I46" i="25" s="1"/>
  <c r="J46" i="25" s="1"/>
  <c r="K46" i="25" s="1"/>
  <c r="L46" i="25" s="1"/>
  <c r="M46" i="25" s="1"/>
  <c r="N46" i="25" s="1"/>
  <c r="O46" i="25" s="1"/>
  <c r="P14" i="7"/>
  <c r="C14" i="25" s="1"/>
  <c r="O8" i="7"/>
  <c r="O6" i="7"/>
  <c r="D111" i="7"/>
  <c r="D4" i="7"/>
  <c r="O94" i="6"/>
  <c r="B94" i="6"/>
  <c r="B59" i="6"/>
  <c r="B149" i="6" s="1"/>
  <c r="N11" i="23" l="1"/>
  <c r="O11" i="23" s="1"/>
  <c r="P8" i="7"/>
  <c r="C8" i="25" s="1"/>
  <c r="L8" i="25" s="1"/>
  <c r="E9" i="23"/>
  <c r="M9" i="23"/>
  <c r="F9" i="23"/>
  <c r="K9" i="23"/>
  <c r="G9" i="23"/>
  <c r="D9" i="23"/>
  <c r="H9" i="23"/>
  <c r="J9" i="23"/>
  <c r="C9" i="23"/>
  <c r="L9" i="23"/>
  <c r="I9" i="23"/>
  <c r="N15" i="23"/>
  <c r="O15" i="23" s="1"/>
  <c r="C7" i="23"/>
  <c r="J7" i="23"/>
  <c r="H7" i="23"/>
  <c r="K7" i="23"/>
  <c r="I7" i="23"/>
  <c r="L7" i="23"/>
  <c r="E7" i="23"/>
  <c r="M7" i="23"/>
  <c r="D7" i="23"/>
  <c r="F7" i="23"/>
  <c r="G7" i="23"/>
  <c r="R6" i="14"/>
  <c r="N13" i="23"/>
  <c r="O13" i="23" s="1"/>
  <c r="N14" i="25"/>
  <c r="F14" i="25"/>
  <c r="E14" i="25"/>
  <c r="L14" i="25"/>
  <c r="I14" i="25"/>
  <c r="H14" i="25"/>
  <c r="M14" i="25"/>
  <c r="G14" i="25"/>
  <c r="K14" i="25"/>
  <c r="J14" i="25"/>
  <c r="O14" i="25"/>
  <c r="O10" i="25"/>
  <c r="G10" i="25"/>
  <c r="M10" i="25"/>
  <c r="H10" i="25"/>
  <c r="I10" i="25"/>
  <c r="E10" i="25"/>
  <c r="J10" i="25"/>
  <c r="N10" i="25"/>
  <c r="K10" i="25"/>
  <c r="L10" i="25"/>
  <c r="F10" i="25"/>
  <c r="I8" i="25"/>
  <c r="N8" i="25"/>
  <c r="E8" i="25"/>
  <c r="J8" i="25"/>
  <c r="K8" i="25"/>
  <c r="H8" i="25"/>
  <c r="G8" i="25"/>
  <c r="O8" i="25"/>
  <c r="J33" i="8"/>
  <c r="K123" i="8"/>
  <c r="N95" i="6"/>
  <c r="H95" i="6"/>
  <c r="J95" i="6"/>
  <c r="J97" i="7"/>
  <c r="H125" i="7"/>
  <c r="L95" i="6"/>
  <c r="N107" i="7"/>
  <c r="D4" i="8"/>
  <c r="D94" i="7"/>
  <c r="C106" i="7"/>
  <c r="C104" i="7"/>
  <c r="C100" i="7"/>
  <c r="C102" i="7"/>
  <c r="C98" i="7"/>
  <c r="C96" i="7"/>
  <c r="C145" i="7"/>
  <c r="C139" i="7"/>
  <c r="C127" i="7"/>
  <c r="C115" i="7"/>
  <c r="C113" i="7"/>
  <c r="C111" i="7"/>
  <c r="C135" i="7"/>
  <c r="C122" i="7"/>
  <c r="C119" i="7"/>
  <c r="C137" i="7"/>
  <c r="P12" i="7"/>
  <c r="C12" i="25" s="1"/>
  <c r="E106" i="7"/>
  <c r="E104" i="7"/>
  <c r="E100" i="7"/>
  <c r="E102" i="7"/>
  <c r="E98" i="7"/>
  <c r="E96" i="7"/>
  <c r="E145" i="7"/>
  <c r="E139" i="7"/>
  <c r="E137" i="7"/>
  <c r="E131" i="7"/>
  <c r="E127" i="7"/>
  <c r="E115" i="7"/>
  <c r="E113" i="7"/>
  <c r="E111" i="7"/>
  <c r="E141" i="7"/>
  <c r="E135" i="7"/>
  <c r="E133" i="7"/>
  <c r="E129" i="7"/>
  <c r="E125" i="7"/>
  <c r="E122" i="7"/>
  <c r="E119" i="7"/>
  <c r="E117" i="7"/>
  <c r="G95" i="8"/>
  <c r="G104" i="7"/>
  <c r="G100" i="7"/>
  <c r="G102" i="7"/>
  <c r="G98" i="7"/>
  <c r="G96" i="7"/>
  <c r="G95" i="7"/>
  <c r="G143" i="7"/>
  <c r="G139" i="7"/>
  <c r="G137" i="7"/>
  <c r="G131" i="7"/>
  <c r="G115" i="7"/>
  <c r="G113" i="7"/>
  <c r="G141" i="7"/>
  <c r="G135" i="7"/>
  <c r="G133" i="7"/>
  <c r="G129" i="7"/>
  <c r="G119" i="7"/>
  <c r="G117" i="7"/>
  <c r="I95" i="8"/>
  <c r="I107" i="7"/>
  <c r="I106" i="7"/>
  <c r="I104" i="7"/>
  <c r="I101" i="7"/>
  <c r="H101" i="7" s="1"/>
  <c r="I100" i="7"/>
  <c r="I105" i="7"/>
  <c r="H105" i="7" s="1"/>
  <c r="I102" i="7"/>
  <c r="I98" i="7"/>
  <c r="I96" i="7"/>
  <c r="I95" i="7"/>
  <c r="I145" i="7"/>
  <c r="I139" i="7"/>
  <c r="I137" i="7"/>
  <c r="I131" i="7"/>
  <c r="I127" i="7"/>
  <c r="I115" i="7"/>
  <c r="I113" i="7"/>
  <c r="I111" i="7"/>
  <c r="I141" i="7"/>
  <c r="I135" i="7"/>
  <c r="I133" i="7"/>
  <c r="I129" i="7"/>
  <c r="I122" i="7"/>
  <c r="I119" i="7"/>
  <c r="I117" i="7"/>
  <c r="I125" i="7"/>
  <c r="K95" i="8"/>
  <c r="K107" i="7"/>
  <c r="K106" i="7"/>
  <c r="K105" i="7"/>
  <c r="J105" i="7" s="1"/>
  <c r="K104" i="7"/>
  <c r="K100" i="7"/>
  <c r="K102" i="7"/>
  <c r="K99" i="7"/>
  <c r="J99" i="7" s="1"/>
  <c r="K98" i="7"/>
  <c r="K96" i="7"/>
  <c r="K95" i="7"/>
  <c r="K145" i="7"/>
  <c r="K139" i="7"/>
  <c r="K137" i="7"/>
  <c r="K131" i="7"/>
  <c r="K127" i="7"/>
  <c r="K115" i="7"/>
  <c r="K113" i="7"/>
  <c r="K111" i="7"/>
  <c r="K141" i="7"/>
  <c r="K135" i="7"/>
  <c r="K133" i="7"/>
  <c r="K129" i="7"/>
  <c r="K122" i="7"/>
  <c r="K119" i="7"/>
  <c r="K117" i="7"/>
  <c r="K125" i="7"/>
  <c r="K101" i="7"/>
  <c r="M95" i="8"/>
  <c r="M106" i="7"/>
  <c r="M104" i="7"/>
  <c r="M103" i="7"/>
  <c r="M100" i="7"/>
  <c r="M102" i="7"/>
  <c r="M98" i="7"/>
  <c r="M96" i="7"/>
  <c r="M95" i="7"/>
  <c r="M145" i="7"/>
  <c r="M139" i="7"/>
  <c r="M137" i="7"/>
  <c r="M131" i="7"/>
  <c r="M127" i="7"/>
  <c r="M115" i="7"/>
  <c r="M113" i="7"/>
  <c r="M111" i="7"/>
  <c r="M141" i="7"/>
  <c r="M135" i="7"/>
  <c r="M133" i="7"/>
  <c r="M129" i="7"/>
  <c r="M122" i="7"/>
  <c r="M119" i="7"/>
  <c r="M117" i="7"/>
  <c r="M101" i="7"/>
  <c r="M125" i="7"/>
  <c r="O5" i="7"/>
  <c r="E143" i="7"/>
  <c r="I95" i="6"/>
  <c r="K95" i="6"/>
  <c r="M95" i="6"/>
  <c r="E4" i="7"/>
  <c r="D102" i="7"/>
  <c r="D98" i="7"/>
  <c r="D106" i="7"/>
  <c r="D104" i="7"/>
  <c r="D100" i="7"/>
  <c r="D96" i="7"/>
  <c r="D145" i="7"/>
  <c r="D141" i="7"/>
  <c r="D135" i="7"/>
  <c r="D133" i="7"/>
  <c r="D129" i="7"/>
  <c r="D122" i="7"/>
  <c r="D119" i="7"/>
  <c r="D117" i="7"/>
  <c r="D139" i="7"/>
  <c r="D137" i="7"/>
  <c r="D131" i="7"/>
  <c r="D127" i="7"/>
  <c r="D115" i="7"/>
  <c r="D113" i="7"/>
  <c r="D125" i="7"/>
  <c r="F102" i="7"/>
  <c r="F98" i="7"/>
  <c r="F106" i="7"/>
  <c r="F104" i="7"/>
  <c r="F100" i="7"/>
  <c r="F96" i="7"/>
  <c r="F145" i="7"/>
  <c r="F141" i="7"/>
  <c r="F135" i="7"/>
  <c r="F133" i="7"/>
  <c r="F129" i="7"/>
  <c r="F119" i="7"/>
  <c r="F117" i="7"/>
  <c r="F139" i="7"/>
  <c r="F137" i="7"/>
  <c r="F131" i="7"/>
  <c r="F127" i="7"/>
  <c r="F115" i="7"/>
  <c r="F113" i="7"/>
  <c r="F111" i="7"/>
  <c r="F143" i="7"/>
  <c r="H95" i="8"/>
  <c r="H102" i="7"/>
  <c r="H98" i="7"/>
  <c r="H106" i="7"/>
  <c r="H104" i="7"/>
  <c r="H100" i="7"/>
  <c r="H96" i="7"/>
  <c r="H95" i="7"/>
  <c r="H145" i="7"/>
  <c r="H141" i="7"/>
  <c r="H135" i="7"/>
  <c r="H133" i="7"/>
  <c r="H129" i="7"/>
  <c r="H122" i="7"/>
  <c r="H119" i="7"/>
  <c r="H117" i="7"/>
  <c r="H139" i="7"/>
  <c r="H137" i="7"/>
  <c r="H131" i="7"/>
  <c r="H127" i="7"/>
  <c r="H115" i="7"/>
  <c r="H113" i="7"/>
  <c r="H111" i="7"/>
  <c r="J95" i="8"/>
  <c r="J102" i="7"/>
  <c r="J98" i="7"/>
  <c r="J107" i="7"/>
  <c r="J106" i="7"/>
  <c r="J104" i="7"/>
  <c r="J100" i="7"/>
  <c r="J96" i="7"/>
  <c r="J95" i="7"/>
  <c r="J145" i="7"/>
  <c r="J141" i="7"/>
  <c r="J135" i="7"/>
  <c r="J133" i="7"/>
  <c r="J129" i="7"/>
  <c r="J122" i="7"/>
  <c r="J119" i="7"/>
  <c r="J117" i="7"/>
  <c r="J139" i="7"/>
  <c r="J137" i="7"/>
  <c r="J131" i="7"/>
  <c r="J127" i="7"/>
  <c r="J115" i="7"/>
  <c r="J113" i="7"/>
  <c r="J111" i="7"/>
  <c r="J125" i="7"/>
  <c r="J101" i="7"/>
  <c r="L95" i="8"/>
  <c r="L102" i="7"/>
  <c r="L98" i="7"/>
  <c r="L106" i="7"/>
  <c r="L105" i="7"/>
  <c r="L104" i="7"/>
  <c r="L101" i="7"/>
  <c r="L100" i="7"/>
  <c r="L97" i="7"/>
  <c r="L96" i="7"/>
  <c r="L95" i="7"/>
  <c r="L145" i="7"/>
  <c r="L141" i="7"/>
  <c r="L135" i="7"/>
  <c r="L133" i="7"/>
  <c r="L129" i="7"/>
  <c r="L122" i="7"/>
  <c r="L119" i="7"/>
  <c r="L117" i="7"/>
  <c r="L139" i="7"/>
  <c r="L137" i="7"/>
  <c r="L131" i="7"/>
  <c r="L127" i="7"/>
  <c r="L115" i="7"/>
  <c r="L113" i="7"/>
  <c r="L111" i="7"/>
  <c r="L103" i="7"/>
  <c r="K103" i="7" s="1"/>
  <c r="J103" i="7" s="1"/>
  <c r="I103" i="7" s="1"/>
  <c r="H103" i="7" s="1"/>
  <c r="L125" i="7"/>
  <c r="N92" i="10"/>
  <c r="N92" i="15"/>
  <c r="N95" i="8"/>
  <c r="N105" i="7"/>
  <c r="M105" i="7" s="1"/>
  <c r="N102" i="7"/>
  <c r="N98" i="7"/>
  <c r="N106" i="7"/>
  <c r="N104" i="7"/>
  <c r="N100" i="7"/>
  <c r="N97" i="7"/>
  <c r="N96" i="7"/>
  <c r="N95" i="7"/>
  <c r="N145" i="7"/>
  <c r="N141" i="7"/>
  <c r="N135" i="7"/>
  <c r="N133" i="7"/>
  <c r="N129" i="7"/>
  <c r="N122" i="7"/>
  <c r="N119" i="7"/>
  <c r="N117" i="7"/>
  <c r="N139" i="7"/>
  <c r="N137" i="7"/>
  <c r="N131" i="7"/>
  <c r="N127" i="7"/>
  <c r="N115" i="7"/>
  <c r="N113" i="7"/>
  <c r="N111" i="7"/>
  <c r="N125" i="7"/>
  <c r="N101" i="7"/>
  <c r="N99" i="7"/>
  <c r="M99" i="7" s="1"/>
  <c r="L99" i="7" s="1"/>
  <c r="P6" i="7"/>
  <c r="C6" i="25" s="1"/>
  <c r="I97" i="7"/>
  <c r="H97" i="7" s="1"/>
  <c r="K97" i="7"/>
  <c r="M97" i="7"/>
  <c r="C125" i="7"/>
  <c r="L107" i="7"/>
  <c r="H107" i="7"/>
  <c r="M107" i="7"/>
  <c r="C142" i="7"/>
  <c r="O142" i="7" s="1"/>
  <c r="D143" i="7"/>
  <c r="E147" i="7"/>
  <c r="E148" i="7"/>
  <c r="B58" i="6"/>
  <c r="B148" i="6" s="1"/>
  <c r="B57" i="6"/>
  <c r="B147" i="6" s="1"/>
  <c r="B56" i="6"/>
  <c r="B146" i="6" s="1"/>
  <c r="B55" i="6"/>
  <c r="B145" i="6" s="1"/>
  <c r="O54" i="6"/>
  <c r="B54" i="6"/>
  <c r="B144" i="6" s="1"/>
  <c r="B53" i="6"/>
  <c r="B143" i="6" s="1"/>
  <c r="M52" i="6"/>
  <c r="F52" i="6"/>
  <c r="D52" i="6"/>
  <c r="C52" i="6"/>
  <c r="C142" i="6" s="1"/>
  <c r="O142" i="6" s="1"/>
  <c r="B52" i="6"/>
  <c r="B142" i="6" s="1"/>
  <c r="B51" i="6"/>
  <c r="B141" i="6" s="1"/>
  <c r="O50" i="6"/>
  <c r="B50" i="6"/>
  <c r="B140" i="6" s="1"/>
  <c r="B49" i="6"/>
  <c r="B139" i="6" s="1"/>
  <c r="O48" i="6"/>
  <c r="B48" i="6"/>
  <c r="B138" i="6" s="1"/>
  <c r="B47" i="6"/>
  <c r="B137" i="6" s="1"/>
  <c r="O46" i="6"/>
  <c r="B46" i="6"/>
  <c r="B136" i="6" s="1"/>
  <c r="B45" i="6"/>
  <c r="B135" i="6" s="1"/>
  <c r="O44" i="6"/>
  <c r="B44" i="6"/>
  <c r="B134" i="6" s="1"/>
  <c r="B43" i="6"/>
  <c r="B133" i="6" s="1"/>
  <c r="O42" i="6"/>
  <c r="B42" i="6"/>
  <c r="B132" i="6" s="1"/>
  <c r="B41" i="6"/>
  <c r="B131" i="6" s="1"/>
  <c r="O40" i="6"/>
  <c r="B40" i="6"/>
  <c r="B130" i="6" s="1"/>
  <c r="B39" i="6"/>
  <c r="B129" i="6" s="1"/>
  <c r="O38" i="6"/>
  <c r="B38" i="6"/>
  <c r="B128" i="6" s="1"/>
  <c r="B37" i="6"/>
  <c r="B127" i="6" s="1"/>
  <c r="O36" i="6"/>
  <c r="B36" i="6"/>
  <c r="B126" i="6" s="1"/>
  <c r="B35" i="6"/>
  <c r="B125" i="6" s="1"/>
  <c r="B34" i="6"/>
  <c r="B124" i="6" s="1"/>
  <c r="B33" i="6"/>
  <c r="B123" i="6" s="1"/>
  <c r="B32" i="6"/>
  <c r="B122" i="6" s="1"/>
  <c r="O30" i="6"/>
  <c r="O26" i="6"/>
  <c r="O24" i="6"/>
  <c r="B24" i="6"/>
  <c r="B114" i="6" s="1"/>
  <c r="B23" i="6"/>
  <c r="B113" i="6" s="1"/>
  <c r="O22" i="6"/>
  <c r="B22" i="6"/>
  <c r="B112" i="6" s="1"/>
  <c r="B21" i="6"/>
  <c r="B111" i="6" s="1"/>
  <c r="O20" i="6"/>
  <c r="B20" i="6"/>
  <c r="B110" i="6" s="1"/>
  <c r="N7" i="23" l="1"/>
  <c r="O7" i="23" s="1"/>
  <c r="N9" i="23"/>
  <c r="O9" i="23" s="1"/>
  <c r="F8" i="25"/>
  <c r="K6" i="23"/>
  <c r="K193" i="23" s="1"/>
  <c r="C6" i="23"/>
  <c r="L6" i="23"/>
  <c r="E6" i="23"/>
  <c r="M6" i="23"/>
  <c r="M8" i="23" s="1"/>
  <c r="F6" i="23"/>
  <c r="H6" i="23"/>
  <c r="H8" i="23" s="1"/>
  <c r="H124" i="23" s="1"/>
  <c r="D6" i="23"/>
  <c r="G6" i="23"/>
  <c r="G8" i="23" s="1"/>
  <c r="G124" i="23" s="1"/>
  <c r="I6" i="23"/>
  <c r="I10" i="23" s="1"/>
  <c r="I126" i="23" s="1"/>
  <c r="J6" i="23"/>
  <c r="R5" i="14"/>
  <c r="M8" i="25"/>
  <c r="L12" i="25"/>
  <c r="O12" i="25"/>
  <c r="M12" i="25"/>
  <c r="J12" i="25"/>
  <c r="N12" i="25"/>
  <c r="I12" i="25"/>
  <c r="H12" i="25"/>
  <c r="F12" i="25"/>
  <c r="K12" i="25"/>
  <c r="E12" i="25"/>
  <c r="G12" i="25"/>
  <c r="M98" i="23"/>
  <c r="M188" i="23" s="1"/>
  <c r="K180" i="23"/>
  <c r="K167" i="23"/>
  <c r="K166" i="23"/>
  <c r="K160" i="23"/>
  <c r="K123" i="23"/>
  <c r="K96" i="23"/>
  <c r="K186" i="23" s="1"/>
  <c r="K98" i="23"/>
  <c r="K188" i="23" s="1"/>
  <c r="K112" i="23"/>
  <c r="K202" i="23" s="1"/>
  <c r="K154" i="23"/>
  <c r="K114" i="23"/>
  <c r="K204" i="23" s="1"/>
  <c r="K183" i="23"/>
  <c r="K203" i="23"/>
  <c r="K175" i="23"/>
  <c r="K165" i="23"/>
  <c r="K127" i="23"/>
  <c r="K100" i="23"/>
  <c r="K190" i="23" s="1"/>
  <c r="K157" i="23"/>
  <c r="K189" i="23"/>
  <c r="K179" i="23"/>
  <c r="K187" i="23"/>
  <c r="K163" i="23"/>
  <c r="K162" i="23"/>
  <c r="K153" i="23"/>
  <c r="K104" i="23"/>
  <c r="K194" i="23" s="1"/>
  <c r="K158" i="23"/>
  <c r="K122" i="23"/>
  <c r="K94" i="23"/>
  <c r="K184" i="23" s="1"/>
  <c r="K177" i="23"/>
  <c r="K108" i="23"/>
  <c r="K198" i="23" s="1"/>
  <c r="K92" i="23"/>
  <c r="K182" i="23" s="1"/>
  <c r="K201" i="23"/>
  <c r="K185" i="23"/>
  <c r="K178" i="23"/>
  <c r="K176" i="23"/>
  <c r="K159" i="23"/>
  <c r="K191" i="23"/>
  <c r="K131" i="23"/>
  <c r="K168" i="23"/>
  <c r="K156" i="23"/>
  <c r="K106" i="23"/>
  <c r="K196" i="23" s="1"/>
  <c r="K102" i="23"/>
  <c r="K192" i="23" s="1"/>
  <c r="K197" i="23"/>
  <c r="K181" i="23"/>
  <c r="K155" i="23"/>
  <c r="K125" i="23"/>
  <c r="K164" i="23"/>
  <c r="K129" i="23"/>
  <c r="K57" i="23"/>
  <c r="I191" i="23"/>
  <c r="I161" i="23"/>
  <c r="I197" i="23"/>
  <c r="I168" i="23"/>
  <c r="I159" i="23"/>
  <c r="I108" i="23"/>
  <c r="I198" i="23" s="1"/>
  <c r="I131" i="23"/>
  <c r="I122" i="23"/>
  <c r="I175" i="23"/>
  <c r="I96" i="23"/>
  <c r="I186" i="23" s="1"/>
  <c r="I167" i="23"/>
  <c r="I102" i="23"/>
  <c r="I192" i="23" s="1"/>
  <c r="I156" i="23"/>
  <c r="I165" i="23"/>
  <c r="I127" i="23"/>
  <c r="I106" i="23"/>
  <c r="I196" i="23" s="1"/>
  <c r="I123" i="23"/>
  <c r="I203" i="23"/>
  <c r="I187" i="23"/>
  <c r="I178" i="23"/>
  <c r="I157" i="23"/>
  <c r="I189" i="23"/>
  <c r="I164" i="23"/>
  <c r="I154" i="23"/>
  <c r="I129" i="23"/>
  <c r="I201" i="23"/>
  <c r="I100" i="23"/>
  <c r="I190" i="23" s="1"/>
  <c r="I185" i="23"/>
  <c r="I166" i="23"/>
  <c r="I94" i="23"/>
  <c r="I184" i="23" s="1"/>
  <c r="I104" i="23"/>
  <c r="I194" i="23" s="1"/>
  <c r="I160" i="23"/>
  <c r="I158" i="23"/>
  <c r="I195" i="23"/>
  <c r="I162" i="23"/>
  <c r="I98" i="23"/>
  <c r="I188" i="23" s="1"/>
  <c r="I183" i="23"/>
  <c r="I177" i="23"/>
  <c r="I153" i="23"/>
  <c r="I181" i="23"/>
  <c r="I180" i="23"/>
  <c r="I125" i="23"/>
  <c r="I163" i="23"/>
  <c r="I92" i="23"/>
  <c r="I182" i="23" s="1"/>
  <c r="I112" i="23"/>
  <c r="I202" i="23" s="1"/>
  <c r="I155" i="23"/>
  <c r="I176" i="23"/>
  <c r="I179" i="23"/>
  <c r="I114" i="23"/>
  <c r="I204" i="23" s="1"/>
  <c r="I193" i="23"/>
  <c r="I57" i="23"/>
  <c r="G168" i="23"/>
  <c r="G161" i="23"/>
  <c r="G125" i="23"/>
  <c r="G92" i="23"/>
  <c r="G182" i="23" s="1"/>
  <c r="G176" i="23"/>
  <c r="G189" i="23"/>
  <c r="G179" i="23"/>
  <c r="G183" i="23"/>
  <c r="G159" i="23"/>
  <c r="G162" i="23"/>
  <c r="G127" i="23"/>
  <c r="G160" i="23"/>
  <c r="G108" i="23"/>
  <c r="G198" i="23" s="1"/>
  <c r="G203" i="23"/>
  <c r="G122" i="23"/>
  <c r="G94" i="23"/>
  <c r="G184" i="23" s="1"/>
  <c r="G197" i="23"/>
  <c r="G181" i="23"/>
  <c r="G167" i="23"/>
  <c r="G177" i="23"/>
  <c r="G156" i="23"/>
  <c r="G104" i="23"/>
  <c r="G194" i="23" s="1"/>
  <c r="G154" i="23"/>
  <c r="G102" i="23"/>
  <c r="G192" i="23" s="1"/>
  <c r="G114" i="23"/>
  <c r="G204" i="23" s="1"/>
  <c r="G164" i="23"/>
  <c r="G201" i="23"/>
  <c r="G185" i="23"/>
  <c r="G178" i="23"/>
  <c r="G175" i="23"/>
  <c r="G155" i="23"/>
  <c r="G158" i="23"/>
  <c r="G123" i="23"/>
  <c r="G157" i="23"/>
  <c r="G106" i="23"/>
  <c r="G196" i="23" s="1"/>
  <c r="G195" i="23"/>
  <c r="G112" i="23"/>
  <c r="G202" i="23" s="1"/>
  <c r="G100" i="23"/>
  <c r="G190" i="23" s="1"/>
  <c r="G180" i="23"/>
  <c r="G96" i="23"/>
  <c r="G186" i="23" s="1"/>
  <c r="G191" i="23"/>
  <c r="G131" i="23"/>
  <c r="G98" i="23"/>
  <c r="G188" i="23" s="1"/>
  <c r="G193" i="23"/>
  <c r="G163" i="23"/>
  <c r="G165" i="23"/>
  <c r="G153" i="23"/>
  <c r="G129" i="23"/>
  <c r="G187" i="23"/>
  <c r="G166" i="23"/>
  <c r="G57" i="23"/>
  <c r="D178" i="23"/>
  <c r="D195" i="23"/>
  <c r="D166" i="23"/>
  <c r="D165" i="23"/>
  <c r="D168" i="23"/>
  <c r="D112" i="23"/>
  <c r="D202" i="23" s="1"/>
  <c r="D131" i="23"/>
  <c r="D98" i="23"/>
  <c r="D188" i="23" s="1"/>
  <c r="D8" i="23"/>
  <c r="D124" i="23" s="1"/>
  <c r="D160" i="23"/>
  <c r="D155" i="23"/>
  <c r="D94" i="23"/>
  <c r="D184" i="23" s="1"/>
  <c r="D108" i="23"/>
  <c r="D198" i="23" s="1"/>
  <c r="D177" i="23"/>
  <c r="D191" i="23"/>
  <c r="D197" i="23"/>
  <c r="D162" i="23"/>
  <c r="D193" i="23"/>
  <c r="D167" i="23"/>
  <c r="D106" i="23"/>
  <c r="D196" i="23" s="1"/>
  <c r="D129" i="23"/>
  <c r="D127" i="23"/>
  <c r="D156" i="23"/>
  <c r="D123" i="23"/>
  <c r="D104" i="23"/>
  <c r="D194" i="23" s="1"/>
  <c r="D14" i="23"/>
  <c r="D130" i="23" s="1"/>
  <c r="D153" i="23"/>
  <c r="D180" i="23"/>
  <c r="D203" i="23"/>
  <c r="D187" i="23"/>
  <c r="D189" i="23"/>
  <c r="D158" i="23"/>
  <c r="D176" i="23"/>
  <c r="D159" i="23"/>
  <c r="D114" i="23"/>
  <c r="D204" i="23" s="1"/>
  <c r="D201" i="23"/>
  <c r="D125" i="23"/>
  <c r="D92" i="23"/>
  <c r="D182" i="23" s="1"/>
  <c r="D100" i="23"/>
  <c r="D190" i="23" s="1"/>
  <c r="D163" i="23"/>
  <c r="D181" i="23"/>
  <c r="D161" i="23"/>
  <c r="D183" i="23"/>
  <c r="D179" i="23"/>
  <c r="D154" i="23"/>
  <c r="D185" i="23"/>
  <c r="D102" i="23"/>
  <c r="D192" i="23" s="1"/>
  <c r="D10" i="23"/>
  <c r="D126" i="23" s="1"/>
  <c r="D12" i="23"/>
  <c r="D128" i="23" s="1"/>
  <c r="D96" i="23"/>
  <c r="D186" i="23" s="1"/>
  <c r="D175" i="23"/>
  <c r="D16" i="23"/>
  <c r="D132" i="23" s="1"/>
  <c r="D164" i="23"/>
  <c r="D157" i="23"/>
  <c r="O93" i="23"/>
  <c r="O99" i="23"/>
  <c r="D57" i="23"/>
  <c r="L179" i="23"/>
  <c r="L183" i="23"/>
  <c r="L181" i="23"/>
  <c r="L154" i="23"/>
  <c r="L185" i="23"/>
  <c r="L156" i="23"/>
  <c r="L106" i="23"/>
  <c r="L196" i="23" s="1"/>
  <c r="L104" i="23"/>
  <c r="L194" i="23" s="1"/>
  <c r="L159" i="23"/>
  <c r="L153" i="23"/>
  <c r="L114" i="23"/>
  <c r="L204" i="23" s="1"/>
  <c r="L163" i="23"/>
  <c r="L100" i="23"/>
  <c r="L190" i="23" s="1"/>
  <c r="L125" i="23"/>
  <c r="L96" i="23"/>
  <c r="L186" i="23" s="1"/>
  <c r="L167" i="23"/>
  <c r="L193" i="23"/>
  <c r="L178" i="23"/>
  <c r="L195" i="23"/>
  <c r="L166" i="23"/>
  <c r="L165" i="23"/>
  <c r="L175" i="23"/>
  <c r="L102" i="23"/>
  <c r="L192" i="23" s="1"/>
  <c r="L157" i="23"/>
  <c r="L131" i="23"/>
  <c r="L127" i="23"/>
  <c r="L155" i="23"/>
  <c r="L123" i="23"/>
  <c r="L180" i="23"/>
  <c r="L203" i="23"/>
  <c r="L189" i="23"/>
  <c r="L201" i="23"/>
  <c r="L112" i="23"/>
  <c r="L202" i="23" s="1"/>
  <c r="L108" i="23"/>
  <c r="L198" i="23" s="1"/>
  <c r="L94" i="23"/>
  <c r="L184" i="23" s="1"/>
  <c r="L177" i="23"/>
  <c r="L191" i="23"/>
  <c r="L197" i="23"/>
  <c r="L162" i="23"/>
  <c r="L161" i="23"/>
  <c r="L168" i="23"/>
  <c r="L122" i="23"/>
  <c r="L176" i="23"/>
  <c r="L98" i="23"/>
  <c r="L188" i="23" s="1"/>
  <c r="L129" i="23"/>
  <c r="L187" i="23"/>
  <c r="L158" i="23"/>
  <c r="L164" i="23"/>
  <c r="L160" i="23"/>
  <c r="L92" i="23"/>
  <c r="L182" i="23" s="1"/>
  <c r="L57" i="23"/>
  <c r="F166" i="23"/>
  <c r="F127" i="23"/>
  <c r="F112" i="23"/>
  <c r="F202" i="23" s="1"/>
  <c r="F108" i="23"/>
  <c r="F92" i="23"/>
  <c r="F195" i="23"/>
  <c r="F131" i="23"/>
  <c r="F179" i="23"/>
  <c r="F129" i="23"/>
  <c r="F106" i="23"/>
  <c r="F196" i="23" s="1"/>
  <c r="F96" i="23"/>
  <c r="F186" i="23" s="1"/>
  <c r="F189" i="23"/>
  <c r="F168" i="23"/>
  <c r="F178" i="23"/>
  <c r="F203" i="23"/>
  <c r="F159" i="23"/>
  <c r="F125" i="23"/>
  <c r="F165" i="23"/>
  <c r="F100" i="23"/>
  <c r="F190" i="23" s="1"/>
  <c r="F198" i="23"/>
  <c r="F201" i="23"/>
  <c r="F185" i="23"/>
  <c r="F164" i="23"/>
  <c r="F175" i="23"/>
  <c r="F187" i="23"/>
  <c r="F102" i="23"/>
  <c r="F192" i="23" s="1"/>
  <c r="F158" i="23"/>
  <c r="F123" i="23"/>
  <c r="F157" i="23"/>
  <c r="F182" i="23"/>
  <c r="F176" i="23"/>
  <c r="F183" i="23"/>
  <c r="F153" i="23"/>
  <c r="F161" i="23"/>
  <c r="F94" i="23"/>
  <c r="F184" i="23" s="1"/>
  <c r="F154" i="23"/>
  <c r="F98" i="23"/>
  <c r="F188" i="23" s="1"/>
  <c r="F197" i="23"/>
  <c r="F167" i="23"/>
  <c r="F193" i="23"/>
  <c r="F177" i="23"/>
  <c r="F160" i="23"/>
  <c r="F156" i="23"/>
  <c r="F114" i="23"/>
  <c r="F204" i="23" s="1"/>
  <c r="F191" i="23"/>
  <c r="F104" i="23"/>
  <c r="F194" i="23" s="1"/>
  <c r="F155" i="23"/>
  <c r="F180" i="23"/>
  <c r="F163" i="23"/>
  <c r="F181" i="23"/>
  <c r="F162" i="23"/>
  <c r="F57" i="23"/>
  <c r="J193" i="23"/>
  <c r="J179" i="23"/>
  <c r="J156" i="23"/>
  <c r="J180" i="23"/>
  <c r="J163" i="23"/>
  <c r="J102" i="23"/>
  <c r="J192" i="23" s="1"/>
  <c r="J129" i="23"/>
  <c r="J112" i="23"/>
  <c r="J202" i="23" s="1"/>
  <c r="J166" i="23"/>
  <c r="J123" i="23"/>
  <c r="J154" i="23"/>
  <c r="J96" i="23"/>
  <c r="J186" i="23" s="1"/>
  <c r="J153" i="23"/>
  <c r="J100" i="23"/>
  <c r="J190" i="23" s="1"/>
  <c r="J161" i="23"/>
  <c r="J131" i="23"/>
  <c r="J167" i="23"/>
  <c r="J114" i="23"/>
  <c r="J204" i="23" s="1"/>
  <c r="J178" i="23"/>
  <c r="J104" i="23"/>
  <c r="J194" i="23" s="1"/>
  <c r="J189" i="23"/>
  <c r="J168" i="23"/>
  <c r="J203" i="23"/>
  <c r="J176" i="23"/>
  <c r="J157" i="23"/>
  <c r="J177" i="23"/>
  <c r="J127" i="23"/>
  <c r="J94" i="23"/>
  <c r="J184" i="23" s="1"/>
  <c r="J191" i="23"/>
  <c r="J92" i="23"/>
  <c r="J182" i="23" s="1"/>
  <c r="J98" i="23"/>
  <c r="J188" i="23" s="1"/>
  <c r="J159" i="23"/>
  <c r="J108" i="23"/>
  <c r="J198" i="23" s="1"/>
  <c r="J165" i="23"/>
  <c r="J162" i="23"/>
  <c r="J201" i="23"/>
  <c r="J185" i="23"/>
  <c r="J164" i="23"/>
  <c r="J195" i="23"/>
  <c r="J175" i="23"/>
  <c r="J155" i="23"/>
  <c r="J122" i="23"/>
  <c r="J183" i="23"/>
  <c r="J106" i="23"/>
  <c r="J196" i="23" s="1"/>
  <c r="J158" i="23"/>
  <c r="J197" i="23"/>
  <c r="J181" i="23"/>
  <c r="J160" i="23"/>
  <c r="J187" i="23"/>
  <c r="J125" i="23"/>
  <c r="J57" i="23"/>
  <c r="H180" i="23"/>
  <c r="H203" i="23"/>
  <c r="H187" i="23"/>
  <c r="H185" i="23"/>
  <c r="H154" i="23"/>
  <c r="H161" i="23"/>
  <c r="H189" i="23"/>
  <c r="H127" i="23"/>
  <c r="H156" i="23"/>
  <c r="H94" i="23"/>
  <c r="H184" i="23" s="1"/>
  <c r="H160" i="23"/>
  <c r="H191" i="23"/>
  <c r="H158" i="23"/>
  <c r="H153" i="23"/>
  <c r="H175" i="23"/>
  <c r="H157" i="23"/>
  <c r="H179" i="23"/>
  <c r="H183" i="23"/>
  <c r="H166" i="23"/>
  <c r="H165" i="23"/>
  <c r="H122" i="23"/>
  <c r="H167" i="23"/>
  <c r="H98" i="23"/>
  <c r="H188" i="23" s="1"/>
  <c r="H131" i="23"/>
  <c r="H168" i="23"/>
  <c r="H108" i="23"/>
  <c r="H198" i="23" s="1"/>
  <c r="H114" i="23"/>
  <c r="H204" i="23" s="1"/>
  <c r="H125" i="23"/>
  <c r="H123" i="23"/>
  <c r="H163" i="23"/>
  <c r="H181" i="23"/>
  <c r="H178" i="23"/>
  <c r="H195" i="23"/>
  <c r="H201" i="23"/>
  <c r="H162" i="23"/>
  <c r="H164" i="23"/>
  <c r="H112" i="23"/>
  <c r="H202" i="23" s="1"/>
  <c r="H155" i="23"/>
  <c r="H176" i="23"/>
  <c r="H129" i="23"/>
  <c r="H92" i="23"/>
  <c r="H182" i="23" s="1"/>
  <c r="H100" i="23"/>
  <c r="H190" i="23" s="1"/>
  <c r="H197" i="23"/>
  <c r="H104" i="23"/>
  <c r="H194" i="23" s="1"/>
  <c r="H159" i="23"/>
  <c r="H177" i="23"/>
  <c r="H193" i="23"/>
  <c r="H106" i="23"/>
  <c r="H196" i="23" s="1"/>
  <c r="H102" i="23"/>
  <c r="H192" i="23" s="1"/>
  <c r="H96" i="23"/>
  <c r="H186" i="23" s="1"/>
  <c r="H57" i="23"/>
  <c r="E131" i="23"/>
  <c r="E102" i="23"/>
  <c r="E192" i="23" s="1"/>
  <c r="E203" i="23"/>
  <c r="E187" i="23"/>
  <c r="E180" i="23"/>
  <c r="E153" i="23"/>
  <c r="E176" i="23"/>
  <c r="E181" i="23"/>
  <c r="E125" i="23"/>
  <c r="E178" i="23"/>
  <c r="E100" i="23"/>
  <c r="E190" i="23" s="1"/>
  <c r="E189" i="23"/>
  <c r="E167" i="23"/>
  <c r="E158" i="23"/>
  <c r="E183" i="23"/>
  <c r="E165" i="23"/>
  <c r="E201" i="23"/>
  <c r="E168" i="23"/>
  <c r="E166" i="23"/>
  <c r="E114" i="23"/>
  <c r="E204" i="23" s="1"/>
  <c r="E175" i="23"/>
  <c r="E92" i="23"/>
  <c r="E182" i="23" s="1"/>
  <c r="E163" i="23"/>
  <c r="E94" i="23"/>
  <c r="E184" i="23" s="1"/>
  <c r="E104" i="23"/>
  <c r="E194" i="23" s="1"/>
  <c r="E191" i="23"/>
  <c r="E157" i="23"/>
  <c r="E197" i="23"/>
  <c r="E129" i="23"/>
  <c r="E159" i="23"/>
  <c r="E108" i="23"/>
  <c r="E198" i="23" s="1"/>
  <c r="E123" i="23"/>
  <c r="E106" i="23"/>
  <c r="E196" i="23" s="1"/>
  <c r="E185" i="23"/>
  <c r="E112" i="23"/>
  <c r="E202" i="23" s="1"/>
  <c r="E195" i="23"/>
  <c r="E162" i="23"/>
  <c r="E96" i="23"/>
  <c r="E186" i="23" s="1"/>
  <c r="E98" i="23"/>
  <c r="E188" i="23" s="1"/>
  <c r="E193" i="23"/>
  <c r="E160" i="23"/>
  <c r="E127" i="23"/>
  <c r="E154" i="23"/>
  <c r="E155" i="23"/>
  <c r="E177" i="23"/>
  <c r="E179" i="23"/>
  <c r="E164" i="23"/>
  <c r="E156" i="23"/>
  <c r="E161" i="23"/>
  <c r="E57" i="23"/>
  <c r="O89" i="7"/>
  <c r="I33" i="8"/>
  <c r="J123" i="8"/>
  <c r="O104" i="7"/>
  <c r="O100" i="7"/>
  <c r="O96" i="7"/>
  <c r="O98" i="7"/>
  <c r="O102" i="7"/>
  <c r="F123" i="7"/>
  <c r="F122" i="7"/>
  <c r="I99" i="7"/>
  <c r="H99" i="7" s="1"/>
  <c r="E179" i="8"/>
  <c r="E177" i="8"/>
  <c r="E175" i="8"/>
  <c r="E173" i="8"/>
  <c r="E178" i="8"/>
  <c r="E176" i="8"/>
  <c r="E174" i="8"/>
  <c r="E172" i="8"/>
  <c r="E170" i="8"/>
  <c r="E171" i="8"/>
  <c r="E175" i="4"/>
  <c r="E178" i="1"/>
  <c r="E176" i="4"/>
  <c r="E179" i="4"/>
  <c r="E178" i="4"/>
  <c r="E179" i="1"/>
  <c r="E174" i="4"/>
  <c r="E177" i="4"/>
  <c r="P26" i="7"/>
  <c r="C26" i="25" s="1"/>
  <c r="C117" i="7"/>
  <c r="P42" i="7"/>
  <c r="C42" i="25" s="1"/>
  <c r="D42" i="25" s="1"/>
  <c r="E42" i="25" s="1"/>
  <c r="F42" i="25" s="1"/>
  <c r="G42" i="25" s="1"/>
  <c r="H42" i="25" s="1"/>
  <c r="I42" i="25" s="1"/>
  <c r="J42" i="25" s="1"/>
  <c r="K42" i="25" s="1"/>
  <c r="L42" i="25" s="1"/>
  <c r="M42" i="25" s="1"/>
  <c r="N42" i="25" s="1"/>
  <c r="O42" i="25" s="1"/>
  <c r="C133" i="7"/>
  <c r="P38" i="7"/>
  <c r="C129" i="7"/>
  <c r="P40" i="7"/>
  <c r="C40" i="25" s="1"/>
  <c r="D40" i="25" s="1"/>
  <c r="E40" i="25" s="1"/>
  <c r="F40" i="25" s="1"/>
  <c r="G40" i="25" s="1"/>
  <c r="H40" i="25" s="1"/>
  <c r="I40" i="25" s="1"/>
  <c r="J40" i="25" s="1"/>
  <c r="K40" i="25" s="1"/>
  <c r="L40" i="25" s="1"/>
  <c r="M40" i="25" s="1"/>
  <c r="N40" i="25" s="1"/>
  <c r="O40" i="25" s="1"/>
  <c r="C131" i="7"/>
  <c r="P50" i="7"/>
  <c r="C50" i="25" s="1"/>
  <c r="D50" i="25" s="1"/>
  <c r="E50" i="25" s="1"/>
  <c r="F50" i="25" s="1"/>
  <c r="G50" i="25" s="1"/>
  <c r="H50" i="25" s="1"/>
  <c r="I50" i="25" s="1"/>
  <c r="J50" i="25" s="1"/>
  <c r="K50" i="25" s="1"/>
  <c r="L50" i="25" s="1"/>
  <c r="M50" i="25" s="1"/>
  <c r="N50" i="25" s="1"/>
  <c r="O50" i="25" s="1"/>
  <c r="C141" i="7"/>
  <c r="E108" i="8"/>
  <c r="E111" i="8"/>
  <c r="E115" i="8"/>
  <c r="E119" i="8"/>
  <c r="E127" i="8"/>
  <c r="E131" i="8"/>
  <c r="E135" i="8"/>
  <c r="E139" i="8"/>
  <c r="E155" i="8"/>
  <c r="E159" i="8"/>
  <c r="E165" i="8"/>
  <c r="E168" i="8"/>
  <c r="E108" i="1"/>
  <c r="E110" i="1"/>
  <c r="E109" i="8"/>
  <c r="E112" i="8"/>
  <c r="E116" i="8"/>
  <c r="E120" i="8"/>
  <c r="E124" i="8"/>
  <c r="E128" i="8"/>
  <c r="E132" i="8"/>
  <c r="E136" i="8"/>
  <c r="E140" i="8"/>
  <c r="E144" i="8"/>
  <c r="E151" i="8"/>
  <c r="E153" i="8"/>
  <c r="E156" i="8"/>
  <c r="E160" i="8"/>
  <c r="E163" i="8"/>
  <c r="E166" i="8"/>
  <c r="E113" i="8"/>
  <c r="E121" i="8"/>
  <c r="E129" i="8"/>
  <c r="E137" i="8"/>
  <c r="E145" i="8"/>
  <c r="E157" i="8"/>
  <c r="E112" i="1"/>
  <c r="E117" i="1"/>
  <c r="E119" i="1"/>
  <c r="E121" i="1"/>
  <c r="E123" i="1"/>
  <c r="E125" i="1"/>
  <c r="E127" i="1"/>
  <c r="E110" i="8"/>
  <c r="E114" i="8"/>
  <c r="E122" i="8"/>
  <c r="E130" i="8"/>
  <c r="E138" i="8"/>
  <c r="E158" i="8"/>
  <c r="E164" i="8"/>
  <c r="E115" i="1"/>
  <c r="E134" i="8"/>
  <c r="E154" i="8"/>
  <c r="E161" i="8"/>
  <c r="E109" i="1"/>
  <c r="E122" i="1"/>
  <c r="E130" i="1"/>
  <c r="E135" i="1"/>
  <c r="E138" i="1"/>
  <c r="E143" i="1"/>
  <c r="E146" i="1"/>
  <c r="E133" i="8"/>
  <c r="E111" i="1"/>
  <c r="E113" i="1"/>
  <c r="E120" i="1"/>
  <c r="E129" i="1"/>
  <c r="E132" i="1"/>
  <c r="E137" i="1"/>
  <c r="E140" i="1"/>
  <c r="E145" i="1"/>
  <c r="E148" i="1"/>
  <c r="E151" i="1"/>
  <c r="E152" i="1"/>
  <c r="E155" i="1"/>
  <c r="E157" i="1"/>
  <c r="E159" i="1"/>
  <c r="E161" i="1"/>
  <c r="E163" i="1"/>
  <c r="E165" i="1"/>
  <c r="E167" i="1"/>
  <c r="E169" i="1"/>
  <c r="E171" i="1"/>
  <c r="E173" i="1"/>
  <c r="E175" i="1"/>
  <c r="E177" i="1"/>
  <c r="E109" i="4"/>
  <c r="E111" i="4"/>
  <c r="E113" i="4"/>
  <c r="E115" i="4"/>
  <c r="E117" i="4"/>
  <c r="E119" i="4"/>
  <c r="E121" i="4"/>
  <c r="E123" i="4"/>
  <c r="E125" i="4"/>
  <c r="E127" i="4"/>
  <c r="E129" i="4"/>
  <c r="E131" i="4"/>
  <c r="E133" i="4"/>
  <c r="E135" i="4"/>
  <c r="E137" i="4"/>
  <c r="E139" i="4"/>
  <c r="E141" i="4"/>
  <c r="E143" i="4"/>
  <c r="E145" i="4"/>
  <c r="E147" i="4"/>
  <c r="E149" i="4"/>
  <c r="E151" i="4"/>
  <c r="E153" i="4"/>
  <c r="E155" i="4"/>
  <c r="E157" i="4"/>
  <c r="E159" i="4"/>
  <c r="E161" i="4"/>
  <c r="E163" i="4"/>
  <c r="E165" i="4"/>
  <c r="E167" i="4"/>
  <c r="E169" i="4"/>
  <c r="E171" i="4"/>
  <c r="E173" i="4"/>
  <c r="E141" i="8"/>
  <c r="E150" i="8"/>
  <c r="E152" i="8"/>
  <c r="E167" i="8"/>
  <c r="E118" i="1"/>
  <c r="E128" i="1"/>
  <c r="E131" i="1"/>
  <c r="E133" i="1"/>
  <c r="E144" i="1"/>
  <c r="E147" i="1"/>
  <c r="E149" i="1"/>
  <c r="E158" i="1"/>
  <c r="E166" i="1"/>
  <c r="E174" i="1"/>
  <c r="E112" i="4"/>
  <c r="E118" i="8"/>
  <c r="E126" i="8"/>
  <c r="E114" i="1"/>
  <c r="E116" i="1"/>
  <c r="E142" i="1"/>
  <c r="E150" i="1"/>
  <c r="E154" i="1"/>
  <c r="E160" i="1"/>
  <c r="E168" i="1"/>
  <c r="E176" i="1"/>
  <c r="E114" i="4"/>
  <c r="E118" i="4"/>
  <c r="E122" i="4"/>
  <c r="E126" i="4"/>
  <c r="E130" i="4"/>
  <c r="E134" i="4"/>
  <c r="E138" i="4"/>
  <c r="E142" i="4"/>
  <c r="E146" i="4"/>
  <c r="E150" i="4"/>
  <c r="E154" i="4"/>
  <c r="E158" i="4"/>
  <c r="E162" i="4"/>
  <c r="E166" i="4"/>
  <c r="E170" i="4"/>
  <c r="E117" i="8"/>
  <c r="E124" i="1"/>
  <c r="E139" i="1"/>
  <c r="E153" i="1"/>
  <c r="E162" i="1"/>
  <c r="E108" i="4"/>
  <c r="E125" i="8"/>
  <c r="E162" i="8"/>
  <c r="E169" i="8"/>
  <c r="E164" i="1"/>
  <c r="E110" i="4"/>
  <c r="E120" i="4"/>
  <c r="E124" i="4"/>
  <c r="E128" i="4"/>
  <c r="E132" i="4"/>
  <c r="E136" i="4"/>
  <c r="E140" i="4"/>
  <c r="E144" i="4"/>
  <c r="E148" i="4"/>
  <c r="E136" i="1"/>
  <c r="E156" i="1"/>
  <c r="E170" i="1"/>
  <c r="E141" i="1"/>
  <c r="E160" i="4"/>
  <c r="E168" i="4"/>
  <c r="E126" i="1"/>
  <c r="E134" i="1"/>
  <c r="E172" i="1"/>
  <c r="E116" i="4"/>
  <c r="E152" i="4"/>
  <c r="E172" i="4"/>
  <c r="E164" i="4"/>
  <c r="E156" i="4"/>
  <c r="O19" i="7"/>
  <c r="O85" i="7"/>
  <c r="O79" i="7"/>
  <c r="O71" i="7"/>
  <c r="O77" i="7"/>
  <c r="O69" i="7"/>
  <c r="O83" i="7"/>
  <c r="O87" i="7"/>
  <c r="O75" i="7"/>
  <c r="O81" i="7"/>
  <c r="O73" i="7"/>
  <c r="O67" i="7"/>
  <c r="O65" i="7"/>
  <c r="O31" i="7"/>
  <c r="E97" i="1"/>
  <c r="E101" i="1"/>
  <c r="E96" i="8"/>
  <c r="E98" i="8"/>
  <c r="E100" i="8"/>
  <c r="E102" i="8"/>
  <c r="E104" i="8"/>
  <c r="E106" i="8"/>
  <c r="E96" i="1"/>
  <c r="E100" i="1"/>
  <c r="E99" i="1"/>
  <c r="E103" i="1"/>
  <c r="E104" i="1"/>
  <c r="E97" i="4"/>
  <c r="E99" i="4"/>
  <c r="E98" i="1"/>
  <c r="E102" i="1"/>
  <c r="E107" i="1"/>
  <c r="E106" i="1"/>
  <c r="E96" i="4"/>
  <c r="E98" i="4"/>
  <c r="E101" i="4"/>
  <c r="E103" i="4"/>
  <c r="E105" i="4"/>
  <c r="E107" i="4"/>
  <c r="E105" i="1"/>
  <c r="E99" i="8"/>
  <c r="E107" i="8"/>
  <c r="E100" i="4"/>
  <c r="E102" i="4"/>
  <c r="E104" i="4"/>
  <c r="E101" i="8"/>
  <c r="E103" i="8"/>
  <c r="E105" i="8"/>
  <c r="E106" i="4"/>
  <c r="E97" i="8"/>
  <c r="P20" i="6"/>
  <c r="O9" i="7"/>
  <c r="O15" i="7"/>
  <c r="G103" i="7"/>
  <c r="G105" i="7"/>
  <c r="O7" i="7"/>
  <c r="F103" i="7"/>
  <c r="E103" i="7" s="1"/>
  <c r="D103" i="7" s="1"/>
  <c r="C103" i="7" s="1"/>
  <c r="F105" i="7"/>
  <c r="E105" i="7" s="1"/>
  <c r="G99" i="7"/>
  <c r="P22" i="6"/>
  <c r="P36" i="6"/>
  <c r="P44" i="6"/>
  <c r="P38" i="6"/>
  <c r="P46" i="6"/>
  <c r="P42" i="6"/>
  <c r="P50" i="6"/>
  <c r="P26" i="6"/>
  <c r="P40" i="6"/>
  <c r="P48" i="6"/>
  <c r="E4" i="8"/>
  <c r="E94" i="7"/>
  <c r="O51" i="7"/>
  <c r="O43" i="7"/>
  <c r="O39" i="7"/>
  <c r="O27" i="7"/>
  <c r="O29" i="7"/>
  <c r="O45" i="7"/>
  <c r="O25" i="7"/>
  <c r="O41" i="7"/>
  <c r="O49" i="7"/>
  <c r="O23" i="7"/>
  <c r="O13" i="7"/>
  <c r="N103" i="7" s="1"/>
  <c r="O47" i="7"/>
  <c r="O11" i="7"/>
  <c r="P5" i="7"/>
  <c r="D105" i="7"/>
  <c r="C105" i="7" s="1"/>
  <c r="G145" i="7"/>
  <c r="O54" i="7"/>
  <c r="P54" i="7" s="1"/>
  <c r="O93" i="15"/>
  <c r="O95" i="15"/>
  <c r="O97" i="15"/>
  <c r="O99" i="15"/>
  <c r="O101" i="15"/>
  <c r="O103" i="15"/>
  <c r="O105" i="15"/>
  <c r="O107" i="15"/>
  <c r="O109" i="15"/>
  <c r="O111" i="15"/>
  <c r="O113" i="15"/>
  <c r="O115" i="15"/>
  <c r="O117" i="15"/>
  <c r="O119" i="15"/>
  <c r="O121" i="15"/>
  <c r="O123" i="15"/>
  <c r="O125" i="15"/>
  <c r="O127" i="15"/>
  <c r="O129" i="15"/>
  <c r="O131" i="15"/>
  <c r="O133" i="15"/>
  <c r="O135" i="15"/>
  <c r="O137" i="15"/>
  <c r="O139" i="15"/>
  <c r="O141" i="15"/>
  <c r="O92" i="10"/>
  <c r="O94" i="10"/>
  <c r="O96" i="10"/>
  <c r="O98" i="10"/>
  <c r="O100" i="10"/>
  <c r="O102" i="10"/>
  <c r="O104" i="10"/>
  <c r="O106" i="10"/>
  <c r="O108" i="10"/>
  <c r="O110" i="10"/>
  <c r="O112" i="10"/>
  <c r="O114" i="10"/>
  <c r="O116" i="10"/>
  <c r="O118" i="10"/>
  <c r="O128" i="10"/>
  <c r="O130" i="10"/>
  <c r="O132" i="10"/>
  <c r="O134" i="10"/>
  <c r="O136" i="10"/>
  <c r="O138" i="10"/>
  <c r="O140" i="10"/>
  <c r="O142" i="10"/>
  <c r="O120" i="10"/>
  <c r="O122" i="10"/>
  <c r="O124" i="10"/>
  <c r="O126" i="10"/>
  <c r="O93" i="11"/>
  <c r="O95" i="11"/>
  <c r="O97" i="11"/>
  <c r="O99" i="11"/>
  <c r="O101" i="11"/>
  <c r="O103" i="11"/>
  <c r="O105" i="11"/>
  <c r="O107" i="11"/>
  <c r="O109" i="11"/>
  <c r="O111" i="11"/>
  <c r="O113" i="11"/>
  <c r="O115" i="11"/>
  <c r="O117" i="11"/>
  <c r="O119" i="11"/>
  <c r="O121" i="11"/>
  <c r="O123" i="11"/>
  <c r="O125" i="11"/>
  <c r="O127" i="11"/>
  <c r="O129" i="11"/>
  <c r="O131" i="11"/>
  <c r="O133" i="11"/>
  <c r="O135" i="11"/>
  <c r="O137" i="11"/>
  <c r="O139" i="11"/>
  <c r="O141" i="11"/>
  <c r="O92" i="12"/>
  <c r="O94" i="12"/>
  <c r="O96" i="12"/>
  <c r="O98" i="12"/>
  <c r="O136" i="12"/>
  <c r="O138" i="12"/>
  <c r="O140" i="12"/>
  <c r="O142" i="12"/>
  <c r="O100" i="12"/>
  <c r="O102" i="12"/>
  <c r="O104" i="12"/>
  <c r="O106" i="12"/>
  <c r="O108" i="12"/>
  <c r="O110" i="12"/>
  <c r="O112" i="12"/>
  <c r="O114" i="12"/>
  <c r="O116" i="12"/>
  <c r="O118" i="12"/>
  <c r="O120" i="12"/>
  <c r="O122" i="12"/>
  <c r="O124" i="12"/>
  <c r="O126" i="12"/>
  <c r="O128" i="12"/>
  <c r="O130" i="12"/>
  <c r="O132" i="12"/>
  <c r="O134" i="12"/>
  <c r="O140" i="13"/>
  <c r="O142" i="13"/>
  <c r="O93" i="13"/>
  <c r="O95" i="13"/>
  <c r="O97" i="13"/>
  <c r="O99" i="13"/>
  <c r="O101" i="13"/>
  <c r="O103" i="13"/>
  <c r="O105" i="13"/>
  <c r="O107" i="13"/>
  <c r="O109" i="13"/>
  <c r="O111" i="13"/>
  <c r="O113" i="13"/>
  <c r="O115" i="13"/>
  <c r="O117" i="13"/>
  <c r="O119" i="13"/>
  <c r="O121" i="13"/>
  <c r="O123" i="13"/>
  <c r="O125" i="13"/>
  <c r="O127" i="13"/>
  <c r="O129" i="13"/>
  <c r="O131" i="13"/>
  <c r="O133" i="13"/>
  <c r="O135" i="13"/>
  <c r="O137" i="13"/>
  <c r="P24" i="6"/>
  <c r="P30" i="6"/>
  <c r="P54" i="6"/>
  <c r="F99" i="7"/>
  <c r="E99" i="7" s="1"/>
  <c r="D99" i="7" s="1"/>
  <c r="C99" i="7" s="1"/>
  <c r="G97" i="7"/>
  <c r="F97" i="7" s="1"/>
  <c r="E97" i="7" s="1"/>
  <c r="D97" i="7" s="1"/>
  <c r="C97" i="7" s="1"/>
  <c r="G101" i="7"/>
  <c r="F101" i="7" s="1"/>
  <c r="E101" i="7" s="1"/>
  <c r="D101" i="7" s="1"/>
  <c r="C101" i="7" s="1"/>
  <c r="G111" i="7"/>
  <c r="O20" i="7"/>
  <c r="C21" i="23" s="1"/>
  <c r="C17" i="23" s="1"/>
  <c r="O92" i="15"/>
  <c r="O94" i="15"/>
  <c r="O96" i="15"/>
  <c r="O98" i="15"/>
  <c r="O100" i="15"/>
  <c r="O102" i="15"/>
  <c r="O104" i="15"/>
  <c r="O106" i="15"/>
  <c r="O108" i="15"/>
  <c r="O110" i="15"/>
  <c r="O112" i="15"/>
  <c r="O114" i="15"/>
  <c r="O116" i="15"/>
  <c r="O118" i="15"/>
  <c r="O120" i="15"/>
  <c r="O122" i="15"/>
  <c r="O124" i="15"/>
  <c r="O126" i="15"/>
  <c r="O128" i="15"/>
  <c r="O130" i="15"/>
  <c r="O132" i="15"/>
  <c r="O134" i="15"/>
  <c r="O136" i="15"/>
  <c r="O138" i="15"/>
  <c r="O140" i="15"/>
  <c r="O142" i="15"/>
  <c r="O93" i="10"/>
  <c r="O95" i="10"/>
  <c r="O97" i="10"/>
  <c r="O99" i="10"/>
  <c r="O101" i="10"/>
  <c r="O103" i="10"/>
  <c r="O105" i="10"/>
  <c r="O107" i="10"/>
  <c r="O109" i="10"/>
  <c r="O111" i="10"/>
  <c r="O113" i="10"/>
  <c r="O115" i="10"/>
  <c r="O117" i="10"/>
  <c r="O127" i="10"/>
  <c r="O129" i="10"/>
  <c r="O131" i="10"/>
  <c r="O133" i="10"/>
  <c r="O135" i="10"/>
  <c r="O137" i="10"/>
  <c r="O139" i="10"/>
  <c r="O141" i="10"/>
  <c r="O119" i="10"/>
  <c r="O121" i="10"/>
  <c r="O123" i="10"/>
  <c r="O125" i="10"/>
  <c r="O92" i="11"/>
  <c r="O94" i="11"/>
  <c r="O96" i="11"/>
  <c r="O98" i="11"/>
  <c r="O100" i="11"/>
  <c r="O102" i="11"/>
  <c r="O104" i="11"/>
  <c r="O106" i="11"/>
  <c r="O108" i="11"/>
  <c r="O110" i="11"/>
  <c r="O112" i="11"/>
  <c r="O114" i="11"/>
  <c r="O116" i="11"/>
  <c r="O118" i="11"/>
  <c r="O120" i="11"/>
  <c r="O122" i="11"/>
  <c r="O124" i="11"/>
  <c r="O126" i="11"/>
  <c r="O128" i="11"/>
  <c r="O130" i="11"/>
  <c r="O132" i="11"/>
  <c r="O134" i="11"/>
  <c r="O136" i="11"/>
  <c r="O138" i="11"/>
  <c r="O140" i="11"/>
  <c r="O142" i="11"/>
  <c r="O93" i="12"/>
  <c r="O95" i="12"/>
  <c r="O97" i="12"/>
  <c r="O135" i="12"/>
  <c r="O137" i="12"/>
  <c r="O139" i="12"/>
  <c r="O141" i="12"/>
  <c r="O99" i="12"/>
  <c r="O101" i="12"/>
  <c r="O103" i="12"/>
  <c r="O105" i="12"/>
  <c r="O107" i="12"/>
  <c r="O109" i="12"/>
  <c r="O111" i="12"/>
  <c r="O113" i="12"/>
  <c r="O115" i="12"/>
  <c r="O117" i="12"/>
  <c r="O119" i="12"/>
  <c r="O121" i="12"/>
  <c r="O123" i="12"/>
  <c r="O125" i="12"/>
  <c r="O127" i="12"/>
  <c r="O129" i="12"/>
  <c r="O131" i="12"/>
  <c r="O133" i="12"/>
  <c r="O139" i="13"/>
  <c r="O141" i="13"/>
  <c r="O92" i="13"/>
  <c r="O94" i="13"/>
  <c r="O96" i="13"/>
  <c r="O98" i="13"/>
  <c r="O100" i="13"/>
  <c r="O102" i="13"/>
  <c r="O104" i="13"/>
  <c r="O106" i="13"/>
  <c r="O108" i="13"/>
  <c r="O110" i="13"/>
  <c r="O112" i="13"/>
  <c r="O114" i="13"/>
  <c r="O116" i="13"/>
  <c r="O118" i="13"/>
  <c r="O120" i="13"/>
  <c r="O122" i="13"/>
  <c r="O124" i="13"/>
  <c r="O126" i="13"/>
  <c r="O128" i="13"/>
  <c r="O130" i="13"/>
  <c r="O132" i="13"/>
  <c r="O134" i="13"/>
  <c r="O136" i="13"/>
  <c r="O138" i="13"/>
  <c r="C123" i="7"/>
  <c r="L52" i="6"/>
  <c r="E52" i="6"/>
  <c r="C146" i="7"/>
  <c r="O146" i="7" s="1"/>
  <c r="D147" i="7"/>
  <c r="D148" i="7"/>
  <c r="C143" i="7"/>
  <c r="E95" i="8"/>
  <c r="E95" i="7"/>
  <c r="E59" i="7"/>
  <c r="E149" i="7" s="1"/>
  <c r="O34" i="6"/>
  <c r="O111" i="23" l="1"/>
  <c r="M175" i="23"/>
  <c r="O103" i="23"/>
  <c r="M168" i="23"/>
  <c r="O97" i="23"/>
  <c r="M197" i="23"/>
  <c r="O107" i="23"/>
  <c r="M100" i="23"/>
  <c r="M190" i="23" s="1"/>
  <c r="O101" i="23"/>
  <c r="O113" i="23"/>
  <c r="K195" i="23"/>
  <c r="O91" i="23"/>
  <c r="O105" i="23"/>
  <c r="N6" i="23"/>
  <c r="O95" i="23"/>
  <c r="K161" i="23"/>
  <c r="N161" i="23" s="1"/>
  <c r="N162" i="23" s="1"/>
  <c r="M92" i="23"/>
  <c r="M182" i="23" s="1"/>
  <c r="M125" i="23"/>
  <c r="M179" i="23"/>
  <c r="M183" i="23"/>
  <c r="M127" i="23"/>
  <c r="M201" i="23"/>
  <c r="M57" i="23"/>
  <c r="M178" i="23"/>
  <c r="M166" i="23"/>
  <c r="M112" i="23"/>
  <c r="M202" i="23" s="1"/>
  <c r="M154" i="23"/>
  <c r="M176" i="23"/>
  <c r="M165" i="23"/>
  <c r="M180" i="23"/>
  <c r="M187" i="23"/>
  <c r="M191" i="23"/>
  <c r="N191" i="23" s="1"/>
  <c r="N192" i="23" s="1"/>
  <c r="M122" i="23"/>
  <c r="M164" i="23"/>
  <c r="I8" i="23"/>
  <c r="I124" i="23" s="1"/>
  <c r="M157" i="23"/>
  <c r="F14" i="23"/>
  <c r="F130" i="23" s="1"/>
  <c r="F12" i="23"/>
  <c r="F128" i="23" s="1"/>
  <c r="F16" i="23"/>
  <c r="F132" i="23" s="1"/>
  <c r="M16" i="23"/>
  <c r="M132" i="23" s="1"/>
  <c r="M14" i="23"/>
  <c r="M130" i="23" s="1"/>
  <c r="M12" i="23"/>
  <c r="F10" i="23"/>
  <c r="F126" i="23" s="1"/>
  <c r="M159" i="23"/>
  <c r="M162" i="23"/>
  <c r="M106" i="23"/>
  <c r="M196" i="23" s="1"/>
  <c r="M195" i="23"/>
  <c r="E16" i="23"/>
  <c r="E132" i="23" s="1"/>
  <c r="E14" i="23"/>
  <c r="E130" i="23" s="1"/>
  <c r="E12" i="23"/>
  <c r="E128" i="23" s="1"/>
  <c r="E10" i="23"/>
  <c r="E126" i="23" s="1"/>
  <c r="M123" i="23"/>
  <c r="M160" i="23"/>
  <c r="J10" i="23"/>
  <c r="J126" i="23" s="1"/>
  <c r="J12" i="23"/>
  <c r="J128" i="23" s="1"/>
  <c r="J16" i="23"/>
  <c r="J132" i="23" s="1"/>
  <c r="J14" i="23"/>
  <c r="J130" i="23" s="1"/>
  <c r="L8" i="23"/>
  <c r="L124" i="23" s="1"/>
  <c r="L14" i="23"/>
  <c r="L130" i="23" s="1"/>
  <c r="L12" i="23"/>
  <c r="L128" i="23" s="1"/>
  <c r="L16" i="23"/>
  <c r="L132" i="23" s="1"/>
  <c r="M193" i="23"/>
  <c r="M163" i="23"/>
  <c r="M129" i="23"/>
  <c r="N129" i="23" s="1"/>
  <c r="N130" i="23" s="1"/>
  <c r="I16" i="23"/>
  <c r="I132" i="23" s="1"/>
  <c r="I14" i="23"/>
  <c r="I130" i="23" s="1"/>
  <c r="I12" i="23"/>
  <c r="I128" i="23" s="1"/>
  <c r="C201" i="23"/>
  <c r="C195" i="23"/>
  <c r="C180" i="23"/>
  <c r="C176" i="23"/>
  <c r="C166" i="23"/>
  <c r="C162" i="23"/>
  <c r="C158" i="23"/>
  <c r="C154" i="23"/>
  <c r="C143" i="23"/>
  <c r="C127" i="23"/>
  <c r="C28" i="23"/>
  <c r="C20" i="23"/>
  <c r="C98" i="23"/>
  <c r="C188" i="23" s="1"/>
  <c r="C151" i="23"/>
  <c r="C129" i="23"/>
  <c r="C189" i="23"/>
  <c r="C137" i="23"/>
  <c r="C108" i="23"/>
  <c r="C198" i="23" s="1"/>
  <c r="C100" i="23"/>
  <c r="C190" i="23" s="1"/>
  <c r="C92" i="23"/>
  <c r="C182" i="23" s="1"/>
  <c r="C106" i="23"/>
  <c r="C196" i="23" s="1"/>
  <c r="C197" i="23"/>
  <c r="C104" i="23"/>
  <c r="C194" i="23" s="1"/>
  <c r="C183" i="23"/>
  <c r="C179" i="23"/>
  <c r="C175" i="23"/>
  <c r="N175" i="23" s="1"/>
  <c r="N176" i="23" s="1"/>
  <c r="C169" i="23"/>
  <c r="C165" i="23"/>
  <c r="N165" i="23" s="1"/>
  <c r="N166" i="23" s="1"/>
  <c r="C161" i="23"/>
  <c r="C157" i="23"/>
  <c r="C153" i="23"/>
  <c r="C147" i="23"/>
  <c r="C131" i="23"/>
  <c r="C114" i="23"/>
  <c r="C204" i="23" s="1"/>
  <c r="C32" i="23"/>
  <c r="C26" i="23"/>
  <c r="C57" i="23"/>
  <c r="C173" i="23"/>
  <c r="C193" i="23"/>
  <c r="C141" i="23"/>
  <c r="C125" i="23"/>
  <c r="N125" i="23" s="1"/>
  <c r="N126" i="23" s="1"/>
  <c r="C96" i="23"/>
  <c r="C186" i="23" s="1"/>
  <c r="C187" i="23"/>
  <c r="C178" i="23"/>
  <c r="C168" i="23"/>
  <c r="C164" i="23"/>
  <c r="C160" i="23"/>
  <c r="C156" i="23"/>
  <c r="C135" i="23"/>
  <c r="C112" i="23"/>
  <c r="C202" i="23" s="1"/>
  <c r="C46" i="23"/>
  <c r="C24" i="23"/>
  <c r="C203" i="23"/>
  <c r="C181" i="23"/>
  <c r="C145" i="23"/>
  <c r="C191" i="23"/>
  <c r="C177" i="23"/>
  <c r="C167" i="23"/>
  <c r="N167" i="23" s="1"/>
  <c r="N168" i="23" s="1"/>
  <c r="C163" i="23"/>
  <c r="N163" i="23" s="1"/>
  <c r="N164" i="23" s="1"/>
  <c r="C159" i="23"/>
  <c r="N159" i="23" s="1"/>
  <c r="N160" i="23" s="1"/>
  <c r="C155" i="23"/>
  <c r="C139" i="23"/>
  <c r="C123" i="23"/>
  <c r="C44" i="23"/>
  <c r="C174" i="23" s="1"/>
  <c r="C30" i="23"/>
  <c r="C22" i="23"/>
  <c r="C185" i="23"/>
  <c r="C102" i="23"/>
  <c r="C192" i="23" s="1"/>
  <c r="C94" i="23"/>
  <c r="C184" i="23" s="1"/>
  <c r="C41" i="23"/>
  <c r="C110" i="23"/>
  <c r="C200" i="23" s="1"/>
  <c r="C199" i="23"/>
  <c r="C133" i="23"/>
  <c r="C18" i="23"/>
  <c r="C134" i="23" s="1"/>
  <c r="C33" i="23"/>
  <c r="C34" i="23" s="1"/>
  <c r="C150" i="23" s="1"/>
  <c r="C205" i="23"/>
  <c r="C116" i="23"/>
  <c r="C206" i="23" s="1"/>
  <c r="C12" i="23"/>
  <c r="C128" i="23" s="1"/>
  <c r="C14" i="23"/>
  <c r="C130" i="23" s="1"/>
  <c r="C16" i="23"/>
  <c r="C132" i="23" s="1"/>
  <c r="C10" i="23"/>
  <c r="C126" i="23" s="1"/>
  <c r="C8" i="23"/>
  <c r="C124" i="23" s="1"/>
  <c r="M156" i="23"/>
  <c r="M203" i="23"/>
  <c r="N203" i="23" s="1"/>
  <c r="N204" i="23" s="1"/>
  <c r="M161" i="23"/>
  <c r="M124" i="23"/>
  <c r="M189" i="23"/>
  <c r="M155" i="23"/>
  <c r="M102" i="23"/>
  <c r="M192" i="23" s="1"/>
  <c r="M158" i="23"/>
  <c r="G14" i="23"/>
  <c r="G130" i="23" s="1"/>
  <c r="G16" i="23"/>
  <c r="G132" i="23" s="1"/>
  <c r="G12" i="23"/>
  <c r="G128" i="23" s="1"/>
  <c r="K16" i="23"/>
  <c r="K132" i="23" s="1"/>
  <c r="K12" i="23"/>
  <c r="K128" i="23" s="1"/>
  <c r="K14" i="23"/>
  <c r="K130" i="23" s="1"/>
  <c r="E8" i="23"/>
  <c r="E124" i="23" s="1"/>
  <c r="K10" i="23"/>
  <c r="K126" i="23" s="1"/>
  <c r="M96" i="23"/>
  <c r="M186" i="23" s="1"/>
  <c r="M114" i="23"/>
  <c r="M204" i="23" s="1"/>
  <c r="M94" i="23"/>
  <c r="M184" i="23" s="1"/>
  <c r="M104" i="23"/>
  <c r="M194" i="23" s="1"/>
  <c r="M177" i="23"/>
  <c r="M167" i="23"/>
  <c r="G10" i="23"/>
  <c r="G126" i="23" s="1"/>
  <c r="K8" i="23"/>
  <c r="K124" i="23" s="1"/>
  <c r="M10" i="23"/>
  <c r="M126" i="23" s="1"/>
  <c r="J8" i="23"/>
  <c r="J124" i="23" s="1"/>
  <c r="M181" i="23"/>
  <c r="N181" i="23" s="1"/>
  <c r="N182" i="23" s="1"/>
  <c r="M131" i="23"/>
  <c r="M153" i="23"/>
  <c r="M108" i="23"/>
  <c r="M198" i="23" s="1"/>
  <c r="M128" i="23"/>
  <c r="M185" i="23"/>
  <c r="H14" i="23"/>
  <c r="H130" i="23" s="1"/>
  <c r="H12" i="23"/>
  <c r="H128" i="23" s="1"/>
  <c r="H16" i="23"/>
  <c r="H132" i="23" s="1"/>
  <c r="H10" i="23"/>
  <c r="H126" i="23" s="1"/>
  <c r="L10" i="23"/>
  <c r="L126" i="23" s="1"/>
  <c r="F8" i="23"/>
  <c r="F124" i="23" s="1"/>
  <c r="C38" i="25"/>
  <c r="D38" i="25" s="1"/>
  <c r="E38" i="25" s="1"/>
  <c r="F38" i="25" s="1"/>
  <c r="G38" i="25" s="1"/>
  <c r="H38" i="25" s="1"/>
  <c r="I38" i="25" s="1"/>
  <c r="J38" i="25" s="1"/>
  <c r="K38" i="25" s="1"/>
  <c r="L38" i="25" s="1"/>
  <c r="M38" i="25" s="1"/>
  <c r="N38" i="25" s="1"/>
  <c r="O38" i="25" s="1"/>
  <c r="O6" i="25"/>
  <c r="H6" i="25"/>
  <c r="L6" i="25"/>
  <c r="L5" i="25" s="1"/>
  <c r="G6" i="25"/>
  <c r="I6" i="25"/>
  <c r="F6" i="25"/>
  <c r="N6" i="25"/>
  <c r="K6" i="25"/>
  <c r="E6" i="25"/>
  <c r="M6" i="25"/>
  <c r="J6" i="25"/>
  <c r="C5" i="25"/>
  <c r="N197" i="23"/>
  <c r="N198" i="23" s="1"/>
  <c r="N155" i="23"/>
  <c r="N156" i="23" s="1"/>
  <c r="N183" i="23"/>
  <c r="N184" i="23" s="1"/>
  <c r="N189" i="23"/>
  <c r="N190" i="23" s="1"/>
  <c r="N123" i="23"/>
  <c r="N124" i="23" s="1"/>
  <c r="N193" i="23"/>
  <c r="N194" i="23" s="1"/>
  <c r="N127" i="23"/>
  <c r="N128" i="23" s="1"/>
  <c r="N157" i="23"/>
  <c r="N158" i="23" s="1"/>
  <c r="N153" i="23"/>
  <c r="N154" i="23" s="1"/>
  <c r="N92" i="23"/>
  <c r="N100" i="23"/>
  <c r="N16" i="23"/>
  <c r="N14" i="23"/>
  <c r="O6" i="23"/>
  <c r="N108" i="23"/>
  <c r="N8" i="23"/>
  <c r="N12" i="23"/>
  <c r="N94" i="23"/>
  <c r="N106" i="23"/>
  <c r="N114" i="23"/>
  <c r="N98" i="23"/>
  <c r="N112" i="23"/>
  <c r="N104" i="23"/>
  <c r="N10" i="23"/>
  <c r="N102" i="23"/>
  <c r="N96" i="23"/>
  <c r="N57" i="23"/>
  <c r="N201" i="23"/>
  <c r="N202" i="23" s="1"/>
  <c r="N195" i="23"/>
  <c r="N196" i="23" s="1"/>
  <c r="P89" i="7"/>
  <c r="Q5" i="7"/>
  <c r="Q16" i="7" s="1"/>
  <c r="H33" i="8"/>
  <c r="I123" i="8"/>
  <c r="D123" i="7"/>
  <c r="E123" i="7"/>
  <c r="D171" i="8"/>
  <c r="D172" i="8"/>
  <c r="D177" i="8"/>
  <c r="D173" i="8"/>
  <c r="D178" i="8"/>
  <c r="D176" i="8"/>
  <c r="D174" i="8"/>
  <c r="D170" i="8"/>
  <c r="D179" i="8"/>
  <c r="D175" i="8"/>
  <c r="D179" i="4"/>
  <c r="D178" i="4"/>
  <c r="D178" i="1"/>
  <c r="D175" i="4"/>
  <c r="D179" i="1"/>
  <c r="D176" i="4"/>
  <c r="D174" i="4"/>
  <c r="D177" i="4"/>
  <c r="D109" i="8"/>
  <c r="D112" i="8"/>
  <c r="D116" i="8"/>
  <c r="D120" i="8"/>
  <c r="D124" i="8"/>
  <c r="D128" i="8"/>
  <c r="D132" i="8"/>
  <c r="D136" i="8"/>
  <c r="D140" i="8"/>
  <c r="D144" i="8"/>
  <c r="D148" i="8"/>
  <c r="D151" i="8"/>
  <c r="D153" i="8"/>
  <c r="D156" i="8"/>
  <c r="D160" i="8"/>
  <c r="D163" i="8"/>
  <c r="D166" i="8"/>
  <c r="D110" i="8"/>
  <c r="D113" i="8"/>
  <c r="D117" i="8"/>
  <c r="D121" i="8"/>
  <c r="D125" i="8"/>
  <c r="D129" i="8"/>
  <c r="D133" i="8"/>
  <c r="D137" i="8"/>
  <c r="D141" i="8"/>
  <c r="D145" i="8"/>
  <c r="D149" i="8"/>
  <c r="D157" i="8"/>
  <c r="D161" i="8"/>
  <c r="D164" i="8"/>
  <c r="D169" i="8"/>
  <c r="D109" i="1"/>
  <c r="D111" i="1"/>
  <c r="D113" i="1"/>
  <c r="D115" i="1"/>
  <c r="D118" i="8"/>
  <c r="D126" i="8"/>
  <c r="D134" i="8"/>
  <c r="D142" i="8"/>
  <c r="D154" i="8"/>
  <c r="D162" i="8"/>
  <c r="D167" i="8"/>
  <c r="D114" i="1"/>
  <c r="D111" i="8"/>
  <c r="D119" i="8"/>
  <c r="D127" i="8"/>
  <c r="D135" i="8"/>
  <c r="D143" i="8"/>
  <c r="D155" i="8"/>
  <c r="D165" i="8"/>
  <c r="D168" i="8"/>
  <c r="D112" i="1"/>
  <c r="D117" i="1"/>
  <c r="D119" i="1"/>
  <c r="D121" i="1"/>
  <c r="D123" i="1"/>
  <c r="D125" i="1"/>
  <c r="D127" i="1"/>
  <c r="D129" i="1"/>
  <c r="D131" i="1"/>
  <c r="D133" i="1"/>
  <c r="D135" i="1"/>
  <c r="D137" i="1"/>
  <c r="D139" i="1"/>
  <c r="D141" i="1"/>
  <c r="D143" i="1"/>
  <c r="D145" i="1"/>
  <c r="D147" i="1"/>
  <c r="D149" i="1"/>
  <c r="D151" i="1"/>
  <c r="D153" i="1"/>
  <c r="D115" i="8"/>
  <c r="D139" i="8"/>
  <c r="D108" i="1"/>
  <c r="D120" i="1"/>
  <c r="D132" i="1"/>
  <c r="D140" i="1"/>
  <c r="D148" i="1"/>
  <c r="D152" i="1"/>
  <c r="D155" i="1"/>
  <c r="D157" i="1"/>
  <c r="D159" i="1"/>
  <c r="D161" i="1"/>
  <c r="D163" i="1"/>
  <c r="D165" i="1"/>
  <c r="D167" i="1"/>
  <c r="D169" i="1"/>
  <c r="D171" i="1"/>
  <c r="D173" i="1"/>
  <c r="D175" i="1"/>
  <c r="D177" i="1"/>
  <c r="D109" i="4"/>
  <c r="D111" i="4"/>
  <c r="D113" i="4"/>
  <c r="D115" i="4"/>
  <c r="D114" i="8"/>
  <c r="D122" i="8"/>
  <c r="D138" i="8"/>
  <c r="D150" i="8"/>
  <c r="D152" i="8"/>
  <c r="D159" i="8"/>
  <c r="D110" i="1"/>
  <c r="D118" i="1"/>
  <c r="D126" i="1"/>
  <c r="D134" i="1"/>
  <c r="D142" i="1"/>
  <c r="D154" i="1"/>
  <c r="D146" i="8"/>
  <c r="D124" i="1"/>
  <c r="D156" i="1"/>
  <c r="D164" i="1"/>
  <c r="D172" i="1"/>
  <c r="D110" i="4"/>
  <c r="D117" i="4"/>
  <c r="D120" i="4"/>
  <c r="D121" i="4"/>
  <c r="D124" i="4"/>
  <c r="D125" i="4"/>
  <c r="D128" i="4"/>
  <c r="D129" i="4"/>
  <c r="D132" i="4"/>
  <c r="D133" i="4"/>
  <c r="D136" i="4"/>
  <c r="D137" i="4"/>
  <c r="D140" i="4"/>
  <c r="D141" i="4"/>
  <c r="D144" i="4"/>
  <c r="D145" i="4"/>
  <c r="D148" i="4"/>
  <c r="D149" i="4"/>
  <c r="D152" i="4"/>
  <c r="D153" i="4"/>
  <c r="D156" i="4"/>
  <c r="D157" i="4"/>
  <c r="D160" i="4"/>
  <c r="D161" i="4"/>
  <c r="D164" i="4"/>
  <c r="D165" i="4"/>
  <c r="D168" i="4"/>
  <c r="D169" i="4"/>
  <c r="D172" i="4"/>
  <c r="D173" i="4"/>
  <c r="D131" i="8"/>
  <c r="D122" i="1"/>
  <c r="D128" i="1"/>
  <c r="D130" i="1"/>
  <c r="D144" i="1"/>
  <c r="D146" i="1"/>
  <c r="D158" i="1"/>
  <c r="D166" i="1"/>
  <c r="D174" i="1"/>
  <c r="D112" i="4"/>
  <c r="D158" i="8"/>
  <c r="D168" i="1"/>
  <c r="D114" i="4"/>
  <c r="D119" i="4"/>
  <c r="D123" i="4"/>
  <c r="D127" i="4"/>
  <c r="D131" i="4"/>
  <c r="D135" i="4"/>
  <c r="D139" i="4"/>
  <c r="D143" i="4"/>
  <c r="D147" i="4"/>
  <c r="D108" i="8"/>
  <c r="D130" i="8"/>
  <c r="D138" i="1"/>
  <c r="D170" i="1"/>
  <c r="D116" i="4"/>
  <c r="D118" i="4"/>
  <c r="D122" i="4"/>
  <c r="D126" i="4"/>
  <c r="D130" i="4"/>
  <c r="D134" i="4"/>
  <c r="D138" i="4"/>
  <c r="D142" i="4"/>
  <c r="D146" i="4"/>
  <c r="D150" i="4"/>
  <c r="D151" i="4"/>
  <c r="D116" i="1"/>
  <c r="D158" i="4"/>
  <c r="D159" i="4"/>
  <c r="D166" i="4"/>
  <c r="D167" i="4"/>
  <c r="D160" i="1"/>
  <c r="D136" i="1"/>
  <c r="D162" i="1"/>
  <c r="D176" i="1"/>
  <c r="D154" i="4"/>
  <c r="D155" i="4"/>
  <c r="D162" i="4"/>
  <c r="D163" i="4"/>
  <c r="D170" i="4"/>
  <c r="D171" i="4"/>
  <c r="D150" i="1"/>
  <c r="D108" i="4"/>
  <c r="P31" i="7"/>
  <c r="P75" i="7"/>
  <c r="P73" i="7"/>
  <c r="P77" i="7"/>
  <c r="P71" i="7"/>
  <c r="P87" i="7"/>
  <c r="P83" i="7"/>
  <c r="P79" i="7"/>
  <c r="P69" i="7"/>
  <c r="P85" i="7"/>
  <c r="P67" i="7"/>
  <c r="P81" i="7"/>
  <c r="P65" i="7"/>
  <c r="P19" i="7"/>
  <c r="P15" i="7"/>
  <c r="D97" i="8"/>
  <c r="D99" i="8"/>
  <c r="D101" i="8"/>
  <c r="D103" i="8"/>
  <c r="D105" i="8"/>
  <c r="D107" i="8"/>
  <c r="D98" i="1"/>
  <c r="D102" i="1"/>
  <c r="D97" i="1"/>
  <c r="D101" i="1"/>
  <c r="D96" i="8"/>
  <c r="D98" i="8"/>
  <c r="D100" i="8"/>
  <c r="D102" i="8"/>
  <c r="D104" i="8"/>
  <c r="D106" i="8"/>
  <c r="D96" i="1"/>
  <c r="D100" i="1"/>
  <c r="D105" i="1"/>
  <c r="D99" i="1"/>
  <c r="D103" i="1"/>
  <c r="D104" i="1"/>
  <c r="D97" i="4"/>
  <c r="D99" i="4"/>
  <c r="D107" i="1"/>
  <c r="D98" i="4"/>
  <c r="D101" i="4"/>
  <c r="D103" i="4"/>
  <c r="D105" i="4"/>
  <c r="D107" i="4"/>
  <c r="D106" i="1"/>
  <c r="D100" i="4"/>
  <c r="D102" i="4"/>
  <c r="D104" i="4"/>
  <c r="D106" i="4"/>
  <c r="D96" i="4"/>
  <c r="P27" i="7"/>
  <c r="P51" i="7"/>
  <c r="P41" i="7"/>
  <c r="P20" i="7"/>
  <c r="C20" i="25" s="1"/>
  <c r="P23" i="7"/>
  <c r="P49" i="7"/>
  <c r="P25" i="7"/>
  <c r="P11" i="7"/>
  <c r="P29" i="7"/>
  <c r="P45" i="7"/>
  <c r="P9" i="7"/>
  <c r="P47" i="7"/>
  <c r="P43" i="7"/>
  <c r="P13" i="7"/>
  <c r="G107" i="7"/>
  <c r="F107" i="7" s="1"/>
  <c r="E107" i="7" s="1"/>
  <c r="D107" i="7" s="1"/>
  <c r="C107" i="7" s="1"/>
  <c r="O16" i="7"/>
  <c r="G106" i="7"/>
  <c r="O106" i="7" s="1"/>
  <c r="G122" i="7"/>
  <c r="O122" i="7" s="1"/>
  <c r="P39" i="7"/>
  <c r="O55" i="7"/>
  <c r="C102" i="25"/>
  <c r="P7" i="7"/>
  <c r="K52" i="6"/>
  <c r="D95" i="8"/>
  <c r="D95" i="7"/>
  <c r="D59" i="7"/>
  <c r="D149" i="7" s="1"/>
  <c r="C147" i="7"/>
  <c r="P34" i="6"/>
  <c r="B17" i="6"/>
  <c r="N187" i="23" l="1"/>
  <c r="N188" i="23" s="1"/>
  <c r="N185" i="23"/>
  <c r="N186" i="23" s="1"/>
  <c r="N131" i="23"/>
  <c r="N132" i="23" s="1"/>
  <c r="C149" i="23"/>
  <c r="C47" i="23"/>
  <c r="C48" i="23"/>
  <c r="C148" i="23"/>
  <c r="L31" i="23"/>
  <c r="D31" i="23"/>
  <c r="K31" i="23"/>
  <c r="G31" i="23"/>
  <c r="M31" i="23"/>
  <c r="J31" i="23"/>
  <c r="I31" i="23"/>
  <c r="F31" i="23"/>
  <c r="E31" i="23"/>
  <c r="H31" i="23"/>
  <c r="C136" i="23"/>
  <c r="J19" i="23"/>
  <c r="K19" i="23"/>
  <c r="I19" i="23"/>
  <c r="L19" i="23"/>
  <c r="E19" i="23"/>
  <c r="M19" i="23"/>
  <c r="H19" i="23"/>
  <c r="F19" i="23"/>
  <c r="D19" i="23"/>
  <c r="G19" i="23"/>
  <c r="C138" i="23"/>
  <c r="F21" i="23"/>
  <c r="M21" i="23"/>
  <c r="E21" i="23"/>
  <c r="I21" i="23"/>
  <c r="L21" i="23"/>
  <c r="D21" i="23"/>
  <c r="K21" i="23"/>
  <c r="J21" i="23"/>
  <c r="H21" i="23"/>
  <c r="G21" i="23"/>
  <c r="C144" i="23"/>
  <c r="H27" i="23"/>
  <c r="I27" i="23"/>
  <c r="G27" i="23"/>
  <c r="J27" i="23"/>
  <c r="F27" i="23"/>
  <c r="M27" i="23"/>
  <c r="E27" i="23"/>
  <c r="K27" i="23"/>
  <c r="L27" i="23"/>
  <c r="D27" i="23"/>
  <c r="C146" i="23"/>
  <c r="F29" i="23"/>
  <c r="I29" i="23"/>
  <c r="H29" i="23"/>
  <c r="M29" i="23"/>
  <c r="E29" i="23"/>
  <c r="L29" i="23"/>
  <c r="D29" i="23"/>
  <c r="K29" i="23"/>
  <c r="J29" i="23"/>
  <c r="G29" i="23"/>
  <c r="C171" i="23"/>
  <c r="C42" i="23"/>
  <c r="C172" i="23" s="1"/>
  <c r="C140" i="23"/>
  <c r="L23" i="23"/>
  <c r="D23" i="23"/>
  <c r="K23" i="23"/>
  <c r="F23" i="23"/>
  <c r="J23" i="23"/>
  <c r="I23" i="23"/>
  <c r="G23" i="23"/>
  <c r="E23" i="23"/>
  <c r="H23" i="23"/>
  <c r="M23" i="23"/>
  <c r="C142" i="23"/>
  <c r="J25" i="23"/>
  <c r="I25" i="23"/>
  <c r="E25" i="23"/>
  <c r="K25" i="23"/>
  <c r="H25" i="23"/>
  <c r="G25" i="23"/>
  <c r="D25" i="23"/>
  <c r="F25" i="23"/>
  <c r="M25" i="23"/>
  <c r="L25" i="23"/>
  <c r="C93" i="25"/>
  <c r="C77" i="25"/>
  <c r="C61" i="25"/>
  <c r="C63" i="25"/>
  <c r="C91" i="25"/>
  <c r="C75" i="25"/>
  <c r="C59" i="25"/>
  <c r="C95" i="25"/>
  <c r="C89" i="25"/>
  <c r="C73" i="25"/>
  <c r="C57" i="25"/>
  <c r="C87" i="25"/>
  <c r="C71" i="25"/>
  <c r="C55" i="25"/>
  <c r="C65" i="25"/>
  <c r="C101" i="25"/>
  <c r="C85" i="25"/>
  <c r="C69" i="25"/>
  <c r="C99" i="25"/>
  <c r="C83" i="25"/>
  <c r="C67" i="25"/>
  <c r="C81" i="25"/>
  <c r="C97" i="25"/>
  <c r="C79" i="25"/>
  <c r="L93" i="25"/>
  <c r="L89" i="25"/>
  <c r="L95" i="25"/>
  <c r="L91" i="25"/>
  <c r="L99" i="25"/>
  <c r="L97" i="25"/>
  <c r="L87" i="25"/>
  <c r="L101" i="25"/>
  <c r="C7" i="25"/>
  <c r="L71" i="25"/>
  <c r="L73" i="25"/>
  <c r="L79" i="25"/>
  <c r="L81" i="25"/>
  <c r="L75" i="25"/>
  <c r="L77" i="25"/>
  <c r="L83" i="25"/>
  <c r="L85" i="25"/>
  <c r="K5" i="25"/>
  <c r="N5" i="25"/>
  <c r="F5" i="25"/>
  <c r="I5" i="25"/>
  <c r="C43" i="25"/>
  <c r="C19" i="25"/>
  <c r="L18" i="25" s="1"/>
  <c r="L19" i="25" s="1"/>
  <c r="C53" i="25"/>
  <c r="C31" i="25"/>
  <c r="L30" i="25" s="1"/>
  <c r="L31" i="25" s="1"/>
  <c r="C51" i="25"/>
  <c r="C49" i="25"/>
  <c r="C45" i="25"/>
  <c r="C39" i="25"/>
  <c r="C13" i="25"/>
  <c r="C25" i="25"/>
  <c r="L24" i="25" s="1"/>
  <c r="L25" i="25" s="1"/>
  <c r="C41" i="25"/>
  <c r="C11" i="25"/>
  <c r="C23" i="25"/>
  <c r="C47" i="25"/>
  <c r="C29" i="25"/>
  <c r="F28" i="25" s="1"/>
  <c r="F29" i="25" s="1"/>
  <c r="C15" i="25"/>
  <c r="C27" i="25"/>
  <c r="L26" i="25" s="1"/>
  <c r="L27" i="25" s="1"/>
  <c r="C9" i="25"/>
  <c r="G5" i="25"/>
  <c r="C103" i="25"/>
  <c r="J5" i="25"/>
  <c r="L7" i="25"/>
  <c r="L11" i="25"/>
  <c r="L9" i="25"/>
  <c r="L13" i="25"/>
  <c r="L15" i="25"/>
  <c r="L57" i="25"/>
  <c r="L43" i="25"/>
  <c r="L45" i="25"/>
  <c r="L59" i="25"/>
  <c r="L69" i="25"/>
  <c r="L61" i="25"/>
  <c r="L67" i="25"/>
  <c r="L55" i="25"/>
  <c r="L41" i="25"/>
  <c r="L47" i="25"/>
  <c r="L65" i="25"/>
  <c r="L49" i="25"/>
  <c r="L63" i="25"/>
  <c r="L39" i="25"/>
  <c r="L51" i="25"/>
  <c r="L53" i="25"/>
  <c r="C16" i="25"/>
  <c r="C17" i="25" s="1"/>
  <c r="C21" i="25"/>
  <c r="M5" i="25"/>
  <c r="H5" i="25"/>
  <c r="E5" i="25"/>
  <c r="O5" i="25"/>
  <c r="O94" i="23"/>
  <c r="O102" i="23"/>
  <c r="O100" i="23"/>
  <c r="O114" i="23"/>
  <c r="O104" i="23"/>
  <c r="O92" i="23"/>
  <c r="O14" i="23"/>
  <c r="O8" i="23"/>
  <c r="O12" i="23"/>
  <c r="O10" i="23"/>
  <c r="O16" i="23"/>
  <c r="O57" i="23"/>
  <c r="O108" i="23"/>
  <c r="O98" i="23"/>
  <c r="O112" i="23"/>
  <c r="O96" i="23"/>
  <c r="O106" i="23"/>
  <c r="D41" i="23"/>
  <c r="H41" i="23"/>
  <c r="L41" i="23"/>
  <c r="G41" i="23"/>
  <c r="E41" i="23"/>
  <c r="I41" i="23"/>
  <c r="M41" i="23"/>
  <c r="F41" i="23"/>
  <c r="J41" i="23"/>
  <c r="K41" i="23"/>
  <c r="P55" i="7"/>
  <c r="P21" i="7"/>
  <c r="O21" i="7" s="1"/>
  <c r="G33" i="8"/>
  <c r="H123" i="8"/>
  <c r="C178" i="8"/>
  <c r="C176" i="8"/>
  <c r="C174" i="8"/>
  <c r="C172" i="8"/>
  <c r="C170" i="8"/>
  <c r="C179" i="8"/>
  <c r="C177" i="8"/>
  <c r="C175" i="8"/>
  <c r="C173" i="8"/>
  <c r="C171" i="8"/>
  <c r="C148" i="7"/>
  <c r="C176" i="4"/>
  <c r="C178" i="4"/>
  <c r="C179" i="1"/>
  <c r="C175" i="4"/>
  <c r="C174" i="4"/>
  <c r="C177" i="4"/>
  <c r="C178" i="1"/>
  <c r="C179" i="4"/>
  <c r="C110" i="8"/>
  <c r="C113" i="8"/>
  <c r="C117" i="8"/>
  <c r="C121" i="8"/>
  <c r="C125" i="8"/>
  <c r="C129" i="8"/>
  <c r="C133" i="8"/>
  <c r="C137" i="8"/>
  <c r="C141" i="8"/>
  <c r="C145" i="8"/>
  <c r="C149" i="8"/>
  <c r="C157" i="8"/>
  <c r="C161" i="8"/>
  <c r="C164" i="8"/>
  <c r="C169" i="8"/>
  <c r="C109" i="1"/>
  <c r="C114" i="8"/>
  <c r="C118" i="8"/>
  <c r="C122" i="8"/>
  <c r="C126" i="8"/>
  <c r="C130" i="8"/>
  <c r="C134" i="8"/>
  <c r="C138" i="8"/>
  <c r="C142" i="8"/>
  <c r="C146" i="8"/>
  <c r="C150" i="8"/>
  <c r="C152" i="8"/>
  <c r="C154" i="8"/>
  <c r="C158" i="8"/>
  <c r="C162" i="8"/>
  <c r="C167" i="8"/>
  <c r="C109" i="8"/>
  <c r="C115" i="8"/>
  <c r="C123" i="8"/>
  <c r="C131" i="8"/>
  <c r="C139" i="8"/>
  <c r="C147" i="8"/>
  <c r="C159" i="8"/>
  <c r="C163" i="8"/>
  <c r="C110" i="1"/>
  <c r="C111" i="1"/>
  <c r="C116" i="1"/>
  <c r="C118" i="1"/>
  <c r="C120" i="1"/>
  <c r="C126" i="1"/>
  <c r="C116" i="8"/>
  <c r="C124" i="8"/>
  <c r="C132" i="8"/>
  <c r="C140" i="8"/>
  <c r="C148" i="8"/>
  <c r="C160" i="8"/>
  <c r="C114" i="1"/>
  <c r="C128" i="8"/>
  <c r="C144" i="8"/>
  <c r="C113" i="1"/>
  <c r="C115" i="1"/>
  <c r="C121" i="1"/>
  <c r="C134" i="1"/>
  <c r="C151" i="1"/>
  <c r="C154" i="1"/>
  <c r="C108" i="8"/>
  <c r="C111" i="8"/>
  <c r="C112" i="8"/>
  <c r="C119" i="8"/>
  <c r="C120" i="8"/>
  <c r="C127" i="8"/>
  <c r="C143" i="8"/>
  <c r="C166" i="8"/>
  <c r="C168" i="8"/>
  <c r="C119" i="1"/>
  <c r="C128" i="1"/>
  <c r="C136" i="1"/>
  <c r="C144" i="1"/>
  <c r="C150" i="1"/>
  <c r="C156" i="1"/>
  <c r="C158" i="1"/>
  <c r="C160" i="1"/>
  <c r="C162" i="1"/>
  <c r="C164" i="1"/>
  <c r="C166" i="1"/>
  <c r="C168" i="1"/>
  <c r="C170" i="1"/>
  <c r="C172" i="1"/>
  <c r="C174" i="1"/>
  <c r="C176" i="1"/>
  <c r="C108" i="4"/>
  <c r="C110" i="4"/>
  <c r="C112" i="4"/>
  <c r="C114" i="4"/>
  <c r="C116" i="4"/>
  <c r="C118" i="4"/>
  <c r="C120" i="4"/>
  <c r="C126" i="4"/>
  <c r="C128" i="4"/>
  <c r="C130" i="4"/>
  <c r="C132" i="4"/>
  <c r="C134" i="4"/>
  <c r="C136" i="4"/>
  <c r="C138" i="4"/>
  <c r="C140" i="4"/>
  <c r="C144" i="4"/>
  <c r="C150" i="4"/>
  <c r="C152" i="4"/>
  <c r="C154" i="4"/>
  <c r="C156" i="4"/>
  <c r="C158" i="4"/>
  <c r="C160" i="4"/>
  <c r="C162" i="4"/>
  <c r="C164" i="4"/>
  <c r="C166" i="4"/>
  <c r="C168" i="4"/>
  <c r="C170" i="4"/>
  <c r="C172" i="4"/>
  <c r="C151" i="8"/>
  <c r="C153" i="8"/>
  <c r="C155" i="8"/>
  <c r="C108" i="1"/>
  <c r="C112" i="1"/>
  <c r="C138" i="1"/>
  <c r="C157" i="1"/>
  <c r="C165" i="1"/>
  <c r="C173" i="1"/>
  <c r="C111" i="4"/>
  <c r="C136" i="8"/>
  <c r="C165" i="8"/>
  <c r="C117" i="1"/>
  <c r="C140" i="1"/>
  <c r="C159" i="1"/>
  <c r="C167" i="1"/>
  <c r="C175" i="1"/>
  <c r="C113" i="4"/>
  <c r="C117" i="4"/>
  <c r="C121" i="4"/>
  <c r="C153" i="4"/>
  <c r="C157" i="4"/>
  <c r="C161" i="4"/>
  <c r="C165" i="4"/>
  <c r="C169" i="4"/>
  <c r="C173" i="4"/>
  <c r="C132" i="1"/>
  <c r="C163" i="1"/>
  <c r="C109" i="4"/>
  <c r="C151" i="4"/>
  <c r="C135" i="8"/>
  <c r="C130" i="1"/>
  <c r="C169" i="1"/>
  <c r="C115" i="4"/>
  <c r="C155" i="4"/>
  <c r="C159" i="4"/>
  <c r="C163" i="4"/>
  <c r="C167" i="4"/>
  <c r="C171" i="4"/>
  <c r="C156" i="8"/>
  <c r="C119" i="4"/>
  <c r="C153" i="1"/>
  <c r="C171" i="1"/>
  <c r="C177" i="1"/>
  <c r="C152" i="1"/>
  <c r="C155" i="1"/>
  <c r="C161" i="1"/>
  <c r="B107" i="6"/>
  <c r="C97" i="8"/>
  <c r="C99" i="8"/>
  <c r="C101" i="8"/>
  <c r="C103" i="8"/>
  <c r="C105" i="8"/>
  <c r="C107" i="8"/>
  <c r="C98" i="1"/>
  <c r="C102" i="1"/>
  <c r="C96" i="4"/>
  <c r="C98" i="4"/>
  <c r="C100" i="4"/>
  <c r="C96" i="1"/>
  <c r="C100" i="1"/>
  <c r="C105" i="1"/>
  <c r="C104" i="1"/>
  <c r="C96" i="8"/>
  <c r="C98" i="8"/>
  <c r="C100" i="8"/>
  <c r="C102" i="8"/>
  <c r="C104" i="8"/>
  <c r="C106" i="8"/>
  <c r="C102" i="4"/>
  <c r="C104" i="4"/>
  <c r="C105" i="4"/>
  <c r="O32" i="7"/>
  <c r="P16" i="7"/>
  <c r="P17" i="7" s="1"/>
  <c r="O17" i="7"/>
  <c r="C95" i="8"/>
  <c r="C95" i="7"/>
  <c r="C59" i="7"/>
  <c r="C149" i="7" s="1"/>
  <c r="J52" i="6"/>
  <c r="F141" i="23" l="1"/>
  <c r="F26" i="23"/>
  <c r="F142" i="23" s="1"/>
  <c r="K139" i="23"/>
  <c r="K24" i="23"/>
  <c r="K140" i="23" s="1"/>
  <c r="J30" i="23"/>
  <c r="J146" i="23" s="1"/>
  <c r="J145" i="23"/>
  <c r="F30" i="23"/>
  <c r="F146" i="23" s="1"/>
  <c r="F145" i="23"/>
  <c r="J28" i="23"/>
  <c r="J144" i="23" s="1"/>
  <c r="J143" i="23"/>
  <c r="K137" i="23"/>
  <c r="K22" i="23"/>
  <c r="K138" i="23" s="1"/>
  <c r="G20" i="23"/>
  <c r="G136" i="23" s="1"/>
  <c r="G135" i="23"/>
  <c r="K135" i="23"/>
  <c r="K20" i="23"/>
  <c r="K136" i="23" s="1"/>
  <c r="M109" i="23"/>
  <c r="M147" i="23"/>
  <c r="M32" i="23"/>
  <c r="M148" i="23" s="1"/>
  <c r="N25" i="23"/>
  <c r="D26" i="23"/>
  <c r="D142" i="23" s="1"/>
  <c r="D141" i="23"/>
  <c r="M24" i="23"/>
  <c r="M140" i="23" s="1"/>
  <c r="M139" i="23"/>
  <c r="N23" i="23"/>
  <c r="D139" i="23"/>
  <c r="D24" i="23"/>
  <c r="D140" i="23" s="1"/>
  <c r="K145" i="23"/>
  <c r="K30" i="23"/>
  <c r="K146" i="23" s="1"/>
  <c r="G28" i="23"/>
  <c r="G144" i="23" s="1"/>
  <c r="G143" i="23"/>
  <c r="N21" i="23"/>
  <c r="D22" i="23"/>
  <c r="D138" i="23" s="1"/>
  <c r="D137" i="23"/>
  <c r="N19" i="23"/>
  <c r="D135" i="23"/>
  <c r="D20" i="23"/>
  <c r="D136" i="23" s="1"/>
  <c r="J20" i="23"/>
  <c r="J136" i="23" s="1"/>
  <c r="J135" i="23"/>
  <c r="G109" i="23"/>
  <c r="G32" i="23"/>
  <c r="G148" i="23" s="1"/>
  <c r="G147" i="23"/>
  <c r="G141" i="23"/>
  <c r="G26" i="23"/>
  <c r="G142" i="23" s="1"/>
  <c r="H24" i="23"/>
  <c r="H140" i="23" s="1"/>
  <c r="H139" i="23"/>
  <c r="L139" i="23"/>
  <c r="L24" i="23"/>
  <c r="L140" i="23" s="1"/>
  <c r="N29" i="23"/>
  <c r="D145" i="23"/>
  <c r="D30" i="23"/>
  <c r="D146" i="23" s="1"/>
  <c r="N27" i="23"/>
  <c r="D28" i="23"/>
  <c r="D144" i="23" s="1"/>
  <c r="D143" i="23"/>
  <c r="I143" i="23"/>
  <c r="I28" i="23"/>
  <c r="I144" i="23" s="1"/>
  <c r="L22" i="23"/>
  <c r="L138" i="23" s="1"/>
  <c r="L137" i="23"/>
  <c r="F20" i="23"/>
  <c r="F136" i="23" s="1"/>
  <c r="F135" i="23"/>
  <c r="K109" i="23"/>
  <c r="K32" i="23"/>
  <c r="K148" i="23" s="1"/>
  <c r="K147" i="23"/>
  <c r="H26" i="23"/>
  <c r="H142" i="23" s="1"/>
  <c r="H141" i="23"/>
  <c r="E24" i="23"/>
  <c r="E140" i="23" s="1"/>
  <c r="E139" i="23"/>
  <c r="L145" i="23"/>
  <c r="L30" i="23"/>
  <c r="L146" i="23" s="1"/>
  <c r="L28" i="23"/>
  <c r="L144" i="23" s="1"/>
  <c r="L143" i="23"/>
  <c r="H143" i="23"/>
  <c r="H28" i="23"/>
  <c r="H144" i="23" s="1"/>
  <c r="I22" i="23"/>
  <c r="I138" i="23" s="1"/>
  <c r="I137" i="23"/>
  <c r="H135" i="23"/>
  <c r="H20" i="23"/>
  <c r="H136" i="23" s="1"/>
  <c r="H109" i="23"/>
  <c r="H147" i="23"/>
  <c r="H32" i="23"/>
  <c r="H148" i="23" s="1"/>
  <c r="N31" i="23"/>
  <c r="D109" i="23"/>
  <c r="D147" i="23"/>
  <c r="D32" i="23"/>
  <c r="D148" i="23" s="1"/>
  <c r="K141" i="23"/>
  <c r="K26" i="23"/>
  <c r="K142" i="23" s="1"/>
  <c r="G24" i="23"/>
  <c r="G140" i="23" s="1"/>
  <c r="G139" i="23"/>
  <c r="E30" i="23"/>
  <c r="E146" i="23" s="1"/>
  <c r="E145" i="23"/>
  <c r="K28" i="23"/>
  <c r="K144" i="23" s="1"/>
  <c r="K143" i="23"/>
  <c r="E22" i="23"/>
  <c r="E138" i="23" s="1"/>
  <c r="E137" i="23"/>
  <c r="M135" i="23"/>
  <c r="M20" i="23"/>
  <c r="M136" i="23" s="1"/>
  <c r="E109" i="23"/>
  <c r="E147" i="23"/>
  <c r="E32" i="23"/>
  <c r="E148" i="23" s="1"/>
  <c r="L109" i="23"/>
  <c r="L32" i="23"/>
  <c r="L148" i="23" s="1"/>
  <c r="L147" i="23"/>
  <c r="E26" i="23"/>
  <c r="E142" i="23" s="1"/>
  <c r="E141" i="23"/>
  <c r="I139" i="23"/>
  <c r="I24" i="23"/>
  <c r="I140" i="23" s="1"/>
  <c r="M30" i="23"/>
  <c r="M146" i="23" s="1"/>
  <c r="M145" i="23"/>
  <c r="E28" i="23"/>
  <c r="E144" i="23" s="1"/>
  <c r="E143" i="23"/>
  <c r="G22" i="23"/>
  <c r="G138" i="23" s="1"/>
  <c r="G137" i="23"/>
  <c r="M137" i="23"/>
  <c r="M22" i="23"/>
  <c r="M138" i="23" s="1"/>
  <c r="E20" i="23"/>
  <c r="E136" i="23" s="1"/>
  <c r="E135" i="23"/>
  <c r="F109" i="23"/>
  <c r="F32" i="23"/>
  <c r="F148" i="23" s="1"/>
  <c r="F147" i="23"/>
  <c r="L26" i="23"/>
  <c r="L142" i="23" s="1"/>
  <c r="L141" i="23"/>
  <c r="I26" i="23"/>
  <c r="I142" i="23" s="1"/>
  <c r="I141" i="23"/>
  <c r="J139" i="23"/>
  <c r="J24" i="23"/>
  <c r="J140" i="23" s="1"/>
  <c r="H30" i="23"/>
  <c r="H146" i="23" s="1"/>
  <c r="H145" i="23"/>
  <c r="M28" i="23"/>
  <c r="M144" i="23" s="1"/>
  <c r="M143" i="23"/>
  <c r="H22" i="23"/>
  <c r="H138" i="23" s="1"/>
  <c r="H137" i="23"/>
  <c r="F137" i="23"/>
  <c r="F22" i="23"/>
  <c r="F138" i="23" s="1"/>
  <c r="L135" i="23"/>
  <c r="L20" i="23"/>
  <c r="L136" i="23" s="1"/>
  <c r="I109" i="23"/>
  <c r="I147" i="23"/>
  <c r="I32" i="23"/>
  <c r="I148" i="23" s="1"/>
  <c r="C49" i="23"/>
  <c r="C50" i="23" s="1"/>
  <c r="M26" i="23"/>
  <c r="M142" i="23" s="1"/>
  <c r="M141" i="23"/>
  <c r="J26" i="23"/>
  <c r="J142" i="23" s="1"/>
  <c r="J141" i="23"/>
  <c r="F139" i="23"/>
  <c r="F24" i="23"/>
  <c r="F140" i="23" s="1"/>
  <c r="G145" i="23"/>
  <c r="G30" i="23"/>
  <c r="G146" i="23" s="1"/>
  <c r="I30" i="23"/>
  <c r="I146" i="23" s="1"/>
  <c r="I145" i="23"/>
  <c r="F143" i="23"/>
  <c r="F28" i="23"/>
  <c r="F144" i="23" s="1"/>
  <c r="J22" i="23"/>
  <c r="J138" i="23" s="1"/>
  <c r="J137" i="23"/>
  <c r="I20" i="23"/>
  <c r="I136" i="23" s="1"/>
  <c r="I135" i="23"/>
  <c r="J109" i="23"/>
  <c r="J147" i="23"/>
  <c r="J32" i="23"/>
  <c r="J148" i="23" s="1"/>
  <c r="J93" i="25"/>
  <c r="J89" i="25"/>
  <c r="J95" i="25"/>
  <c r="J99" i="25"/>
  <c r="J97" i="25"/>
  <c r="J91" i="25"/>
  <c r="J101" i="25"/>
  <c r="J87" i="25"/>
  <c r="F89" i="25"/>
  <c r="F93" i="25"/>
  <c r="F95" i="25"/>
  <c r="F97" i="25"/>
  <c r="F99" i="25"/>
  <c r="F91" i="25"/>
  <c r="F101" i="25"/>
  <c r="F87" i="25"/>
  <c r="O93" i="25"/>
  <c r="O89" i="25"/>
  <c r="O95" i="25"/>
  <c r="O99" i="25"/>
  <c r="O97" i="25"/>
  <c r="O91" i="25"/>
  <c r="O101" i="25"/>
  <c r="O87" i="25"/>
  <c r="N93" i="25"/>
  <c r="N89" i="25"/>
  <c r="N95" i="25"/>
  <c r="N91" i="25"/>
  <c r="N97" i="25"/>
  <c r="N99" i="25"/>
  <c r="N101" i="25"/>
  <c r="N87" i="25"/>
  <c r="E89" i="25"/>
  <c r="E93" i="25"/>
  <c r="E99" i="25"/>
  <c r="E91" i="25"/>
  <c r="E97" i="25"/>
  <c r="E95" i="25"/>
  <c r="E87" i="25"/>
  <c r="E101" i="25"/>
  <c r="I93" i="25"/>
  <c r="I95" i="25"/>
  <c r="I89" i="25"/>
  <c r="I91" i="25"/>
  <c r="I99" i="25"/>
  <c r="I97" i="25"/>
  <c r="I87" i="25"/>
  <c r="I101" i="25"/>
  <c r="H93" i="25"/>
  <c r="H89" i="25"/>
  <c r="H95" i="25"/>
  <c r="H99" i="25"/>
  <c r="H97" i="25"/>
  <c r="H91" i="25"/>
  <c r="H101" i="25"/>
  <c r="H87" i="25"/>
  <c r="F7" i="25"/>
  <c r="K7" i="25"/>
  <c r="K93" i="25"/>
  <c r="K89" i="25"/>
  <c r="K95" i="25"/>
  <c r="K99" i="25"/>
  <c r="K91" i="25"/>
  <c r="K97" i="25"/>
  <c r="K87" i="25"/>
  <c r="K101" i="25"/>
  <c r="M93" i="25"/>
  <c r="M95" i="25"/>
  <c r="M89" i="25"/>
  <c r="M99" i="25"/>
  <c r="M97" i="25"/>
  <c r="M91" i="25"/>
  <c r="M101" i="25"/>
  <c r="M87" i="25"/>
  <c r="G93" i="25"/>
  <c r="G95" i="25"/>
  <c r="G89" i="25"/>
  <c r="G97" i="25"/>
  <c r="G91" i="25"/>
  <c r="G99" i="25"/>
  <c r="G101" i="25"/>
  <c r="G87" i="25"/>
  <c r="H7" i="25"/>
  <c r="H71" i="25"/>
  <c r="H79" i="25"/>
  <c r="H73" i="25"/>
  <c r="H75" i="25"/>
  <c r="H81" i="25"/>
  <c r="H77" i="25"/>
  <c r="H83" i="25"/>
  <c r="H85" i="25"/>
  <c r="I71" i="25"/>
  <c r="I79" i="25"/>
  <c r="I73" i="25"/>
  <c r="I77" i="25"/>
  <c r="I81" i="25"/>
  <c r="I75" i="25"/>
  <c r="I83" i="25"/>
  <c r="I85" i="25"/>
  <c r="M71" i="25"/>
  <c r="M79" i="25"/>
  <c r="M73" i="25"/>
  <c r="M77" i="25"/>
  <c r="M75" i="25"/>
  <c r="M81" i="25"/>
  <c r="M83" i="25"/>
  <c r="M85" i="25"/>
  <c r="E20" i="25"/>
  <c r="E21" i="25" s="1"/>
  <c r="F71" i="25"/>
  <c r="F79" i="25"/>
  <c r="F73" i="25"/>
  <c r="F81" i="25"/>
  <c r="F77" i="25"/>
  <c r="F75" i="25"/>
  <c r="F83" i="25"/>
  <c r="F85" i="25"/>
  <c r="J7" i="25"/>
  <c r="J71" i="25"/>
  <c r="J73" i="25"/>
  <c r="J79" i="25"/>
  <c r="J75" i="25"/>
  <c r="J81" i="25"/>
  <c r="J77" i="25"/>
  <c r="J85" i="25"/>
  <c r="J83" i="25"/>
  <c r="N7" i="25"/>
  <c r="N71" i="25"/>
  <c r="N79" i="25"/>
  <c r="N73" i="25"/>
  <c r="N81" i="25"/>
  <c r="N75" i="25"/>
  <c r="N77" i="25"/>
  <c r="N85" i="25"/>
  <c r="N83" i="25"/>
  <c r="E7" i="25"/>
  <c r="E79" i="25"/>
  <c r="E71" i="25"/>
  <c r="E77" i="25"/>
  <c r="E75" i="25"/>
  <c r="E81" i="25"/>
  <c r="E73" i="25"/>
  <c r="E85" i="25"/>
  <c r="E83" i="25"/>
  <c r="G7" i="25"/>
  <c r="G71" i="25"/>
  <c r="G73" i="25"/>
  <c r="G79" i="25"/>
  <c r="G75" i="25"/>
  <c r="G77" i="25"/>
  <c r="G81" i="25"/>
  <c r="G83" i="25"/>
  <c r="G85" i="25"/>
  <c r="K71" i="25"/>
  <c r="K73" i="25"/>
  <c r="K79" i="25"/>
  <c r="K77" i="25"/>
  <c r="K75" i="25"/>
  <c r="K81" i="25"/>
  <c r="K83" i="25"/>
  <c r="K85" i="25"/>
  <c r="O71" i="25"/>
  <c r="O79" i="25"/>
  <c r="O73" i="25"/>
  <c r="O75" i="25"/>
  <c r="O77" i="25"/>
  <c r="O81" i="25"/>
  <c r="O85" i="25"/>
  <c r="O83" i="25"/>
  <c r="L28" i="25"/>
  <c r="L29" i="25" s="1"/>
  <c r="M11" i="25"/>
  <c r="M30" i="25"/>
  <c r="M31" i="25" s="1"/>
  <c r="M15" i="25"/>
  <c r="M18" i="25"/>
  <c r="M19" i="25" s="1"/>
  <c r="M26" i="25"/>
  <c r="M27" i="25" s="1"/>
  <c r="M9" i="25"/>
  <c r="M13" i="25"/>
  <c r="M28" i="25"/>
  <c r="M29" i="25" s="1"/>
  <c r="M22" i="25"/>
  <c r="M23" i="25" s="1"/>
  <c r="M24" i="25"/>
  <c r="M25" i="25" s="1"/>
  <c r="M20" i="25"/>
  <c r="M21" i="25" s="1"/>
  <c r="M43" i="25"/>
  <c r="M57" i="25"/>
  <c r="M69" i="25"/>
  <c r="M45" i="25"/>
  <c r="M59" i="25"/>
  <c r="M55" i="25"/>
  <c r="M67" i="25"/>
  <c r="M41" i="25"/>
  <c r="M47" i="25"/>
  <c r="M61" i="25"/>
  <c r="M51" i="25"/>
  <c r="M39" i="25"/>
  <c r="M65" i="25"/>
  <c r="M49" i="25"/>
  <c r="M63" i="25"/>
  <c r="M53" i="25"/>
  <c r="G15" i="25"/>
  <c r="G9" i="25"/>
  <c r="G13" i="25"/>
  <c r="G59" i="25"/>
  <c r="G57" i="25"/>
  <c r="G43" i="25"/>
  <c r="G45" i="25"/>
  <c r="G11" i="25"/>
  <c r="G26" i="25"/>
  <c r="G27" i="25" s="1"/>
  <c r="G69" i="25"/>
  <c r="G18" i="25"/>
  <c r="G19" i="25" s="1"/>
  <c r="G20" i="25"/>
  <c r="G21" i="25" s="1"/>
  <c r="G61" i="25"/>
  <c r="G67" i="25"/>
  <c r="G30" i="25"/>
  <c r="G31" i="25" s="1"/>
  <c r="G41" i="25"/>
  <c r="G28" i="25"/>
  <c r="G29" i="25" s="1"/>
  <c r="G24" i="25"/>
  <c r="G25" i="25" s="1"/>
  <c r="G22" i="25"/>
  <c r="G23" i="25" s="1"/>
  <c r="G47" i="25"/>
  <c r="G55" i="25"/>
  <c r="G65" i="25"/>
  <c r="G49" i="25"/>
  <c r="G53" i="25"/>
  <c r="G51" i="25"/>
  <c r="G63" i="25"/>
  <c r="G39" i="25"/>
  <c r="I26" i="25"/>
  <c r="I27" i="25" s="1"/>
  <c r="I30" i="25"/>
  <c r="I31" i="25" s="1"/>
  <c r="I57" i="25"/>
  <c r="I22" i="25"/>
  <c r="I23" i="25" s="1"/>
  <c r="I20" i="25"/>
  <c r="I21" i="25" s="1"/>
  <c r="I11" i="25"/>
  <c r="I9" i="25"/>
  <c r="I28" i="25"/>
  <c r="I29" i="25" s="1"/>
  <c r="I24" i="25"/>
  <c r="I25" i="25" s="1"/>
  <c r="I18" i="25"/>
  <c r="I19" i="25" s="1"/>
  <c r="I43" i="25"/>
  <c r="I13" i="25"/>
  <c r="I15" i="25"/>
  <c r="I69" i="25"/>
  <c r="I45" i="25"/>
  <c r="I59" i="25"/>
  <c r="I67" i="25"/>
  <c r="I61" i="25"/>
  <c r="I55" i="25"/>
  <c r="I41" i="25"/>
  <c r="I47" i="25"/>
  <c r="I49" i="25"/>
  <c r="I63" i="25"/>
  <c r="I51" i="25"/>
  <c r="I39" i="25"/>
  <c r="I53" i="25"/>
  <c r="I65" i="25"/>
  <c r="O11" i="25"/>
  <c r="O9" i="25"/>
  <c r="O15" i="25"/>
  <c r="O13" i="25"/>
  <c r="O18" i="25"/>
  <c r="O19" i="25" s="1"/>
  <c r="O26" i="25"/>
  <c r="O27" i="25" s="1"/>
  <c r="O30" i="25"/>
  <c r="O31" i="25" s="1"/>
  <c r="O22" i="25"/>
  <c r="O23" i="25" s="1"/>
  <c r="O28" i="25"/>
  <c r="O29" i="25" s="1"/>
  <c r="O24" i="25"/>
  <c r="O25" i="25" s="1"/>
  <c r="O20" i="25"/>
  <c r="O21" i="25" s="1"/>
  <c r="O57" i="25"/>
  <c r="O43" i="25"/>
  <c r="O59" i="25"/>
  <c r="O45" i="25"/>
  <c r="O69" i="25"/>
  <c r="O61" i="25"/>
  <c r="O55" i="25"/>
  <c r="O67" i="25"/>
  <c r="O47" i="25"/>
  <c r="O41" i="25"/>
  <c r="O53" i="25"/>
  <c r="O49" i="25"/>
  <c r="O39" i="25"/>
  <c r="O63" i="25"/>
  <c r="O65" i="25"/>
  <c r="O51" i="25"/>
  <c r="L20" i="25"/>
  <c r="E22" i="25"/>
  <c r="E23" i="25" s="1"/>
  <c r="O7" i="25"/>
  <c r="E26" i="25"/>
  <c r="E27" i="25" s="1"/>
  <c r="F57" i="25"/>
  <c r="F9" i="25"/>
  <c r="F18" i="25"/>
  <c r="F19" i="25" s="1"/>
  <c r="F55" i="25"/>
  <c r="F45" i="25"/>
  <c r="F15" i="25"/>
  <c r="F41" i="25"/>
  <c r="F26" i="25"/>
  <c r="F27" i="25" s="1"/>
  <c r="F59" i="25"/>
  <c r="F69" i="25"/>
  <c r="F11" i="25"/>
  <c r="F61" i="25"/>
  <c r="F47" i="25"/>
  <c r="F30" i="25"/>
  <c r="F31" i="25" s="1"/>
  <c r="F13" i="25"/>
  <c r="F43" i="25"/>
  <c r="F67" i="25"/>
  <c r="F63" i="25"/>
  <c r="F39" i="25"/>
  <c r="F49" i="25"/>
  <c r="F24" i="25"/>
  <c r="F25" i="25" s="1"/>
  <c r="F65" i="25"/>
  <c r="F20" i="25"/>
  <c r="F21" i="25" s="1"/>
  <c r="F53" i="25"/>
  <c r="F51" i="25"/>
  <c r="F22" i="25"/>
  <c r="F23" i="25" s="1"/>
  <c r="E11" i="25"/>
  <c r="E65" i="25"/>
  <c r="E57" i="25"/>
  <c r="E15" i="25"/>
  <c r="E39" i="25"/>
  <c r="E49" i="25"/>
  <c r="E55" i="25"/>
  <c r="E13" i="25"/>
  <c r="E51" i="25"/>
  <c r="E59" i="25"/>
  <c r="E67" i="25"/>
  <c r="E61" i="25"/>
  <c r="E41" i="25"/>
  <c r="E63" i="25"/>
  <c r="E45" i="25"/>
  <c r="E47" i="25"/>
  <c r="E18" i="25"/>
  <c r="E19" i="25" s="1"/>
  <c r="E69" i="25"/>
  <c r="E9" i="25"/>
  <c r="E30" i="25"/>
  <c r="E31" i="25" s="1"/>
  <c r="E43" i="25"/>
  <c r="E53" i="25"/>
  <c r="E28" i="25"/>
  <c r="E29" i="25" s="1"/>
  <c r="L22" i="25"/>
  <c r="L23" i="25" s="1"/>
  <c r="J30" i="25"/>
  <c r="J31" i="25" s="1"/>
  <c r="J24" i="25"/>
  <c r="J25" i="25" s="1"/>
  <c r="J22" i="25"/>
  <c r="J23" i="25" s="1"/>
  <c r="J28" i="25"/>
  <c r="J29" i="25" s="1"/>
  <c r="J26" i="25"/>
  <c r="J27" i="25" s="1"/>
  <c r="J20" i="25"/>
  <c r="J21" i="25" s="1"/>
  <c r="J15" i="25"/>
  <c r="J11" i="25"/>
  <c r="J9" i="25"/>
  <c r="J18" i="25"/>
  <c r="J19" i="25" s="1"/>
  <c r="J13" i="25"/>
  <c r="J57" i="25"/>
  <c r="J43" i="25"/>
  <c r="J69" i="25"/>
  <c r="J45" i="25"/>
  <c r="J59" i="25"/>
  <c r="J61" i="25"/>
  <c r="J67" i="25"/>
  <c r="J41" i="25"/>
  <c r="J55" i="25"/>
  <c r="J47" i="25"/>
  <c r="J39" i="25"/>
  <c r="J51" i="25"/>
  <c r="J63" i="25"/>
  <c r="J49" i="25"/>
  <c r="J65" i="25"/>
  <c r="J53" i="25"/>
  <c r="N24" i="25"/>
  <c r="N25" i="25" s="1"/>
  <c r="N9" i="25"/>
  <c r="N30" i="25"/>
  <c r="N31" i="25" s="1"/>
  <c r="N13" i="25"/>
  <c r="N20" i="25"/>
  <c r="N21" i="25" s="1"/>
  <c r="N11" i="25"/>
  <c r="N18" i="25"/>
  <c r="N19" i="25" s="1"/>
  <c r="N28" i="25"/>
  <c r="N29" i="25" s="1"/>
  <c r="N26" i="25"/>
  <c r="N27" i="25" s="1"/>
  <c r="N15" i="25"/>
  <c r="N22" i="25"/>
  <c r="N23" i="25" s="1"/>
  <c r="N43" i="25"/>
  <c r="N57" i="25"/>
  <c r="N69" i="25"/>
  <c r="N45" i="25"/>
  <c r="N59" i="25"/>
  <c r="N55" i="25"/>
  <c r="N41" i="25"/>
  <c r="N47" i="25"/>
  <c r="N67" i="25"/>
  <c r="N61" i="25"/>
  <c r="N39" i="25"/>
  <c r="N49" i="25"/>
  <c r="N63" i="25"/>
  <c r="N53" i="25"/>
  <c r="N65" i="25"/>
  <c r="N51" i="25"/>
  <c r="H18" i="25"/>
  <c r="H19" i="25" s="1"/>
  <c r="H11" i="25"/>
  <c r="H30" i="25"/>
  <c r="H31" i="25" s="1"/>
  <c r="H28" i="25"/>
  <c r="H29" i="25" s="1"/>
  <c r="H43" i="25"/>
  <c r="H13" i="25"/>
  <c r="H57" i="25"/>
  <c r="H69" i="25"/>
  <c r="H9" i="25"/>
  <c r="H20" i="25"/>
  <c r="H21" i="25" s="1"/>
  <c r="H15" i="25"/>
  <c r="H59" i="25"/>
  <c r="H22" i="25"/>
  <c r="H23" i="25" s="1"/>
  <c r="H26" i="25"/>
  <c r="H27" i="25" s="1"/>
  <c r="H45" i="25"/>
  <c r="H24" i="25"/>
  <c r="H25" i="25" s="1"/>
  <c r="H55" i="25"/>
  <c r="H47" i="25"/>
  <c r="H41" i="25"/>
  <c r="H67" i="25"/>
  <c r="H61" i="25"/>
  <c r="H53" i="25"/>
  <c r="H39" i="25"/>
  <c r="H49" i="25"/>
  <c r="H65" i="25"/>
  <c r="H63" i="25"/>
  <c r="H51" i="25"/>
  <c r="C32" i="25"/>
  <c r="C33" i="25" s="1"/>
  <c r="E24" i="25"/>
  <c r="E25" i="25" s="1"/>
  <c r="M7" i="25"/>
  <c r="I7" i="25"/>
  <c r="K30" i="25"/>
  <c r="K31" i="25" s="1"/>
  <c r="K24" i="25"/>
  <c r="K25" i="25" s="1"/>
  <c r="K9" i="25"/>
  <c r="K28" i="25"/>
  <c r="K29" i="25" s="1"/>
  <c r="K15" i="25"/>
  <c r="K13" i="25"/>
  <c r="K22" i="25"/>
  <c r="K23" i="25" s="1"/>
  <c r="K11" i="25"/>
  <c r="K18" i="25"/>
  <c r="K19" i="25" s="1"/>
  <c r="K26" i="25"/>
  <c r="K27" i="25" s="1"/>
  <c r="K20" i="25"/>
  <c r="K21" i="25" s="1"/>
  <c r="K43" i="25"/>
  <c r="K57" i="25"/>
  <c r="K69" i="25"/>
  <c r="K59" i="25"/>
  <c r="K45" i="25"/>
  <c r="K55" i="25"/>
  <c r="K67" i="25"/>
  <c r="K61" i="25"/>
  <c r="K47" i="25"/>
  <c r="K41" i="25"/>
  <c r="K53" i="25"/>
  <c r="K51" i="25"/>
  <c r="K49" i="25"/>
  <c r="K39" i="25"/>
  <c r="K63" i="25"/>
  <c r="K65" i="25"/>
  <c r="L42" i="23"/>
  <c r="L172" i="23" s="1"/>
  <c r="L171" i="23"/>
  <c r="K171" i="23"/>
  <c r="K42" i="23"/>
  <c r="K172" i="23" s="1"/>
  <c r="I42" i="23"/>
  <c r="I172" i="23" s="1"/>
  <c r="I171" i="23"/>
  <c r="H171" i="23"/>
  <c r="H42" i="23"/>
  <c r="H172" i="23" s="1"/>
  <c r="M171" i="23"/>
  <c r="M42" i="23"/>
  <c r="M172" i="23" s="1"/>
  <c r="F17" i="23"/>
  <c r="E17" i="23"/>
  <c r="D17" i="23"/>
  <c r="G17" i="23"/>
  <c r="H17" i="23"/>
  <c r="I17" i="23"/>
  <c r="J17" i="23"/>
  <c r="K17" i="23"/>
  <c r="M17" i="23"/>
  <c r="L17" i="23"/>
  <c r="J171" i="23"/>
  <c r="J42" i="23"/>
  <c r="J172" i="23" s="1"/>
  <c r="E171" i="23"/>
  <c r="E42" i="23"/>
  <c r="E172" i="23" s="1"/>
  <c r="D171" i="23"/>
  <c r="D42" i="23"/>
  <c r="D172" i="23" s="1"/>
  <c r="N41" i="23"/>
  <c r="F171" i="23"/>
  <c r="F42" i="23"/>
  <c r="F172" i="23" s="1"/>
  <c r="G171" i="23"/>
  <c r="G42" i="23"/>
  <c r="G172" i="23" s="1"/>
  <c r="F33" i="8"/>
  <c r="E33" i="8" s="1"/>
  <c r="G123" i="8"/>
  <c r="B95" i="8"/>
  <c r="L56" i="6"/>
  <c r="P32" i="7"/>
  <c r="P33" i="7" s="1"/>
  <c r="O33" i="7"/>
  <c r="I52" i="6"/>
  <c r="C106" i="6"/>
  <c r="O106" i="6" s="1"/>
  <c r="B16" i="6"/>
  <c r="B15" i="6"/>
  <c r="B105" i="6" s="1"/>
  <c r="I115" i="23" l="1"/>
  <c r="I199" i="23"/>
  <c r="I110" i="23"/>
  <c r="I200" i="23" s="1"/>
  <c r="G115" i="23"/>
  <c r="G110" i="23"/>
  <c r="G200" i="23" s="1"/>
  <c r="G199" i="23"/>
  <c r="O21" i="23"/>
  <c r="O22" i="23" s="1"/>
  <c r="N22" i="23"/>
  <c r="H115" i="23"/>
  <c r="H110" i="23"/>
  <c r="H200" i="23" s="1"/>
  <c r="H199" i="23"/>
  <c r="N143" i="23"/>
  <c r="N144" i="23" s="1"/>
  <c r="N141" i="23"/>
  <c r="N142" i="23" s="1"/>
  <c r="J115" i="23"/>
  <c r="J110" i="23"/>
  <c r="J200" i="23" s="1"/>
  <c r="J199" i="23"/>
  <c r="F115" i="23"/>
  <c r="F199" i="23"/>
  <c r="F110" i="23"/>
  <c r="F200" i="23" s="1"/>
  <c r="K115" i="23"/>
  <c r="K110" i="23"/>
  <c r="K200" i="23" s="1"/>
  <c r="K199" i="23"/>
  <c r="C51" i="23"/>
  <c r="L115" i="23"/>
  <c r="L110" i="23"/>
  <c r="L200" i="23" s="1"/>
  <c r="L199" i="23"/>
  <c r="O27" i="23"/>
  <c r="O28" i="23" s="1"/>
  <c r="N28" i="23"/>
  <c r="N135" i="23"/>
  <c r="N136" i="23" s="1"/>
  <c r="O25" i="23"/>
  <c r="O26" i="23" s="1"/>
  <c r="N26" i="23"/>
  <c r="N147" i="23"/>
  <c r="N148" i="23" s="1"/>
  <c r="O19" i="23"/>
  <c r="O20" i="23" s="1"/>
  <c r="N20" i="23"/>
  <c r="D115" i="23"/>
  <c r="N109" i="23"/>
  <c r="D199" i="23"/>
  <c r="D110" i="23"/>
  <c r="D200" i="23" s="1"/>
  <c r="N145" i="23"/>
  <c r="N146" i="23" s="1"/>
  <c r="N137" i="23"/>
  <c r="N138" i="23" s="1"/>
  <c r="N139" i="23"/>
  <c r="N140" i="23" s="1"/>
  <c r="E115" i="23"/>
  <c r="E110" i="23"/>
  <c r="E200" i="23" s="1"/>
  <c r="E199" i="23"/>
  <c r="O31" i="23"/>
  <c r="O32" i="23" s="1"/>
  <c r="N32" i="23"/>
  <c r="O29" i="23"/>
  <c r="O30" i="23" s="1"/>
  <c r="N30" i="23"/>
  <c r="O23" i="23"/>
  <c r="O24" i="23" s="1"/>
  <c r="N24" i="23"/>
  <c r="M115" i="23"/>
  <c r="M110" i="23"/>
  <c r="M200" i="23" s="1"/>
  <c r="M199" i="23"/>
  <c r="N16" i="25"/>
  <c r="N17" i="25" s="1"/>
  <c r="H16" i="25"/>
  <c r="H32" i="25" s="1"/>
  <c r="H33" i="25" s="1"/>
  <c r="F16" i="25"/>
  <c r="F17" i="25" s="1"/>
  <c r="I16" i="25"/>
  <c r="I17" i="25" s="1"/>
  <c r="L21" i="25"/>
  <c r="L16" i="25"/>
  <c r="K16" i="25"/>
  <c r="M16" i="25"/>
  <c r="J16" i="25"/>
  <c r="E16" i="25"/>
  <c r="O16" i="25"/>
  <c r="G16" i="25"/>
  <c r="M18" i="23"/>
  <c r="M134" i="23" s="1"/>
  <c r="M33" i="23"/>
  <c r="M133" i="23"/>
  <c r="H33" i="23"/>
  <c r="H133" i="23"/>
  <c r="H18" i="23"/>
  <c r="H134" i="23" s="1"/>
  <c r="F18" i="23"/>
  <c r="F134" i="23" s="1"/>
  <c r="F33" i="23"/>
  <c r="F133" i="23"/>
  <c r="K18" i="23"/>
  <c r="K134" i="23" s="1"/>
  <c r="K33" i="23"/>
  <c r="K133" i="23"/>
  <c r="G133" i="23"/>
  <c r="G18" i="23"/>
  <c r="G134" i="23" s="1"/>
  <c r="G33" i="23"/>
  <c r="N171" i="23"/>
  <c r="N172" i="23" s="1"/>
  <c r="J33" i="23"/>
  <c r="J133" i="23"/>
  <c r="J18" i="23"/>
  <c r="J134" i="23" s="1"/>
  <c r="D133" i="23"/>
  <c r="D33" i="23"/>
  <c r="D18" i="23"/>
  <c r="D134" i="23" s="1"/>
  <c r="N17" i="23"/>
  <c r="N42" i="23"/>
  <c r="O41" i="23"/>
  <c r="O42" i="23" s="1"/>
  <c r="L33" i="23"/>
  <c r="L133" i="23"/>
  <c r="L18" i="23"/>
  <c r="L134" i="23" s="1"/>
  <c r="I18" i="23"/>
  <c r="I134" i="23" s="1"/>
  <c r="I133" i="23"/>
  <c r="I33" i="23"/>
  <c r="E33" i="23"/>
  <c r="E18" i="23"/>
  <c r="E134" i="23" s="1"/>
  <c r="E133" i="23"/>
  <c r="D33" i="8"/>
  <c r="D123" i="8" s="1"/>
  <c r="E123" i="8"/>
  <c r="B106" i="6"/>
  <c r="D56" i="6"/>
  <c r="F56" i="6"/>
  <c r="E56" i="6"/>
  <c r="K56" i="6"/>
  <c r="J56" i="6"/>
  <c r="C56" i="6"/>
  <c r="C146" i="6" s="1"/>
  <c r="O16" i="6"/>
  <c r="H52" i="6"/>
  <c r="I56" i="6"/>
  <c r="N199" i="23" l="1"/>
  <c r="N200" i="23" s="1"/>
  <c r="N32" i="25"/>
  <c r="N33" i="25" s="1"/>
  <c r="F32" i="25"/>
  <c r="F33" i="25" s="1"/>
  <c r="J205" i="23"/>
  <c r="J116" i="23"/>
  <c r="J206" i="23" s="1"/>
  <c r="O109" i="23"/>
  <c r="O110" i="23" s="1"/>
  <c r="N110" i="23"/>
  <c r="K205" i="23"/>
  <c r="K116" i="23"/>
  <c r="K206" i="23" s="1"/>
  <c r="H17" i="25"/>
  <c r="M116" i="23"/>
  <c r="M206" i="23" s="1"/>
  <c r="M205" i="23"/>
  <c r="N115" i="23"/>
  <c r="D116" i="23"/>
  <c r="D206" i="23" s="1"/>
  <c r="D205" i="23"/>
  <c r="E205" i="23"/>
  <c r="E116" i="23"/>
  <c r="E206" i="23" s="1"/>
  <c r="G205" i="23"/>
  <c r="G116" i="23"/>
  <c r="G206" i="23" s="1"/>
  <c r="F116" i="23"/>
  <c r="F206" i="23" s="1"/>
  <c r="F205" i="23"/>
  <c r="H205" i="23"/>
  <c r="H116" i="23"/>
  <c r="H206" i="23" s="1"/>
  <c r="L205" i="23"/>
  <c r="L116" i="23"/>
  <c r="L206" i="23" s="1"/>
  <c r="C53" i="23"/>
  <c r="C52" i="23"/>
  <c r="I116" i="23"/>
  <c r="I206" i="23" s="1"/>
  <c r="I205" i="23"/>
  <c r="I32" i="25"/>
  <c r="I33" i="25" s="1"/>
  <c r="L17" i="25"/>
  <c r="L32" i="25"/>
  <c r="L33" i="25" s="1"/>
  <c r="E32" i="25"/>
  <c r="E33" i="25" s="1"/>
  <c r="E17" i="25"/>
  <c r="J32" i="25"/>
  <c r="J33" i="25" s="1"/>
  <c r="J17" i="25"/>
  <c r="M17" i="25"/>
  <c r="M32" i="25"/>
  <c r="M33" i="25" s="1"/>
  <c r="G32" i="25"/>
  <c r="G33" i="25" s="1"/>
  <c r="G17" i="25"/>
  <c r="K32" i="25"/>
  <c r="K33" i="25" s="1"/>
  <c r="K17" i="25"/>
  <c r="O32" i="25"/>
  <c r="O33" i="25" s="1"/>
  <c r="O17" i="25"/>
  <c r="F34" i="23"/>
  <c r="F150" i="23" s="1"/>
  <c r="F149" i="23"/>
  <c r="H34" i="23"/>
  <c r="H150" i="23" s="1"/>
  <c r="H149" i="23"/>
  <c r="D149" i="23"/>
  <c r="D34" i="23"/>
  <c r="D150" i="23" s="1"/>
  <c r="N33" i="23"/>
  <c r="J34" i="23"/>
  <c r="J150" i="23" s="1"/>
  <c r="J149" i="23"/>
  <c r="N133" i="23"/>
  <c r="N134" i="23" s="1"/>
  <c r="L34" i="23"/>
  <c r="L150" i="23" s="1"/>
  <c r="L149" i="23"/>
  <c r="E34" i="23"/>
  <c r="E150" i="23" s="1"/>
  <c r="E149" i="23"/>
  <c r="M149" i="23"/>
  <c r="M34" i="23"/>
  <c r="M150" i="23" s="1"/>
  <c r="I149" i="23"/>
  <c r="I34" i="23"/>
  <c r="I150" i="23" s="1"/>
  <c r="N18" i="23"/>
  <c r="O17" i="23"/>
  <c r="O18" i="23" s="1"/>
  <c r="G34" i="23"/>
  <c r="G150" i="23" s="1"/>
  <c r="G149" i="23"/>
  <c r="K34" i="23"/>
  <c r="K150" i="23" s="1"/>
  <c r="K149" i="23"/>
  <c r="N123" i="7"/>
  <c r="G52" i="6"/>
  <c r="H56" i="6"/>
  <c r="P16" i="6"/>
  <c r="N205" i="23" l="1"/>
  <c r="N206" i="23" s="1"/>
  <c r="O115" i="23"/>
  <c r="O116" i="23" s="1"/>
  <c r="N116" i="23"/>
  <c r="C58" i="23"/>
  <c r="C55" i="23"/>
  <c r="C54" i="23"/>
  <c r="N149" i="23"/>
  <c r="N150" i="23" s="1"/>
  <c r="O33" i="23"/>
  <c r="O34" i="23" s="1"/>
  <c r="N34" i="23"/>
  <c r="M123" i="7"/>
  <c r="G56" i="6"/>
  <c r="O14" i="6"/>
  <c r="B14" i="6"/>
  <c r="B104" i="6" s="1"/>
  <c r="B13" i="6"/>
  <c r="B103" i="6" s="1"/>
  <c r="O12" i="6"/>
  <c r="B12" i="6"/>
  <c r="B102" i="6" s="1"/>
  <c r="B11" i="6"/>
  <c r="B101" i="6" s="1"/>
  <c r="O10" i="6"/>
  <c r="B10" i="6"/>
  <c r="B100" i="6" s="1"/>
  <c r="B9" i="6"/>
  <c r="B99" i="6" s="1"/>
  <c r="O8" i="6"/>
  <c r="B8" i="6"/>
  <c r="B98" i="6" s="1"/>
  <c r="B7" i="6"/>
  <c r="B97" i="6" s="1"/>
  <c r="O6" i="6"/>
  <c r="B6" i="6"/>
  <c r="B96" i="6" s="1"/>
  <c r="N13" i="6"/>
  <c r="N103" i="6" s="1"/>
  <c r="L13" i="6"/>
  <c r="L103" i="6" s="1"/>
  <c r="H13" i="6"/>
  <c r="H103" i="6" s="1"/>
  <c r="F13" i="6"/>
  <c r="F103" i="6" s="1"/>
  <c r="D13" i="6"/>
  <c r="D103" i="6" s="1"/>
  <c r="C11" i="6"/>
  <c r="C101" i="6" s="1"/>
  <c r="B5" i="6"/>
  <c r="C60" i="23" l="1"/>
  <c r="C59" i="23"/>
  <c r="L123" i="7"/>
  <c r="P8" i="6"/>
  <c r="J13" i="6"/>
  <c r="J103" i="6" s="1"/>
  <c r="P6" i="6"/>
  <c r="P14" i="6"/>
  <c r="H57" i="6"/>
  <c r="H147" i="6" s="1"/>
  <c r="E55" i="6"/>
  <c r="E145" i="6" s="1"/>
  <c r="E51" i="6"/>
  <c r="E141" i="6" s="1"/>
  <c r="E49" i="6"/>
  <c r="E139" i="6" s="1"/>
  <c r="E47" i="6"/>
  <c r="E137" i="6" s="1"/>
  <c r="E45" i="6"/>
  <c r="E135" i="6" s="1"/>
  <c r="E43" i="6"/>
  <c r="E133" i="6" s="1"/>
  <c r="E41" i="6"/>
  <c r="E131" i="6" s="1"/>
  <c r="E39" i="6"/>
  <c r="E129" i="6" s="1"/>
  <c r="E37" i="6"/>
  <c r="E127" i="6" s="1"/>
  <c r="E32" i="6"/>
  <c r="E122" i="6" s="1"/>
  <c r="E95" i="6"/>
  <c r="E35" i="6"/>
  <c r="E125" i="6" s="1"/>
  <c r="E53" i="6"/>
  <c r="E143" i="6" s="1"/>
  <c r="E58" i="6"/>
  <c r="E17" i="6"/>
  <c r="E107" i="6" s="1"/>
  <c r="E57" i="6"/>
  <c r="E147" i="6" s="1"/>
  <c r="G95" i="6"/>
  <c r="G55" i="6"/>
  <c r="G145" i="6" s="1"/>
  <c r="G51" i="6"/>
  <c r="G141" i="6" s="1"/>
  <c r="G49" i="6"/>
  <c r="G139" i="6" s="1"/>
  <c r="G47" i="6"/>
  <c r="G137" i="6" s="1"/>
  <c r="G45" i="6"/>
  <c r="G135" i="6" s="1"/>
  <c r="G43" i="6"/>
  <c r="G133" i="6" s="1"/>
  <c r="G41" i="6"/>
  <c r="G131" i="6" s="1"/>
  <c r="G39" i="6"/>
  <c r="G129" i="6" s="1"/>
  <c r="G37" i="6"/>
  <c r="G127" i="6" s="1"/>
  <c r="G32" i="6"/>
  <c r="G122" i="6" s="1"/>
  <c r="G35" i="6"/>
  <c r="G125" i="6" s="1"/>
  <c r="G17" i="6"/>
  <c r="G107" i="6" s="1"/>
  <c r="I55" i="6"/>
  <c r="I145" i="6" s="1"/>
  <c r="I51" i="6"/>
  <c r="I141" i="6" s="1"/>
  <c r="I49" i="6"/>
  <c r="I139" i="6" s="1"/>
  <c r="I47" i="6"/>
  <c r="I137" i="6" s="1"/>
  <c r="I45" i="6"/>
  <c r="I135" i="6" s="1"/>
  <c r="I43" i="6"/>
  <c r="I133" i="6" s="1"/>
  <c r="I41" i="6"/>
  <c r="I131" i="6" s="1"/>
  <c r="I39" i="6"/>
  <c r="I129" i="6" s="1"/>
  <c r="I37" i="6"/>
  <c r="I127" i="6" s="1"/>
  <c r="I32" i="6"/>
  <c r="I35" i="6"/>
  <c r="I125" i="6" s="1"/>
  <c r="I53" i="6"/>
  <c r="I143" i="6" s="1"/>
  <c r="I17" i="6"/>
  <c r="I107" i="6" s="1"/>
  <c r="I58" i="6"/>
  <c r="I57" i="6"/>
  <c r="I147" i="6" s="1"/>
  <c r="K55" i="6"/>
  <c r="K145" i="6" s="1"/>
  <c r="K51" i="6"/>
  <c r="K141" i="6" s="1"/>
  <c r="K49" i="6"/>
  <c r="K139" i="6" s="1"/>
  <c r="K47" i="6"/>
  <c r="K137" i="6" s="1"/>
  <c r="K45" i="6"/>
  <c r="K135" i="6" s="1"/>
  <c r="K43" i="6"/>
  <c r="K133" i="6" s="1"/>
  <c r="K41" i="6"/>
  <c r="K131" i="6" s="1"/>
  <c r="K39" i="6"/>
  <c r="K129" i="6" s="1"/>
  <c r="K37" i="6"/>
  <c r="K127" i="6" s="1"/>
  <c r="K35" i="6"/>
  <c r="K125" i="6" s="1"/>
  <c r="K53" i="6"/>
  <c r="K143" i="6" s="1"/>
  <c r="K17" i="6"/>
  <c r="K107" i="6" s="1"/>
  <c r="K57" i="6"/>
  <c r="K147" i="6" s="1"/>
  <c r="K58" i="6"/>
  <c r="M55" i="6"/>
  <c r="M145" i="6" s="1"/>
  <c r="M32" i="6"/>
  <c r="M51" i="6"/>
  <c r="M141" i="6" s="1"/>
  <c r="M49" i="6"/>
  <c r="M139" i="6" s="1"/>
  <c r="M47" i="6"/>
  <c r="M137" i="6" s="1"/>
  <c r="M45" i="6"/>
  <c r="M135" i="6" s="1"/>
  <c r="M43" i="6"/>
  <c r="M133" i="6" s="1"/>
  <c r="M41" i="6"/>
  <c r="M131" i="6" s="1"/>
  <c r="M39" i="6"/>
  <c r="M129" i="6" s="1"/>
  <c r="M37" i="6"/>
  <c r="M127" i="6" s="1"/>
  <c r="M53" i="6"/>
  <c r="M143" i="6" s="1"/>
  <c r="M35" i="6"/>
  <c r="M125" i="6" s="1"/>
  <c r="M17" i="6"/>
  <c r="M107" i="6" s="1"/>
  <c r="E7" i="6"/>
  <c r="E97" i="6" s="1"/>
  <c r="G7" i="6"/>
  <c r="G97" i="6" s="1"/>
  <c r="I7" i="6"/>
  <c r="I97" i="6" s="1"/>
  <c r="K7" i="6"/>
  <c r="K97" i="6" s="1"/>
  <c r="M7" i="6"/>
  <c r="M97" i="6" s="1"/>
  <c r="E9" i="6"/>
  <c r="E99" i="6" s="1"/>
  <c r="G9" i="6"/>
  <c r="G99" i="6" s="1"/>
  <c r="I9" i="6"/>
  <c r="I99" i="6" s="1"/>
  <c r="K9" i="6"/>
  <c r="K99" i="6" s="1"/>
  <c r="M9" i="6"/>
  <c r="M99" i="6" s="1"/>
  <c r="E11" i="6"/>
  <c r="E101" i="6" s="1"/>
  <c r="G11" i="6"/>
  <c r="G101" i="6" s="1"/>
  <c r="I11" i="6"/>
  <c r="I101" i="6" s="1"/>
  <c r="K11" i="6"/>
  <c r="K101" i="6" s="1"/>
  <c r="M11" i="6"/>
  <c r="M101" i="6" s="1"/>
  <c r="D51" i="6"/>
  <c r="D141" i="6" s="1"/>
  <c r="D49" i="6"/>
  <c r="D139" i="6" s="1"/>
  <c r="D47" i="6"/>
  <c r="D137" i="6" s="1"/>
  <c r="D45" i="6"/>
  <c r="D135" i="6" s="1"/>
  <c r="D43" i="6"/>
  <c r="D133" i="6" s="1"/>
  <c r="D41" i="6"/>
  <c r="D131" i="6" s="1"/>
  <c r="D39" i="6"/>
  <c r="D129" i="6" s="1"/>
  <c r="D37" i="6"/>
  <c r="D127" i="6" s="1"/>
  <c r="D32" i="6"/>
  <c r="D122" i="6" s="1"/>
  <c r="D55" i="6"/>
  <c r="D145" i="6" s="1"/>
  <c r="D35" i="6"/>
  <c r="D125" i="6" s="1"/>
  <c r="D58" i="6"/>
  <c r="D53" i="6"/>
  <c r="D143" i="6" s="1"/>
  <c r="D95" i="6"/>
  <c r="D17" i="6"/>
  <c r="D107" i="6" s="1"/>
  <c r="D57" i="6"/>
  <c r="D147" i="6" s="1"/>
  <c r="F51" i="6"/>
  <c r="F141" i="6" s="1"/>
  <c r="F49" i="6"/>
  <c r="F139" i="6" s="1"/>
  <c r="F47" i="6"/>
  <c r="F137" i="6" s="1"/>
  <c r="F45" i="6"/>
  <c r="F135" i="6" s="1"/>
  <c r="F43" i="6"/>
  <c r="F133" i="6" s="1"/>
  <c r="F41" i="6"/>
  <c r="F131" i="6" s="1"/>
  <c r="F39" i="6"/>
  <c r="F129" i="6" s="1"/>
  <c r="F37" i="6"/>
  <c r="F127" i="6" s="1"/>
  <c r="F32" i="6"/>
  <c r="F122" i="6" s="1"/>
  <c r="F55" i="6"/>
  <c r="F145" i="6" s="1"/>
  <c r="F35" i="6"/>
  <c r="F125" i="6" s="1"/>
  <c r="F53" i="6"/>
  <c r="F143" i="6" s="1"/>
  <c r="F58" i="6"/>
  <c r="F17" i="6"/>
  <c r="F107" i="6" s="1"/>
  <c r="F57" i="6"/>
  <c r="F147" i="6" s="1"/>
  <c r="H51" i="6"/>
  <c r="H141" i="6" s="1"/>
  <c r="H49" i="6"/>
  <c r="H139" i="6" s="1"/>
  <c r="H47" i="6"/>
  <c r="H137" i="6" s="1"/>
  <c r="H45" i="6"/>
  <c r="H135" i="6" s="1"/>
  <c r="H43" i="6"/>
  <c r="H133" i="6" s="1"/>
  <c r="H41" i="6"/>
  <c r="H131" i="6" s="1"/>
  <c r="H39" i="6"/>
  <c r="H129" i="6" s="1"/>
  <c r="H37" i="6"/>
  <c r="H127" i="6" s="1"/>
  <c r="H32" i="6"/>
  <c r="H55" i="6"/>
  <c r="H145" i="6" s="1"/>
  <c r="H35" i="6"/>
  <c r="H125" i="6" s="1"/>
  <c r="H17" i="6"/>
  <c r="H107" i="6" s="1"/>
  <c r="H53" i="6"/>
  <c r="H143" i="6" s="1"/>
  <c r="J51" i="6"/>
  <c r="J141" i="6" s="1"/>
  <c r="J49" i="6"/>
  <c r="J139" i="6" s="1"/>
  <c r="J47" i="6"/>
  <c r="J137" i="6" s="1"/>
  <c r="J45" i="6"/>
  <c r="J135" i="6" s="1"/>
  <c r="J43" i="6"/>
  <c r="J133" i="6" s="1"/>
  <c r="J41" i="6"/>
  <c r="J131" i="6" s="1"/>
  <c r="J39" i="6"/>
  <c r="J129" i="6" s="1"/>
  <c r="J37" i="6"/>
  <c r="J127" i="6" s="1"/>
  <c r="J32" i="6"/>
  <c r="J55" i="6"/>
  <c r="J145" i="6" s="1"/>
  <c r="J35" i="6"/>
  <c r="J125" i="6" s="1"/>
  <c r="J53" i="6"/>
  <c r="J143" i="6" s="1"/>
  <c r="J17" i="6"/>
  <c r="J107" i="6" s="1"/>
  <c r="J58" i="6"/>
  <c r="J57" i="6"/>
  <c r="J147" i="6" s="1"/>
  <c r="L51" i="6"/>
  <c r="L141" i="6" s="1"/>
  <c r="L49" i="6"/>
  <c r="L139" i="6" s="1"/>
  <c r="L47" i="6"/>
  <c r="L137" i="6" s="1"/>
  <c r="L45" i="6"/>
  <c r="L135" i="6" s="1"/>
  <c r="L43" i="6"/>
  <c r="L133" i="6" s="1"/>
  <c r="L41" i="6"/>
  <c r="L131" i="6" s="1"/>
  <c r="L39" i="6"/>
  <c r="L129" i="6" s="1"/>
  <c r="L37" i="6"/>
  <c r="L127" i="6" s="1"/>
  <c r="L55" i="6"/>
  <c r="L145" i="6" s="1"/>
  <c r="L32" i="6"/>
  <c r="L122" i="6" s="1"/>
  <c r="L35" i="6"/>
  <c r="L125" i="6" s="1"/>
  <c r="L53" i="6"/>
  <c r="L143" i="6" s="1"/>
  <c r="L58" i="6"/>
  <c r="L17" i="6"/>
  <c r="L107" i="6" s="1"/>
  <c r="L57" i="6"/>
  <c r="L147" i="6" s="1"/>
  <c r="N51" i="6"/>
  <c r="N141" i="6" s="1"/>
  <c r="N49" i="6"/>
  <c r="N139" i="6" s="1"/>
  <c r="N47" i="6"/>
  <c r="N137" i="6" s="1"/>
  <c r="N45" i="6"/>
  <c r="N135" i="6" s="1"/>
  <c r="N43" i="6"/>
  <c r="N133" i="6" s="1"/>
  <c r="N41" i="6"/>
  <c r="N131" i="6" s="1"/>
  <c r="N39" i="6"/>
  <c r="N129" i="6" s="1"/>
  <c r="N37" i="6"/>
  <c r="N127" i="6" s="1"/>
  <c r="N55" i="6"/>
  <c r="N145" i="6" s="1"/>
  <c r="N35" i="6"/>
  <c r="N125" i="6" s="1"/>
  <c r="N17" i="6"/>
  <c r="N107" i="6" s="1"/>
  <c r="D7" i="6"/>
  <c r="D97" i="6" s="1"/>
  <c r="F7" i="6"/>
  <c r="F97" i="6" s="1"/>
  <c r="H7" i="6"/>
  <c r="H97" i="6" s="1"/>
  <c r="J7" i="6"/>
  <c r="J97" i="6" s="1"/>
  <c r="L7" i="6"/>
  <c r="L97" i="6" s="1"/>
  <c r="D9" i="6"/>
  <c r="D99" i="6" s="1"/>
  <c r="F9" i="6"/>
  <c r="F99" i="6" s="1"/>
  <c r="H9" i="6"/>
  <c r="H99" i="6" s="1"/>
  <c r="J9" i="6"/>
  <c r="J99" i="6" s="1"/>
  <c r="L9" i="6"/>
  <c r="L99" i="6" s="1"/>
  <c r="N9" i="6"/>
  <c r="N99" i="6" s="1"/>
  <c r="P10" i="6"/>
  <c r="D11" i="6"/>
  <c r="D101" i="6" s="1"/>
  <c r="F11" i="6"/>
  <c r="F101" i="6" s="1"/>
  <c r="H11" i="6"/>
  <c r="H101" i="6" s="1"/>
  <c r="J11" i="6"/>
  <c r="J101" i="6" s="1"/>
  <c r="L11" i="6"/>
  <c r="L101" i="6" s="1"/>
  <c r="N11" i="6"/>
  <c r="N101" i="6" s="1"/>
  <c r="P12" i="6"/>
  <c r="E13" i="6"/>
  <c r="E103" i="6" s="1"/>
  <c r="G13" i="6"/>
  <c r="G103" i="6" s="1"/>
  <c r="I13" i="6"/>
  <c r="I103" i="6" s="1"/>
  <c r="K13" i="6"/>
  <c r="K103" i="6" s="1"/>
  <c r="M13" i="6"/>
  <c r="M103" i="6" s="1"/>
  <c r="G53" i="6"/>
  <c r="G143" i="6" s="1"/>
  <c r="H58" i="6"/>
  <c r="C51" i="6"/>
  <c r="C141" i="6" s="1"/>
  <c r="C43" i="6"/>
  <c r="C133" i="6" s="1"/>
  <c r="C32" i="6"/>
  <c r="C122" i="6" s="1"/>
  <c r="C45" i="6"/>
  <c r="C135" i="6" s="1"/>
  <c r="C37" i="6"/>
  <c r="C127" i="6" s="1"/>
  <c r="C47" i="6"/>
  <c r="C137" i="6" s="1"/>
  <c r="C39" i="6"/>
  <c r="C129" i="6" s="1"/>
  <c r="C58" i="6"/>
  <c r="C49" i="6"/>
  <c r="C139" i="6" s="1"/>
  <c r="C41" i="6"/>
  <c r="C131" i="6" s="1"/>
  <c r="C55" i="6"/>
  <c r="C145" i="6" s="1"/>
  <c r="C53" i="6"/>
  <c r="C143" i="6" s="1"/>
  <c r="C35" i="6"/>
  <c r="C125" i="6" s="1"/>
  <c r="C95" i="6"/>
  <c r="C17" i="6"/>
  <c r="C107" i="6" s="1"/>
  <c r="C57" i="6"/>
  <c r="C147" i="6" s="1"/>
  <c r="G58" i="6"/>
  <c r="G57" i="6"/>
  <c r="G147" i="6" s="1"/>
  <c r="O5" i="6"/>
  <c r="O89" i="6" s="1"/>
  <c r="C9" i="6"/>
  <c r="C99" i="6" s="1"/>
  <c r="C13" i="6"/>
  <c r="C103" i="6" s="1"/>
  <c r="C7" i="6"/>
  <c r="C97" i="6" s="1"/>
  <c r="G148" i="6" l="1"/>
  <c r="E148" i="6"/>
  <c r="H148" i="6"/>
  <c r="L148" i="6"/>
  <c r="J33" i="6"/>
  <c r="J123" i="6" s="1"/>
  <c r="J122" i="6"/>
  <c r="H33" i="6"/>
  <c r="H123" i="6" s="1"/>
  <c r="H122" i="6"/>
  <c r="F148" i="6"/>
  <c r="K148" i="6"/>
  <c r="I148" i="6"/>
  <c r="I33" i="6"/>
  <c r="I123" i="6" s="1"/>
  <c r="I122" i="6"/>
  <c r="J148" i="6"/>
  <c r="M33" i="6"/>
  <c r="M123" i="6" s="1"/>
  <c r="M122" i="6"/>
  <c r="D148" i="6"/>
  <c r="K123" i="7"/>
  <c r="C148" i="6"/>
  <c r="O29" i="6"/>
  <c r="O67" i="6"/>
  <c r="O75" i="6"/>
  <c r="O87" i="6"/>
  <c r="O83" i="6"/>
  <c r="O65" i="6"/>
  <c r="O79" i="6"/>
  <c r="O85" i="6"/>
  <c r="O81" i="6"/>
  <c r="O19" i="6"/>
  <c r="O69" i="6"/>
  <c r="O73" i="6"/>
  <c r="O77" i="6"/>
  <c r="O71" i="6"/>
  <c r="H59" i="6"/>
  <c r="H149" i="6" s="1"/>
  <c r="O27" i="6"/>
  <c r="O21" i="6"/>
  <c r="O31" i="6"/>
  <c r="O23" i="6"/>
  <c r="O25" i="6"/>
  <c r="O15" i="6"/>
  <c r="L59" i="6"/>
  <c r="F59" i="6"/>
  <c r="F149" i="6" s="1"/>
  <c r="D59" i="6"/>
  <c r="D149" i="6" s="1"/>
  <c r="D33" i="6"/>
  <c r="D123" i="6" s="1"/>
  <c r="E59" i="6"/>
  <c r="E149" i="6" s="1"/>
  <c r="K32" i="6"/>
  <c r="L33" i="6"/>
  <c r="L123" i="6" s="1"/>
  <c r="J59" i="6"/>
  <c r="J149" i="6" s="1"/>
  <c r="F33" i="6"/>
  <c r="F123" i="6" s="1"/>
  <c r="I59" i="6"/>
  <c r="I149" i="6" s="1"/>
  <c r="G33" i="6"/>
  <c r="G123" i="6" s="1"/>
  <c r="E33" i="6"/>
  <c r="E123" i="6" s="1"/>
  <c r="C33" i="6"/>
  <c r="C123" i="6" s="1"/>
  <c r="O51" i="6"/>
  <c r="O43" i="6"/>
  <c r="O45" i="6"/>
  <c r="O37" i="6"/>
  <c r="O47" i="6"/>
  <c r="O39" i="6"/>
  <c r="O49" i="6"/>
  <c r="O41" i="6"/>
  <c r="O55" i="6"/>
  <c r="O35" i="6"/>
  <c r="O17" i="6"/>
  <c r="O11" i="6"/>
  <c r="O13" i="6"/>
  <c r="O9" i="6"/>
  <c r="P5" i="6"/>
  <c r="O7" i="6"/>
  <c r="G59" i="6"/>
  <c r="G149" i="6" s="1"/>
  <c r="C59" i="6"/>
  <c r="C149" i="6" s="1"/>
  <c r="B95" i="6"/>
  <c r="C4" i="6"/>
  <c r="N96" i="5"/>
  <c r="M96" i="5"/>
  <c r="L96" i="5"/>
  <c r="K96" i="5"/>
  <c r="J96" i="5"/>
  <c r="I96" i="5"/>
  <c r="H96" i="5"/>
  <c r="N95" i="5"/>
  <c r="M95" i="5"/>
  <c r="L95" i="5"/>
  <c r="K95" i="5"/>
  <c r="J95" i="5"/>
  <c r="I95" i="5"/>
  <c r="H95" i="5"/>
  <c r="O94" i="5"/>
  <c r="B94" i="5"/>
  <c r="B59" i="5"/>
  <c r="B149" i="5" s="1"/>
  <c r="K59" i="6" l="1"/>
  <c r="K149" i="6" s="1"/>
  <c r="L149" i="6"/>
  <c r="K33" i="6"/>
  <c r="K123" i="6" s="1"/>
  <c r="K122" i="6"/>
  <c r="J123" i="7"/>
  <c r="P67" i="6"/>
  <c r="P89" i="6"/>
  <c r="P65" i="6"/>
  <c r="P75" i="6"/>
  <c r="P29" i="6"/>
  <c r="P87" i="6"/>
  <c r="P81" i="6"/>
  <c r="P79" i="6"/>
  <c r="P83" i="6"/>
  <c r="P85" i="6"/>
  <c r="P19" i="6"/>
  <c r="N7" i="6"/>
  <c r="N97" i="6" s="1"/>
  <c r="P73" i="6"/>
  <c r="P77" i="6"/>
  <c r="P71" i="6"/>
  <c r="P69" i="6"/>
  <c r="C94" i="6"/>
  <c r="C2" i="6"/>
  <c r="P15" i="6"/>
  <c r="P27" i="6"/>
  <c r="P21" i="6"/>
  <c r="P31" i="6"/>
  <c r="P23" i="6"/>
  <c r="P25" i="6"/>
  <c r="N32" i="6"/>
  <c r="P49" i="6"/>
  <c r="P41" i="6"/>
  <c r="P51" i="6"/>
  <c r="P43" i="6"/>
  <c r="P45" i="6"/>
  <c r="P37" i="6"/>
  <c r="P55" i="6"/>
  <c r="P47" i="6"/>
  <c r="P39" i="6"/>
  <c r="P35" i="6"/>
  <c r="P11" i="6"/>
  <c r="P7" i="6"/>
  <c r="P17" i="6"/>
  <c r="P13" i="6"/>
  <c r="P9" i="6"/>
  <c r="D4" i="6"/>
  <c r="O32" i="6" l="1"/>
  <c r="P32" i="6" s="1"/>
  <c r="P33" i="6" s="1"/>
  <c r="N122" i="6"/>
  <c r="O122" i="6" s="1"/>
  <c r="I123" i="7"/>
  <c r="D94" i="6"/>
  <c r="E4" i="6"/>
  <c r="B58" i="5"/>
  <c r="B148" i="5" s="1"/>
  <c r="B57" i="5"/>
  <c r="B147" i="5" s="1"/>
  <c r="B56" i="5"/>
  <c r="B146" i="5" s="1"/>
  <c r="B55" i="5"/>
  <c r="B145" i="5" s="1"/>
  <c r="O54" i="5"/>
  <c r="B54" i="5"/>
  <c r="B144" i="5" s="1"/>
  <c r="B53" i="5"/>
  <c r="B143" i="5" s="1"/>
  <c r="F52" i="5"/>
  <c r="C52" i="5"/>
  <c r="C142" i="5" s="1"/>
  <c r="O142" i="5" s="1"/>
  <c r="B52" i="5"/>
  <c r="B142" i="5" s="1"/>
  <c r="B51" i="5"/>
  <c r="B141" i="5" s="1"/>
  <c r="O50" i="5"/>
  <c r="B50" i="5"/>
  <c r="B140" i="5" s="1"/>
  <c r="B49" i="5"/>
  <c r="B139" i="5" s="1"/>
  <c r="O48" i="5"/>
  <c r="B48" i="5"/>
  <c r="B138" i="5" s="1"/>
  <c r="B47" i="5"/>
  <c r="B137" i="5" s="1"/>
  <c r="O46" i="5"/>
  <c r="B46" i="5"/>
  <c r="B136" i="5" s="1"/>
  <c r="B45" i="5"/>
  <c r="B135" i="5" s="1"/>
  <c r="O44" i="5"/>
  <c r="B44" i="5"/>
  <c r="B134" i="5" s="1"/>
  <c r="B43" i="5"/>
  <c r="B133" i="5" s="1"/>
  <c r="O42" i="5"/>
  <c r="B42" i="5"/>
  <c r="B132" i="5" s="1"/>
  <c r="B41" i="5"/>
  <c r="B131" i="5" s="1"/>
  <c r="O40" i="5"/>
  <c r="B40" i="5"/>
  <c r="B130" i="5" s="1"/>
  <c r="B39" i="5"/>
  <c r="B129" i="5" s="1"/>
  <c r="O38" i="5"/>
  <c r="B38" i="5"/>
  <c r="B128" i="5" s="1"/>
  <c r="B37" i="5"/>
  <c r="B127" i="5" s="1"/>
  <c r="O36" i="5"/>
  <c r="B36" i="5"/>
  <c r="B126" i="5" s="1"/>
  <c r="B35" i="5"/>
  <c r="B125" i="5" s="1"/>
  <c r="N34" i="5"/>
  <c r="M34" i="5"/>
  <c r="L34" i="5"/>
  <c r="K34" i="5"/>
  <c r="J34" i="5"/>
  <c r="I34" i="5"/>
  <c r="H34" i="5"/>
  <c r="G34" i="5"/>
  <c r="F34" i="5"/>
  <c r="E34" i="5"/>
  <c r="D34" i="5"/>
  <c r="C34" i="5"/>
  <c r="C124" i="5" s="1"/>
  <c r="O124" i="5" s="1"/>
  <c r="B34" i="5"/>
  <c r="B124" i="5" s="1"/>
  <c r="B33" i="5"/>
  <c r="B123" i="5" s="1"/>
  <c r="O33" i="6" l="1"/>
  <c r="G123" i="7"/>
  <c r="H123" i="7"/>
  <c r="N33" i="6"/>
  <c r="N123" i="6" s="1"/>
  <c r="P36" i="5"/>
  <c r="P38" i="5"/>
  <c r="P40" i="5"/>
  <c r="P42" i="5"/>
  <c r="P44" i="5"/>
  <c r="P46" i="5"/>
  <c r="P48" i="5"/>
  <c r="P50" i="5"/>
  <c r="P54" i="5"/>
  <c r="E52" i="5"/>
  <c r="E94" i="6"/>
  <c r="F4" i="6"/>
  <c r="O34" i="5"/>
  <c r="B32" i="5"/>
  <c r="B122" i="5" s="1"/>
  <c r="O30" i="5"/>
  <c r="O26" i="5"/>
  <c r="O24" i="5"/>
  <c r="O22" i="5"/>
  <c r="O20" i="5"/>
  <c r="B17" i="5"/>
  <c r="B107" i="5" s="1"/>
  <c r="B16" i="5"/>
  <c r="B106" i="5" s="1"/>
  <c r="B15" i="5"/>
  <c r="B105" i="5" s="1"/>
  <c r="O14" i="5"/>
  <c r="B14" i="5"/>
  <c r="B104" i="5" s="1"/>
  <c r="B13" i="5"/>
  <c r="B103" i="5" s="1"/>
  <c r="O12" i="5"/>
  <c r="B12" i="5"/>
  <c r="B102" i="5" s="1"/>
  <c r="B11" i="5"/>
  <c r="B101" i="5" s="1"/>
  <c r="O10" i="5"/>
  <c r="B10" i="5"/>
  <c r="B100" i="5" s="1"/>
  <c r="B9" i="5"/>
  <c r="B99" i="5" s="1"/>
  <c r="O8" i="5"/>
  <c r="B8" i="5"/>
  <c r="B98" i="5" s="1"/>
  <c r="B7" i="5"/>
  <c r="B97" i="5" s="1"/>
  <c r="B6" i="5"/>
  <c r="L11" i="5"/>
  <c r="F9" i="5"/>
  <c r="D11" i="5"/>
  <c r="B5" i="5"/>
  <c r="C56" i="5" l="1"/>
  <c r="C146" i="5" s="1"/>
  <c r="O146" i="5" s="1"/>
  <c r="C106" i="5"/>
  <c r="O106" i="5" s="1"/>
  <c r="P34" i="5"/>
  <c r="P30" i="5"/>
  <c r="D35" i="5"/>
  <c r="D9" i="5"/>
  <c r="N7" i="5"/>
  <c r="N97" i="5" s="1"/>
  <c r="F7" i="5"/>
  <c r="J11" i="5"/>
  <c r="H13" i="5"/>
  <c r="H17" i="5"/>
  <c r="L7" i="5"/>
  <c r="D7" i="5"/>
  <c r="L9" i="5"/>
  <c r="H11" i="5"/>
  <c r="G17" i="5"/>
  <c r="J35" i="5"/>
  <c r="J7" i="5"/>
  <c r="H9" i="5"/>
  <c r="F11" i="5"/>
  <c r="N11" i="5"/>
  <c r="N101" i="5" s="1"/>
  <c r="D13" i="5"/>
  <c r="L13" i="5"/>
  <c r="P20" i="5"/>
  <c r="P24" i="5"/>
  <c r="N35" i="5"/>
  <c r="N125" i="5" s="1"/>
  <c r="J9" i="5"/>
  <c r="F13" i="5"/>
  <c r="N13" i="5"/>
  <c r="N103" i="5" s="1"/>
  <c r="H7" i="5"/>
  <c r="N9" i="5"/>
  <c r="N99" i="5" s="1"/>
  <c r="J13" i="5"/>
  <c r="F17" i="5"/>
  <c r="E95" i="5"/>
  <c r="E55" i="5"/>
  <c r="E51" i="5"/>
  <c r="E49" i="5"/>
  <c r="E47" i="5"/>
  <c r="E45" i="5"/>
  <c r="E43" i="5"/>
  <c r="E41" i="5"/>
  <c r="E39" i="5"/>
  <c r="E37" i="5"/>
  <c r="G95" i="5"/>
  <c r="G55" i="5"/>
  <c r="G51" i="5"/>
  <c r="G49" i="5"/>
  <c r="G47" i="5"/>
  <c r="G45" i="5"/>
  <c r="G43" i="5"/>
  <c r="G41" i="5"/>
  <c r="G39" i="5"/>
  <c r="G37" i="5"/>
  <c r="I55" i="5"/>
  <c r="I51" i="5"/>
  <c r="I49" i="5"/>
  <c r="I47" i="5"/>
  <c r="I45" i="5"/>
  <c r="I43" i="5"/>
  <c r="I41" i="5"/>
  <c r="I39" i="5"/>
  <c r="I37" i="5"/>
  <c r="K55" i="5"/>
  <c r="K51" i="5"/>
  <c r="K49" i="5"/>
  <c r="K47" i="5"/>
  <c r="K45" i="5"/>
  <c r="K43" i="5"/>
  <c r="K41" i="5"/>
  <c r="K39" i="5"/>
  <c r="K37" i="5"/>
  <c r="K32" i="5"/>
  <c r="J32" i="5" s="1"/>
  <c r="M55" i="5"/>
  <c r="M51" i="5"/>
  <c r="M49" i="5"/>
  <c r="M47" i="5"/>
  <c r="M45" i="5"/>
  <c r="M43" i="5"/>
  <c r="M41" i="5"/>
  <c r="M39" i="5"/>
  <c r="M37" i="5"/>
  <c r="E96" i="5"/>
  <c r="G96" i="5"/>
  <c r="C17" i="5"/>
  <c r="C107" i="5" s="1"/>
  <c r="E17" i="5"/>
  <c r="I17" i="5"/>
  <c r="K17" i="5"/>
  <c r="F32" i="5"/>
  <c r="H32" i="5"/>
  <c r="F56" i="5"/>
  <c r="F58" i="5" s="1"/>
  <c r="C53" i="5"/>
  <c r="C143" i="5" s="1"/>
  <c r="M35" i="5"/>
  <c r="I35" i="5"/>
  <c r="E35" i="5"/>
  <c r="D95" i="5"/>
  <c r="D55" i="5"/>
  <c r="D51" i="5"/>
  <c r="D49" i="5"/>
  <c r="D47" i="5"/>
  <c r="D45" i="5"/>
  <c r="D43" i="5"/>
  <c r="D41" i="5"/>
  <c r="D39" i="5"/>
  <c r="D37" i="5"/>
  <c r="F55" i="5"/>
  <c r="F51" i="5"/>
  <c r="F49" i="5"/>
  <c r="F47" i="5"/>
  <c r="F45" i="5"/>
  <c r="F43" i="5"/>
  <c r="F41" i="5"/>
  <c r="F39" i="5"/>
  <c r="F37" i="5"/>
  <c r="H55" i="5"/>
  <c r="H51" i="5"/>
  <c r="H49" i="5"/>
  <c r="H47" i="5"/>
  <c r="H45" i="5"/>
  <c r="H43" i="5"/>
  <c r="H41" i="5"/>
  <c r="H39" i="5"/>
  <c r="H37" i="5"/>
  <c r="J55" i="5"/>
  <c r="J51" i="5"/>
  <c r="J49" i="5"/>
  <c r="J47" i="5"/>
  <c r="J45" i="5"/>
  <c r="J43" i="5"/>
  <c r="J41" i="5"/>
  <c r="J39" i="5"/>
  <c r="J37" i="5"/>
  <c r="L32" i="5"/>
  <c r="L55" i="5"/>
  <c r="L51" i="5"/>
  <c r="L49" i="5"/>
  <c r="L47" i="5"/>
  <c r="L45" i="5"/>
  <c r="L43" i="5"/>
  <c r="L41" i="5"/>
  <c r="L39" i="5"/>
  <c r="L37" i="5"/>
  <c r="N55" i="5"/>
  <c r="N145" i="5" s="1"/>
  <c r="N51" i="5"/>
  <c r="N141" i="5" s="1"/>
  <c r="N49" i="5"/>
  <c r="N139" i="5" s="1"/>
  <c r="N47" i="5"/>
  <c r="N137" i="5" s="1"/>
  <c r="N45" i="5"/>
  <c r="N135" i="5" s="1"/>
  <c r="N43" i="5"/>
  <c r="N133" i="5" s="1"/>
  <c r="N41" i="5"/>
  <c r="N131" i="5" s="1"/>
  <c r="N39" i="5"/>
  <c r="N129" i="5" s="1"/>
  <c r="N37" i="5"/>
  <c r="N127" i="5" s="1"/>
  <c r="N32" i="5"/>
  <c r="D96" i="5"/>
  <c r="F96" i="5"/>
  <c r="C7" i="5"/>
  <c r="C97" i="5" s="1"/>
  <c r="E7" i="5"/>
  <c r="G7" i="5"/>
  <c r="I7" i="5"/>
  <c r="K7" i="5"/>
  <c r="M7" i="5"/>
  <c r="P8" i="5"/>
  <c r="E9" i="5"/>
  <c r="G9" i="5"/>
  <c r="I9" i="5"/>
  <c r="K9" i="5"/>
  <c r="M9" i="5"/>
  <c r="P10" i="5"/>
  <c r="E11" i="5"/>
  <c r="G11" i="5"/>
  <c r="I11" i="5"/>
  <c r="K11" i="5"/>
  <c r="M11" i="5"/>
  <c r="P12" i="5"/>
  <c r="E13" i="5"/>
  <c r="G13" i="5"/>
  <c r="I13" i="5"/>
  <c r="K13" i="5"/>
  <c r="M13" i="5"/>
  <c r="P14" i="5"/>
  <c r="D17" i="5"/>
  <c r="J17" i="5"/>
  <c r="M17" i="5"/>
  <c r="L17" i="5" s="1"/>
  <c r="P22" i="5"/>
  <c r="P26" i="5"/>
  <c r="G32" i="5"/>
  <c r="I32" i="5"/>
  <c r="F53" i="5"/>
  <c r="K35" i="5"/>
  <c r="G35" i="5"/>
  <c r="L35" i="5"/>
  <c r="F35" i="5"/>
  <c r="H35" i="5"/>
  <c r="C13" i="5"/>
  <c r="C103" i="5" s="1"/>
  <c r="C95" i="5"/>
  <c r="C45" i="5"/>
  <c r="C135" i="5" s="1"/>
  <c r="C37" i="5"/>
  <c r="C127" i="5" s="1"/>
  <c r="C39" i="5"/>
  <c r="C129" i="5" s="1"/>
  <c r="C43" i="5"/>
  <c r="C133" i="5" s="1"/>
  <c r="C47" i="5"/>
  <c r="C137" i="5" s="1"/>
  <c r="C35" i="5"/>
  <c r="C125" i="5" s="1"/>
  <c r="C55" i="5"/>
  <c r="C145" i="5" s="1"/>
  <c r="C49" i="5"/>
  <c r="C139" i="5" s="1"/>
  <c r="C41" i="5"/>
  <c r="C131" i="5" s="1"/>
  <c r="C51" i="5"/>
  <c r="C141" i="5" s="1"/>
  <c r="C96" i="5"/>
  <c r="F94" i="6"/>
  <c r="G4" i="6"/>
  <c r="D52" i="5"/>
  <c r="E56" i="5"/>
  <c r="E53" i="5"/>
  <c r="O6" i="5"/>
  <c r="O16" i="5"/>
  <c r="C32" i="5"/>
  <c r="C122" i="5" s="1"/>
  <c r="O5" i="5"/>
  <c r="O89" i="5" s="1"/>
  <c r="C11" i="5"/>
  <c r="C101" i="5" s="1"/>
  <c r="C9" i="5"/>
  <c r="C99" i="5" s="1"/>
  <c r="O96" i="5" l="1"/>
  <c r="M32" i="5"/>
  <c r="N122" i="5"/>
  <c r="O122" i="5" s="1"/>
  <c r="C58" i="5"/>
  <c r="C148" i="5" s="1"/>
  <c r="C57" i="5"/>
  <c r="C147" i="5" s="1"/>
  <c r="O29" i="5"/>
  <c r="O69" i="5"/>
  <c r="O73" i="5"/>
  <c r="O85" i="5"/>
  <c r="O67" i="5"/>
  <c r="O75" i="5"/>
  <c r="O65" i="5"/>
  <c r="O77" i="5"/>
  <c r="O83" i="5"/>
  <c r="O19" i="5"/>
  <c r="O71" i="5"/>
  <c r="O79" i="5"/>
  <c r="O87" i="5"/>
  <c r="O81" i="5"/>
  <c r="P6" i="5"/>
  <c r="F57" i="5"/>
  <c r="O23" i="5"/>
  <c r="O31" i="5"/>
  <c r="O27" i="5"/>
  <c r="O21" i="5"/>
  <c r="O25" i="5"/>
  <c r="O15" i="5"/>
  <c r="O35" i="5"/>
  <c r="O17" i="5"/>
  <c r="E32" i="5"/>
  <c r="E58" i="5"/>
  <c r="G94" i="6"/>
  <c r="H4" i="6"/>
  <c r="B96" i="5"/>
  <c r="F59" i="5"/>
  <c r="P16" i="5"/>
  <c r="D56" i="5"/>
  <c r="D53" i="5"/>
  <c r="E57" i="5"/>
  <c r="O45" i="5"/>
  <c r="O37" i="5"/>
  <c r="O39" i="5"/>
  <c r="O47" i="5"/>
  <c r="O43" i="5"/>
  <c r="O55" i="5"/>
  <c r="O49" i="5"/>
  <c r="O41" i="5"/>
  <c r="O51" i="5"/>
  <c r="O9" i="5"/>
  <c r="O11" i="5"/>
  <c r="O13" i="5"/>
  <c r="P5" i="5"/>
  <c r="P89" i="5" s="1"/>
  <c r="O7" i="5"/>
  <c r="B95" i="5"/>
  <c r="C4" i="5"/>
  <c r="C59" i="5" l="1"/>
  <c r="C149" i="5" s="1"/>
  <c r="P71" i="5"/>
  <c r="P83" i="5"/>
  <c r="P87" i="5"/>
  <c r="P73" i="5"/>
  <c r="P69" i="5"/>
  <c r="P67" i="5"/>
  <c r="P77" i="5"/>
  <c r="P75" i="5"/>
  <c r="P81" i="5"/>
  <c r="P79" i="5"/>
  <c r="P65" i="5"/>
  <c r="P85" i="5"/>
  <c r="P29" i="5"/>
  <c r="P19" i="5"/>
  <c r="P31" i="5"/>
  <c r="N17" i="5"/>
  <c r="N107" i="5" s="1"/>
  <c r="D4" i="5"/>
  <c r="E4" i="5" s="1"/>
  <c r="C2" i="5"/>
  <c r="P23" i="5"/>
  <c r="P25" i="5"/>
  <c r="P21" i="5"/>
  <c r="P27" i="5"/>
  <c r="P7" i="5"/>
  <c r="P15" i="5"/>
  <c r="P17" i="5"/>
  <c r="D32" i="5"/>
  <c r="H94" i="6"/>
  <c r="I4" i="6"/>
  <c r="P43" i="5"/>
  <c r="P55" i="5"/>
  <c r="P49" i="5"/>
  <c r="P45" i="5"/>
  <c r="P37" i="5"/>
  <c r="P47" i="5"/>
  <c r="P39" i="5"/>
  <c r="P41" i="5"/>
  <c r="P13" i="5"/>
  <c r="P9" i="5"/>
  <c r="P51" i="5"/>
  <c r="P11" i="5"/>
  <c r="P35" i="5"/>
  <c r="D57" i="5"/>
  <c r="D58" i="5"/>
  <c r="E59" i="5"/>
  <c r="C94" i="5"/>
  <c r="N95" i="4"/>
  <c r="M95" i="4"/>
  <c r="L95" i="4"/>
  <c r="K95" i="4"/>
  <c r="J95" i="4"/>
  <c r="I95" i="4"/>
  <c r="H95" i="4"/>
  <c r="B95" i="4"/>
  <c r="O94" i="4"/>
  <c r="B94" i="4"/>
  <c r="D94" i="5" l="1"/>
  <c r="O32" i="5"/>
  <c r="I94" i="6"/>
  <c r="J4" i="6"/>
  <c r="D59" i="5"/>
  <c r="E94" i="5"/>
  <c r="F4" i="5"/>
  <c r="O33" i="5" l="1"/>
  <c r="P32" i="5"/>
  <c r="P33" i="5" s="1"/>
  <c r="F94" i="5"/>
  <c r="G4" i="5"/>
  <c r="J94" i="6"/>
  <c r="K4" i="6"/>
  <c r="O54" i="4"/>
  <c r="F52" i="4"/>
  <c r="C52" i="4"/>
  <c r="C142" i="4" s="1"/>
  <c r="O50" i="4"/>
  <c r="N33" i="5" l="1"/>
  <c r="F33" i="5"/>
  <c r="E52" i="4"/>
  <c r="P50" i="4"/>
  <c r="K94" i="6"/>
  <c r="L4" i="6"/>
  <c r="G94" i="5"/>
  <c r="H4" i="5"/>
  <c r="O48" i="4"/>
  <c r="O46" i="4"/>
  <c r="O44" i="4"/>
  <c r="O42" i="4"/>
  <c r="O40" i="4"/>
  <c r="O38" i="4"/>
  <c r="O36" i="4"/>
  <c r="N34" i="4"/>
  <c r="M34" i="4"/>
  <c r="L34" i="4"/>
  <c r="K34" i="4"/>
  <c r="J34" i="4"/>
  <c r="I34" i="4"/>
  <c r="H34" i="4"/>
  <c r="G34" i="4"/>
  <c r="F34" i="4"/>
  <c r="E34" i="4"/>
  <c r="D34" i="4"/>
  <c r="C34" i="4"/>
  <c r="C124" i="4" s="1"/>
  <c r="M33" i="5" l="1"/>
  <c r="L33" i="5" s="1"/>
  <c r="K33" i="5" s="1"/>
  <c r="J33" i="5" s="1"/>
  <c r="I33" i="5" s="1"/>
  <c r="H33" i="5" s="1"/>
  <c r="G33" i="5" s="1"/>
  <c r="N123" i="5"/>
  <c r="O34" i="4"/>
  <c r="E33" i="5"/>
  <c r="P38" i="4"/>
  <c r="P36" i="4"/>
  <c r="P44" i="4"/>
  <c r="P46" i="4"/>
  <c r="D52" i="4"/>
  <c r="L94" i="6"/>
  <c r="M4" i="6"/>
  <c r="P40" i="4"/>
  <c r="P42" i="4"/>
  <c r="P48" i="4"/>
  <c r="H94" i="5"/>
  <c r="I4" i="5"/>
  <c r="D33" i="5" l="1"/>
  <c r="M94" i="6"/>
  <c r="N4" i="6"/>
  <c r="N94" i="6" s="1"/>
  <c r="I94" i="5"/>
  <c r="J4" i="5"/>
  <c r="O30" i="4"/>
  <c r="O28" i="4"/>
  <c r="O26" i="4"/>
  <c r="O24" i="4"/>
  <c r="O22" i="4"/>
  <c r="H32" i="4"/>
  <c r="D56" i="4"/>
  <c r="C106" i="4"/>
  <c r="B105" i="4"/>
  <c r="O14" i="4"/>
  <c r="B104" i="4"/>
  <c r="B103" i="4"/>
  <c r="O12" i="4"/>
  <c r="B102" i="4"/>
  <c r="B101" i="4"/>
  <c r="O10" i="4"/>
  <c r="B100" i="4"/>
  <c r="B99" i="4"/>
  <c r="O8" i="4"/>
  <c r="B98" i="4"/>
  <c r="B97" i="4"/>
  <c r="B96" i="4"/>
  <c r="J7" i="4"/>
  <c r="C4" i="4"/>
  <c r="N95" i="1"/>
  <c r="M95" i="1"/>
  <c r="L95" i="1"/>
  <c r="K95" i="1"/>
  <c r="J95" i="1"/>
  <c r="I95" i="1"/>
  <c r="H95" i="1"/>
  <c r="O94" i="1"/>
  <c r="B94" i="1"/>
  <c r="B59" i="1"/>
  <c r="B149" i="1" s="1"/>
  <c r="B58" i="1"/>
  <c r="B148" i="1" s="1"/>
  <c r="B57" i="1"/>
  <c r="B147" i="1" s="1"/>
  <c r="B56" i="1"/>
  <c r="B146" i="1" s="1"/>
  <c r="B55" i="1"/>
  <c r="B145" i="1" s="1"/>
  <c r="O54" i="1"/>
  <c r="B54" i="1"/>
  <c r="B144" i="1" s="1"/>
  <c r="B53" i="1"/>
  <c r="B143" i="1" s="1"/>
  <c r="F52" i="1"/>
  <c r="D52" i="1"/>
  <c r="C52" i="1"/>
  <c r="B52" i="1"/>
  <c r="B142" i="1" s="1"/>
  <c r="B51" i="1"/>
  <c r="B141" i="1" s="1"/>
  <c r="O50" i="1"/>
  <c r="B50" i="1"/>
  <c r="B140" i="1" s="1"/>
  <c r="C142" i="1" l="1"/>
  <c r="C94" i="4"/>
  <c r="C2" i="4"/>
  <c r="P50" i="1"/>
  <c r="D11" i="4"/>
  <c r="L17" i="4"/>
  <c r="P54" i="1"/>
  <c r="F7" i="4"/>
  <c r="L11" i="4"/>
  <c r="J17" i="4"/>
  <c r="F32" i="4"/>
  <c r="H7" i="4"/>
  <c r="J11" i="4"/>
  <c r="F17" i="4"/>
  <c r="H17" i="4"/>
  <c r="G17" i="4" s="1"/>
  <c r="H11" i="4"/>
  <c r="F11" i="4"/>
  <c r="N11" i="4"/>
  <c r="N101" i="4" s="1"/>
  <c r="N17" i="4"/>
  <c r="N107" i="4" s="1"/>
  <c r="C95" i="4"/>
  <c r="C51" i="4"/>
  <c r="C141" i="4" s="1"/>
  <c r="C55" i="4"/>
  <c r="C145" i="4" s="1"/>
  <c r="C49" i="4"/>
  <c r="C139" i="4" s="1"/>
  <c r="C43" i="4"/>
  <c r="C133" i="4" s="1"/>
  <c r="C39" i="4"/>
  <c r="C129" i="4" s="1"/>
  <c r="C53" i="4"/>
  <c r="C143" i="4" s="1"/>
  <c r="C47" i="4"/>
  <c r="C137" i="4" s="1"/>
  <c r="C45" i="4"/>
  <c r="C135" i="4" s="1"/>
  <c r="C41" i="4"/>
  <c r="C131" i="4" s="1"/>
  <c r="C37" i="4"/>
  <c r="C127" i="4" s="1"/>
  <c r="C35" i="4"/>
  <c r="C125" i="4" s="1"/>
  <c r="E95" i="4"/>
  <c r="E51" i="4"/>
  <c r="E55" i="4"/>
  <c r="E49" i="4"/>
  <c r="E43" i="4"/>
  <c r="E39" i="4"/>
  <c r="E47" i="4"/>
  <c r="E45" i="4"/>
  <c r="E41" i="4"/>
  <c r="E37" i="4"/>
  <c r="E35" i="4"/>
  <c r="E53" i="4"/>
  <c r="G95" i="4"/>
  <c r="G51" i="4"/>
  <c r="G55" i="4"/>
  <c r="G49" i="4"/>
  <c r="G43" i="4"/>
  <c r="G39" i="4"/>
  <c r="G47" i="4"/>
  <c r="G45" i="4"/>
  <c r="G41" i="4"/>
  <c r="G37" i="4"/>
  <c r="G35" i="4"/>
  <c r="I51" i="4"/>
  <c r="I55" i="4"/>
  <c r="I49" i="4"/>
  <c r="I43" i="4"/>
  <c r="I39" i="4"/>
  <c r="I47" i="4"/>
  <c r="I45" i="4"/>
  <c r="I41" i="4"/>
  <c r="I37" i="4"/>
  <c r="I35" i="4"/>
  <c r="I32" i="4"/>
  <c r="K51" i="4"/>
  <c r="K55" i="4"/>
  <c r="K49" i="4"/>
  <c r="K43" i="4"/>
  <c r="K39" i="4"/>
  <c r="K47" i="4"/>
  <c r="K45" i="4"/>
  <c r="K41" i="4"/>
  <c r="K37" i="4"/>
  <c r="K35" i="4"/>
  <c r="K32" i="4"/>
  <c r="M51" i="4"/>
  <c r="M55" i="4"/>
  <c r="M49" i="4"/>
  <c r="M43" i="4"/>
  <c r="M39" i="4"/>
  <c r="M47" i="4"/>
  <c r="M45" i="4"/>
  <c r="M41" i="4"/>
  <c r="M37" i="4"/>
  <c r="M35" i="4"/>
  <c r="M32" i="4"/>
  <c r="O5" i="4"/>
  <c r="O6" i="4"/>
  <c r="C7" i="4"/>
  <c r="C97" i="4" s="1"/>
  <c r="M7" i="4"/>
  <c r="L7" i="4" s="1"/>
  <c r="C9" i="4"/>
  <c r="C99" i="4" s="1"/>
  <c r="E9" i="4"/>
  <c r="G9" i="4"/>
  <c r="I9" i="4"/>
  <c r="K9" i="4"/>
  <c r="M9" i="4"/>
  <c r="C13" i="4"/>
  <c r="C103" i="4" s="1"/>
  <c r="E13" i="4"/>
  <c r="G13" i="4"/>
  <c r="I13" i="4"/>
  <c r="K13" i="4"/>
  <c r="M13" i="4"/>
  <c r="E56" i="4"/>
  <c r="O16" i="4"/>
  <c r="C17" i="4"/>
  <c r="C107" i="4" s="1"/>
  <c r="I17" i="4"/>
  <c r="P26" i="4"/>
  <c r="P30" i="4"/>
  <c r="C32" i="4"/>
  <c r="C122" i="4" s="1"/>
  <c r="E32" i="4"/>
  <c r="D95" i="4"/>
  <c r="D55" i="4"/>
  <c r="D51" i="4"/>
  <c r="D47" i="4"/>
  <c r="D45" i="4"/>
  <c r="D41" i="4"/>
  <c r="D37" i="4"/>
  <c r="D49" i="4"/>
  <c r="D43" i="4"/>
  <c r="D39" i="4"/>
  <c r="D35" i="4"/>
  <c r="F55" i="4"/>
  <c r="F51" i="4"/>
  <c r="F53" i="4"/>
  <c r="F47" i="4"/>
  <c r="F45" i="4"/>
  <c r="F41" i="4"/>
  <c r="F37" i="4"/>
  <c r="F49" i="4"/>
  <c r="F43" i="4"/>
  <c r="F39" i="4"/>
  <c r="F35" i="4"/>
  <c r="H55" i="4"/>
  <c r="H51" i="4"/>
  <c r="H47" i="4"/>
  <c r="H45" i="4"/>
  <c r="H41" i="4"/>
  <c r="H37" i="4"/>
  <c r="H49" i="4"/>
  <c r="H43" i="4"/>
  <c r="H39" i="4"/>
  <c r="H35" i="4"/>
  <c r="J55" i="4"/>
  <c r="J51" i="4"/>
  <c r="J47" i="4"/>
  <c r="J45" i="4"/>
  <c r="J41" i="4"/>
  <c r="J37" i="4"/>
  <c r="J49" i="4"/>
  <c r="J43" i="4"/>
  <c r="J39" i="4"/>
  <c r="J35" i="4"/>
  <c r="J32" i="4"/>
  <c r="L55" i="4"/>
  <c r="L51" i="4"/>
  <c r="L47" i="4"/>
  <c r="L45" i="4"/>
  <c r="L41" i="4"/>
  <c r="L37" i="4"/>
  <c r="L49" i="4"/>
  <c r="L43" i="4"/>
  <c r="L39" i="4"/>
  <c r="L35" i="4"/>
  <c r="L32" i="4"/>
  <c r="N55" i="4"/>
  <c r="N145" i="4" s="1"/>
  <c r="N51" i="4"/>
  <c r="N141" i="4" s="1"/>
  <c r="N47" i="4"/>
  <c r="N137" i="4" s="1"/>
  <c r="N45" i="4"/>
  <c r="N135" i="4" s="1"/>
  <c r="N41" i="4"/>
  <c r="N131" i="4" s="1"/>
  <c r="N37" i="4"/>
  <c r="N127" i="4" s="1"/>
  <c r="N49" i="4"/>
  <c r="N139" i="4" s="1"/>
  <c r="N43" i="4"/>
  <c r="N133" i="4" s="1"/>
  <c r="N39" i="4"/>
  <c r="N129" i="4" s="1"/>
  <c r="N35" i="4"/>
  <c r="N125" i="4" s="1"/>
  <c r="E7" i="4"/>
  <c r="G7" i="4"/>
  <c r="I7" i="4"/>
  <c r="K7" i="4"/>
  <c r="D9" i="4"/>
  <c r="F9" i="4"/>
  <c r="H9" i="4"/>
  <c r="J9" i="4"/>
  <c r="L9" i="4"/>
  <c r="N9" i="4"/>
  <c r="N99" i="4" s="1"/>
  <c r="C11" i="4"/>
  <c r="C101" i="4" s="1"/>
  <c r="E11" i="4"/>
  <c r="G11" i="4"/>
  <c r="I11" i="4"/>
  <c r="K11" i="4"/>
  <c r="M11" i="4"/>
  <c r="D13" i="4"/>
  <c r="F13" i="4"/>
  <c r="H13" i="4"/>
  <c r="J13" i="4"/>
  <c r="L13" i="4"/>
  <c r="N13" i="4"/>
  <c r="N103" i="4" s="1"/>
  <c r="E17" i="4"/>
  <c r="K17" i="4"/>
  <c r="M17" i="4"/>
  <c r="P24" i="4"/>
  <c r="P28" i="4"/>
  <c r="D32" i="4"/>
  <c r="G32" i="4"/>
  <c r="D53" i="4"/>
  <c r="C33" i="5"/>
  <c r="C123" i="5" s="1"/>
  <c r="P8" i="4"/>
  <c r="E52" i="1"/>
  <c r="P10" i="4"/>
  <c r="P14" i="4"/>
  <c r="C56" i="4"/>
  <c r="C146" i="4" s="1"/>
  <c r="D57" i="4"/>
  <c r="D58" i="4"/>
  <c r="P12" i="4"/>
  <c r="J94" i="5"/>
  <c r="K4" i="5"/>
  <c r="D4" i="4"/>
  <c r="D94" i="4" s="1"/>
  <c r="B49" i="1"/>
  <c r="B139" i="1" s="1"/>
  <c r="O48" i="1"/>
  <c r="B48" i="1"/>
  <c r="B138" i="1" s="1"/>
  <c r="B47" i="1"/>
  <c r="B137" i="1" s="1"/>
  <c r="O46" i="1"/>
  <c r="B46" i="1"/>
  <c r="B136" i="1" s="1"/>
  <c r="B45" i="1"/>
  <c r="B135" i="1" s="1"/>
  <c r="O44" i="1"/>
  <c r="B44" i="1"/>
  <c r="B134" i="1" s="1"/>
  <c r="O85" i="4" l="1"/>
  <c r="O77" i="4"/>
  <c r="O73" i="4"/>
  <c r="O69" i="4"/>
  <c r="O21" i="4"/>
  <c r="O65" i="4"/>
  <c r="O87" i="4"/>
  <c r="O75" i="4"/>
  <c r="O81" i="4"/>
  <c r="O79" i="4"/>
  <c r="O19" i="4"/>
  <c r="O89" i="4"/>
  <c r="O83" i="4"/>
  <c r="O67" i="4"/>
  <c r="O71" i="4"/>
  <c r="O29" i="4"/>
  <c r="O25" i="4"/>
  <c r="O31" i="4"/>
  <c r="O23" i="4"/>
  <c r="O27" i="4"/>
  <c r="O15" i="4"/>
  <c r="P6" i="4"/>
  <c r="D17" i="4"/>
  <c r="D7" i="4"/>
  <c r="E57" i="4"/>
  <c r="O55" i="4"/>
  <c r="O51" i="4"/>
  <c r="O39" i="4"/>
  <c r="O47" i="4"/>
  <c r="O41" i="4"/>
  <c r="O49" i="4"/>
  <c r="O43" i="4"/>
  <c r="O37" i="4"/>
  <c r="O45" i="4"/>
  <c r="O35" i="4"/>
  <c r="P5" i="4"/>
  <c r="P34" i="4"/>
  <c r="O13" i="4"/>
  <c r="P44" i="1"/>
  <c r="P46" i="1"/>
  <c r="P48" i="1"/>
  <c r="P22" i="4"/>
  <c r="E58" i="4"/>
  <c r="O17" i="4"/>
  <c r="P16" i="4"/>
  <c r="O7" i="4"/>
  <c r="P54" i="4"/>
  <c r="O11" i="4"/>
  <c r="O9" i="4"/>
  <c r="C58" i="4"/>
  <c r="C148" i="4" s="1"/>
  <c r="C57" i="4"/>
  <c r="C147" i="4" s="1"/>
  <c r="K94" i="5"/>
  <c r="L4" i="5"/>
  <c r="D59" i="4"/>
  <c r="B43" i="1"/>
  <c r="B133" i="1" s="1"/>
  <c r="O42" i="1"/>
  <c r="B42" i="1"/>
  <c r="B132" i="1" s="1"/>
  <c r="B41" i="1"/>
  <c r="B131" i="1" s="1"/>
  <c r="O40" i="1"/>
  <c r="B40" i="1"/>
  <c r="B130" i="1" s="1"/>
  <c r="B39" i="1"/>
  <c r="B129" i="1" s="1"/>
  <c r="O38" i="1"/>
  <c r="B38" i="1"/>
  <c r="B128" i="1" s="1"/>
  <c r="B37" i="1"/>
  <c r="B127" i="1" s="1"/>
  <c r="O36" i="1"/>
  <c r="B36" i="1"/>
  <c r="B126" i="1" s="1"/>
  <c r="B35" i="1"/>
  <c r="B125" i="1" s="1"/>
  <c r="N34" i="1"/>
  <c r="M34" i="1"/>
  <c r="L34" i="1"/>
  <c r="K34" i="1"/>
  <c r="J34" i="1"/>
  <c r="I34" i="1"/>
  <c r="H34" i="1"/>
  <c r="G34" i="1"/>
  <c r="F34" i="1"/>
  <c r="E34" i="1"/>
  <c r="D34" i="1"/>
  <c r="C34" i="1"/>
  <c r="C124" i="1" s="1"/>
  <c r="B34" i="1"/>
  <c r="B124" i="1" s="1"/>
  <c r="B33" i="1"/>
  <c r="B123" i="1" s="1"/>
  <c r="B32" i="1"/>
  <c r="B122" i="1" s="1"/>
  <c r="O30" i="1"/>
  <c r="O28" i="1"/>
  <c r="O26" i="1"/>
  <c r="O24" i="1"/>
  <c r="P67" i="4" l="1"/>
  <c r="P75" i="4"/>
  <c r="P83" i="4"/>
  <c r="P65" i="4"/>
  <c r="P73" i="4"/>
  <c r="P89" i="4"/>
  <c r="P71" i="4"/>
  <c r="P79" i="4"/>
  <c r="P87" i="4"/>
  <c r="P69" i="4"/>
  <c r="P77" i="4"/>
  <c r="P85" i="4"/>
  <c r="P81" i="4"/>
  <c r="P19" i="4"/>
  <c r="P21" i="4"/>
  <c r="N7" i="4"/>
  <c r="N97" i="4" s="1"/>
  <c r="P15" i="4"/>
  <c r="P23" i="4"/>
  <c r="P27" i="4"/>
  <c r="P31" i="4"/>
  <c r="P29" i="4"/>
  <c r="P25" i="4"/>
  <c r="P40" i="1"/>
  <c r="P26" i="1"/>
  <c r="P38" i="1"/>
  <c r="P55" i="4"/>
  <c r="P35" i="4"/>
  <c r="P11" i="4"/>
  <c r="P13" i="4"/>
  <c r="P17" i="4"/>
  <c r="P7" i="4"/>
  <c r="P30" i="1"/>
  <c r="P42" i="1"/>
  <c r="P36" i="1"/>
  <c r="P24" i="1"/>
  <c r="P28" i="1"/>
  <c r="E59" i="4"/>
  <c r="P51" i="4"/>
  <c r="P45" i="4"/>
  <c r="P37" i="4"/>
  <c r="P43" i="4"/>
  <c r="P47" i="4"/>
  <c r="P39" i="4"/>
  <c r="P49" i="4"/>
  <c r="P41" i="4"/>
  <c r="P9" i="4"/>
  <c r="L94" i="5"/>
  <c r="M4" i="5"/>
  <c r="O34" i="1"/>
  <c r="C59" i="4"/>
  <c r="C149" i="4" s="1"/>
  <c r="O22" i="1"/>
  <c r="B17" i="1"/>
  <c r="B107" i="1" s="1"/>
  <c r="D56" i="1"/>
  <c r="C106" i="1"/>
  <c r="B16" i="1"/>
  <c r="B106" i="1" s="1"/>
  <c r="B15" i="1"/>
  <c r="B105" i="1" s="1"/>
  <c r="P34" i="1" l="1"/>
  <c r="P22" i="1"/>
  <c r="E56" i="1"/>
  <c r="F56" i="1"/>
  <c r="O16" i="1"/>
  <c r="M94" i="5"/>
  <c r="N4" i="5"/>
  <c r="N94" i="5" s="1"/>
  <c r="C56" i="1"/>
  <c r="C146" i="1" s="1"/>
  <c r="O14" i="1"/>
  <c r="B14" i="1"/>
  <c r="B104" i="1" s="1"/>
  <c r="B13" i="1"/>
  <c r="B103" i="1" s="1"/>
  <c r="O12" i="1"/>
  <c r="B12" i="1"/>
  <c r="B102" i="1" s="1"/>
  <c r="B11" i="1"/>
  <c r="B101" i="1" s="1"/>
  <c r="O10" i="1"/>
  <c r="B10" i="1"/>
  <c r="B100" i="1" s="1"/>
  <c r="B9" i="1"/>
  <c r="B99" i="1" s="1"/>
  <c r="O8" i="1"/>
  <c r="B8" i="1"/>
  <c r="B98" i="1" s="1"/>
  <c r="P16" i="1" l="1"/>
  <c r="P12" i="1"/>
  <c r="P10" i="1"/>
  <c r="P8" i="1"/>
  <c r="P14" i="1"/>
  <c r="B7" i="1"/>
  <c r="B97" i="1" s="1"/>
  <c r="O6" i="1"/>
  <c r="B6" i="1"/>
  <c r="B96" i="1" s="1"/>
  <c r="C13" i="1"/>
  <c r="C103" i="1" s="1"/>
  <c r="B5" i="1"/>
  <c r="C4" i="1"/>
  <c r="P6" i="1" l="1"/>
  <c r="D4" i="1"/>
  <c r="C2" i="1"/>
  <c r="D95" i="1"/>
  <c r="D55" i="1"/>
  <c r="D51" i="1"/>
  <c r="D53" i="1"/>
  <c r="D49" i="1"/>
  <c r="D47" i="1"/>
  <c r="D45" i="1"/>
  <c r="D43" i="1"/>
  <c r="D41" i="1"/>
  <c r="D39" i="1"/>
  <c r="D37" i="1"/>
  <c r="D32" i="1"/>
  <c r="D35" i="1"/>
  <c r="D17" i="1"/>
  <c r="D13" i="1"/>
  <c r="D11" i="1"/>
  <c r="D9" i="1"/>
  <c r="D7" i="1"/>
  <c r="D57" i="1"/>
  <c r="D58" i="1"/>
  <c r="F55" i="1"/>
  <c r="F51" i="1"/>
  <c r="F53" i="1"/>
  <c r="F49" i="1"/>
  <c r="F47" i="1"/>
  <c r="F45" i="1"/>
  <c r="F58" i="1"/>
  <c r="F43" i="1"/>
  <c r="F41" i="1"/>
  <c r="F39" i="1"/>
  <c r="F37" i="1"/>
  <c r="F32" i="1"/>
  <c r="F35" i="1"/>
  <c r="F13" i="1"/>
  <c r="F11" i="1"/>
  <c r="F9" i="1"/>
  <c r="F7" i="1"/>
  <c r="F17" i="1"/>
  <c r="H55" i="1"/>
  <c r="H51" i="1"/>
  <c r="H49" i="1"/>
  <c r="H47" i="1"/>
  <c r="H45" i="1"/>
  <c r="H43" i="1"/>
  <c r="H41" i="1"/>
  <c r="H39" i="1"/>
  <c r="H37" i="1"/>
  <c r="H32" i="1"/>
  <c r="H33" i="1" s="1"/>
  <c r="H35" i="1"/>
  <c r="H17" i="1"/>
  <c r="H13" i="1"/>
  <c r="H11" i="1"/>
  <c r="H9" i="1"/>
  <c r="H7" i="1"/>
  <c r="J55" i="1"/>
  <c r="J51" i="1"/>
  <c r="J49" i="1"/>
  <c r="J47" i="1"/>
  <c r="J45" i="1"/>
  <c r="J43" i="1"/>
  <c r="J41" i="1"/>
  <c r="J39" i="1"/>
  <c r="J37" i="1"/>
  <c r="J32" i="1"/>
  <c r="J33" i="1" s="1"/>
  <c r="J35" i="1"/>
  <c r="J13" i="1"/>
  <c r="J11" i="1"/>
  <c r="J9" i="1"/>
  <c r="J7" i="1"/>
  <c r="J17" i="1"/>
  <c r="L55" i="1"/>
  <c r="L51" i="1"/>
  <c r="L49" i="1"/>
  <c r="L47" i="1"/>
  <c r="L45" i="1"/>
  <c r="L43" i="1"/>
  <c r="L41" i="1"/>
  <c r="L39" i="1"/>
  <c r="L37" i="1"/>
  <c r="L32" i="1"/>
  <c r="L33" i="1" s="1"/>
  <c r="L35" i="1"/>
  <c r="L17" i="1"/>
  <c r="L13" i="1"/>
  <c r="L11" i="1"/>
  <c r="L9" i="1"/>
  <c r="L7" i="1"/>
  <c r="N55" i="1"/>
  <c r="N145" i="1" s="1"/>
  <c r="N51" i="1"/>
  <c r="N141" i="1" s="1"/>
  <c r="N49" i="1"/>
  <c r="N139" i="1" s="1"/>
  <c r="N47" i="1"/>
  <c r="N137" i="1" s="1"/>
  <c r="N45" i="1"/>
  <c r="N135" i="1" s="1"/>
  <c r="N43" i="1"/>
  <c r="N133" i="1" s="1"/>
  <c r="N41" i="1"/>
  <c r="N131" i="1" s="1"/>
  <c r="N39" i="1"/>
  <c r="N129" i="1" s="1"/>
  <c r="N37" i="1"/>
  <c r="N127" i="1" s="1"/>
  <c r="N32" i="1"/>
  <c r="N35" i="1"/>
  <c r="N125" i="1" s="1"/>
  <c r="N13" i="1"/>
  <c r="N103" i="1" s="1"/>
  <c r="N11" i="1"/>
  <c r="N101" i="1" s="1"/>
  <c r="N9" i="1"/>
  <c r="N99" i="1" s="1"/>
  <c r="N7" i="1"/>
  <c r="N97" i="1" s="1"/>
  <c r="N17" i="1"/>
  <c r="N107" i="1" s="1"/>
  <c r="F57" i="1"/>
  <c r="E95" i="1"/>
  <c r="E55" i="1"/>
  <c r="E51" i="1"/>
  <c r="E49" i="1"/>
  <c r="E47" i="1"/>
  <c r="E45" i="1"/>
  <c r="E32" i="1"/>
  <c r="E53" i="1"/>
  <c r="E43" i="1"/>
  <c r="E41" i="1"/>
  <c r="E39" i="1"/>
  <c r="E37" i="1"/>
  <c r="E35" i="1"/>
  <c r="E58" i="1"/>
  <c r="E17" i="1"/>
  <c r="E13" i="1"/>
  <c r="E11" i="1"/>
  <c r="E9" i="1"/>
  <c r="E7" i="1"/>
  <c r="G95" i="1"/>
  <c r="G55" i="1"/>
  <c r="G51" i="1"/>
  <c r="G49" i="1"/>
  <c r="G47" i="1"/>
  <c r="G45" i="1"/>
  <c r="G32" i="1"/>
  <c r="G43" i="1"/>
  <c r="G41" i="1"/>
  <c r="G39" i="1"/>
  <c r="G37" i="1"/>
  <c r="G35" i="1"/>
  <c r="G17" i="1"/>
  <c r="G13" i="1"/>
  <c r="G11" i="1"/>
  <c r="G9" i="1"/>
  <c r="G7" i="1"/>
  <c r="I55" i="1"/>
  <c r="I51" i="1"/>
  <c r="I49" i="1"/>
  <c r="I47" i="1"/>
  <c r="I45" i="1"/>
  <c r="I32" i="1"/>
  <c r="I33" i="1" s="1"/>
  <c r="I43" i="1"/>
  <c r="I41" i="1"/>
  <c r="I39" i="1"/>
  <c r="I37" i="1"/>
  <c r="I35" i="1"/>
  <c r="I17" i="1"/>
  <c r="I13" i="1"/>
  <c r="I11" i="1"/>
  <c r="I9" i="1"/>
  <c r="I7" i="1"/>
  <c r="K55" i="1"/>
  <c r="K51" i="1"/>
  <c r="K49" i="1"/>
  <c r="K47" i="1"/>
  <c r="K45" i="1"/>
  <c r="K32" i="1"/>
  <c r="K33" i="1" s="1"/>
  <c r="K43" i="1"/>
  <c r="K41" i="1"/>
  <c r="K39" i="1"/>
  <c r="K37" i="1"/>
  <c r="K35" i="1"/>
  <c r="K17" i="1"/>
  <c r="K13" i="1"/>
  <c r="K11" i="1"/>
  <c r="K9" i="1"/>
  <c r="K7" i="1"/>
  <c r="M55" i="1"/>
  <c r="M51" i="1"/>
  <c r="M49" i="1"/>
  <c r="M47" i="1"/>
  <c r="M45" i="1"/>
  <c r="M32" i="1"/>
  <c r="M43" i="1"/>
  <c r="M41" i="1"/>
  <c r="M39" i="1"/>
  <c r="M37" i="1"/>
  <c r="M35" i="1"/>
  <c r="M17" i="1"/>
  <c r="M13" i="1"/>
  <c r="M11" i="1"/>
  <c r="M9" i="1"/>
  <c r="M7" i="1"/>
  <c r="E57" i="1"/>
  <c r="C94" i="1"/>
  <c r="C95" i="1"/>
  <c r="C55" i="1"/>
  <c r="C145" i="1" s="1"/>
  <c r="C51" i="1"/>
  <c r="C141" i="1" s="1"/>
  <c r="C58" i="1"/>
  <c r="C148" i="1" s="1"/>
  <c r="C53" i="1"/>
  <c r="C143" i="1" s="1"/>
  <c r="C45" i="1"/>
  <c r="C135" i="1" s="1"/>
  <c r="C49" i="1"/>
  <c r="C139" i="1" s="1"/>
  <c r="C47" i="1"/>
  <c r="C137" i="1" s="1"/>
  <c r="C43" i="1"/>
  <c r="C133" i="1" s="1"/>
  <c r="C32" i="1"/>
  <c r="C122" i="1" s="1"/>
  <c r="C37" i="1"/>
  <c r="C127" i="1" s="1"/>
  <c r="C41" i="1"/>
  <c r="C131" i="1" s="1"/>
  <c r="C39" i="1"/>
  <c r="C129" i="1" s="1"/>
  <c r="C35" i="1"/>
  <c r="C125" i="1" s="1"/>
  <c r="C9" i="1"/>
  <c r="C99" i="1" s="1"/>
  <c r="C11" i="1"/>
  <c r="C101" i="1" s="1"/>
  <c r="C17" i="1"/>
  <c r="C107" i="1" s="1"/>
  <c r="O5" i="1"/>
  <c r="C57" i="1"/>
  <c r="C147" i="1" s="1"/>
  <c r="C7" i="1"/>
  <c r="C97" i="1" s="1"/>
  <c r="N33" i="1" l="1"/>
  <c r="N123" i="1" s="1"/>
  <c r="N122" i="1"/>
  <c r="O77" i="1"/>
  <c r="O89" i="1"/>
  <c r="O85" i="1"/>
  <c r="O73" i="1"/>
  <c r="O69" i="1"/>
  <c r="O65" i="1"/>
  <c r="O21" i="1"/>
  <c r="O67" i="1"/>
  <c r="O87" i="1"/>
  <c r="O79" i="1"/>
  <c r="O83" i="1"/>
  <c r="O81" i="1"/>
  <c r="O19" i="1"/>
  <c r="O71" i="1"/>
  <c r="O75" i="1"/>
  <c r="D94" i="1"/>
  <c r="O27" i="1"/>
  <c r="O31" i="1"/>
  <c r="O25" i="1"/>
  <c r="O29" i="1"/>
  <c r="O23" i="1"/>
  <c r="O15" i="1"/>
  <c r="G33" i="1"/>
  <c r="F59" i="1"/>
  <c r="D59" i="1"/>
  <c r="E59" i="1"/>
  <c r="M33" i="1"/>
  <c r="F33" i="1"/>
  <c r="D33" i="1"/>
  <c r="C59" i="1"/>
  <c r="C149" i="1" s="1"/>
  <c r="B95" i="1"/>
  <c r="O55" i="1"/>
  <c r="O51" i="1"/>
  <c r="O45" i="1"/>
  <c r="O49" i="1"/>
  <c r="O47" i="1"/>
  <c r="O43" i="1"/>
  <c r="O37" i="1"/>
  <c r="O41" i="1"/>
  <c r="O7" i="1"/>
  <c r="O9" i="1"/>
  <c r="O35" i="1"/>
  <c r="O13" i="1"/>
  <c r="O11" i="1"/>
  <c r="O17" i="1"/>
  <c r="P5" i="1"/>
  <c r="O32" i="1"/>
  <c r="C33" i="1"/>
  <c r="C123" i="1" s="1"/>
  <c r="P79" i="1" l="1"/>
  <c r="P75" i="1"/>
  <c r="P67" i="1"/>
  <c r="P89" i="1"/>
  <c r="P65" i="1"/>
  <c r="P87" i="1"/>
  <c r="P81" i="1"/>
  <c r="P77" i="1"/>
  <c r="P73" i="1"/>
  <c r="P83" i="1"/>
  <c r="P85" i="1"/>
  <c r="P71" i="1"/>
  <c r="P69" i="1"/>
  <c r="P21" i="1"/>
  <c r="P19" i="1"/>
  <c r="P15" i="1"/>
  <c r="P29" i="1"/>
  <c r="P31" i="1"/>
  <c r="P27" i="1"/>
  <c r="P25" i="1"/>
  <c r="P23" i="1"/>
  <c r="E33" i="1"/>
  <c r="O33" i="1"/>
  <c r="P32" i="1"/>
  <c r="P33" i="1" s="1"/>
  <c r="P55" i="1"/>
  <c r="P51" i="1"/>
  <c r="P49" i="1"/>
  <c r="P45" i="1"/>
  <c r="P47" i="1"/>
  <c r="P41" i="1"/>
  <c r="P43" i="1"/>
  <c r="P39" i="1"/>
  <c r="O39" i="1" s="1"/>
  <c r="P37" i="1"/>
  <c r="P7" i="1"/>
  <c r="P35" i="1"/>
  <c r="P13" i="1"/>
  <c r="P11" i="1"/>
  <c r="P9" i="1"/>
  <c r="P17" i="1"/>
  <c r="F56" i="4" l="1"/>
  <c r="G52" i="1"/>
  <c r="G56" i="1" s="1"/>
  <c r="G58" i="1" s="1"/>
  <c r="G52" i="4"/>
  <c r="G56" i="4" s="1"/>
  <c r="G58" i="4" s="1"/>
  <c r="G52" i="5"/>
  <c r="G56" i="5" s="1"/>
  <c r="G58" i="5" s="1"/>
  <c r="H52" i="1"/>
  <c r="H56" i="1" s="1"/>
  <c r="H58" i="1" s="1"/>
  <c r="H52" i="4"/>
  <c r="H56" i="4" s="1"/>
  <c r="H58" i="4" s="1"/>
  <c r="H52" i="5"/>
  <c r="I52" i="1"/>
  <c r="I56" i="1" s="1"/>
  <c r="I52" i="4"/>
  <c r="I56" i="4" s="1"/>
  <c r="I52" i="5"/>
  <c r="I56" i="5" s="1"/>
  <c r="J52" i="1"/>
  <c r="J52" i="4"/>
  <c r="J56" i="4" s="1"/>
  <c r="J58" i="4" s="1"/>
  <c r="J52" i="5"/>
  <c r="J56" i="5" s="1"/>
  <c r="J58" i="5" s="1"/>
  <c r="K52" i="1"/>
  <c r="K56" i="1" s="1"/>
  <c r="K52" i="4"/>
  <c r="K56" i="4" s="1"/>
  <c r="K52" i="5"/>
  <c r="K56" i="5" s="1"/>
  <c r="L52" i="1"/>
  <c r="L53" i="1" s="1"/>
  <c r="L52" i="4"/>
  <c r="L52" i="5"/>
  <c r="L56" i="5" s="1"/>
  <c r="L148" i="7"/>
  <c r="M52" i="1"/>
  <c r="M56" i="1" s="1"/>
  <c r="M52" i="4"/>
  <c r="M56" i="4" s="1"/>
  <c r="M52" i="5"/>
  <c r="M56" i="5" s="1"/>
  <c r="M56" i="6"/>
  <c r="M58" i="6" s="1"/>
  <c r="M148" i="7"/>
  <c r="N52" i="1"/>
  <c r="N56" i="1" s="1"/>
  <c r="N52" i="4"/>
  <c r="N56" i="4" s="1"/>
  <c r="N52" i="5"/>
  <c r="N56" i="5" s="1"/>
  <c r="N52" i="6"/>
  <c r="N56" i="6" s="1"/>
  <c r="N146" i="6" s="1"/>
  <c r="O146" i="6" s="1"/>
  <c r="E4" i="1"/>
  <c r="E4" i="4"/>
  <c r="F4" i="4" s="1"/>
  <c r="G4" i="4" s="1"/>
  <c r="G53" i="4"/>
  <c r="E52" i="8"/>
  <c r="F52" i="8"/>
  <c r="F56" i="8" s="1"/>
  <c r="G52" i="8"/>
  <c r="H52" i="8"/>
  <c r="I52" i="8"/>
  <c r="J52" i="8"/>
  <c r="K52" i="8"/>
  <c r="L52" i="8"/>
  <c r="M52" i="8"/>
  <c r="N52" i="8"/>
  <c r="D57" i="8"/>
  <c r="D147" i="8" s="1"/>
  <c r="D4" i="14"/>
  <c r="D4" i="15"/>
  <c r="D91" i="15" s="1"/>
  <c r="D4" i="11"/>
  <c r="D91" i="11" s="1"/>
  <c r="D4" i="10"/>
  <c r="D91" i="10" s="1"/>
  <c r="D4" i="12"/>
  <c r="E4" i="12" s="1"/>
  <c r="F4" i="12" s="1"/>
  <c r="D4" i="13"/>
  <c r="E4" i="13" s="1"/>
  <c r="I142" i="8" l="1"/>
  <c r="L56" i="8"/>
  <c r="L146" i="8" s="1"/>
  <c r="L142" i="8"/>
  <c r="H56" i="8"/>
  <c r="H146" i="8" s="1"/>
  <c r="H142" i="8"/>
  <c r="M56" i="8"/>
  <c r="M58" i="8" s="1"/>
  <c r="M142" i="8"/>
  <c r="K56" i="8"/>
  <c r="K57" i="8" s="1"/>
  <c r="K147" i="8" s="1"/>
  <c r="K142" i="8"/>
  <c r="G56" i="8"/>
  <c r="G58" i="8" s="1"/>
  <c r="G142" i="8"/>
  <c r="N56" i="8"/>
  <c r="N146" i="8" s="1"/>
  <c r="N142" i="8"/>
  <c r="J56" i="8"/>
  <c r="J146" i="8" s="1"/>
  <c r="J142" i="8"/>
  <c r="K146" i="8"/>
  <c r="E56" i="8"/>
  <c r="E146" i="8" s="1"/>
  <c r="E142" i="8"/>
  <c r="M148" i="6"/>
  <c r="F4" i="1"/>
  <c r="G4" i="1" s="1"/>
  <c r="N53" i="4"/>
  <c r="N143" i="4" s="1"/>
  <c r="J53" i="5"/>
  <c r="M57" i="6"/>
  <c r="M147" i="6" s="1"/>
  <c r="H53" i="5"/>
  <c r="M143" i="7"/>
  <c r="E4" i="14"/>
  <c r="D65" i="14"/>
  <c r="M53" i="8"/>
  <c r="M143" i="8" s="1"/>
  <c r="I53" i="8"/>
  <c r="I143" i="8" s="1"/>
  <c r="N143" i="7"/>
  <c r="L53" i="8"/>
  <c r="L143" i="8" s="1"/>
  <c r="E53" i="8"/>
  <c r="E143" i="8" s="1"/>
  <c r="K53" i="8"/>
  <c r="K143" i="8" s="1"/>
  <c r="J53" i="1"/>
  <c r="J143" i="7"/>
  <c r="L143" i="7"/>
  <c r="O52" i="7"/>
  <c r="C37" i="23" s="1"/>
  <c r="C38" i="23" s="1"/>
  <c r="C170" i="23" s="1"/>
  <c r="K143" i="7"/>
  <c r="G53" i="8"/>
  <c r="G143" i="8" s="1"/>
  <c r="N53" i="1"/>
  <c r="N143" i="1" s="1"/>
  <c r="J56" i="1"/>
  <c r="J58" i="1" s="1"/>
  <c r="H53" i="1"/>
  <c r="O52" i="1"/>
  <c r="L56" i="1"/>
  <c r="L58" i="1" s="1"/>
  <c r="M53" i="1"/>
  <c r="G53" i="1"/>
  <c r="J53" i="4"/>
  <c r="H53" i="4"/>
  <c r="L53" i="4"/>
  <c r="O52" i="4"/>
  <c r="L56" i="4"/>
  <c r="L58" i="4" s="1"/>
  <c r="G53" i="5"/>
  <c r="L53" i="5"/>
  <c r="K53" i="5"/>
  <c r="H56" i="5"/>
  <c r="H58" i="5" s="1"/>
  <c r="L58" i="5"/>
  <c r="L57" i="5"/>
  <c r="I53" i="5"/>
  <c r="N53" i="5"/>
  <c r="N143" i="5" s="1"/>
  <c r="J53" i="8"/>
  <c r="J143" i="8" s="1"/>
  <c r="I143" i="7"/>
  <c r="F53" i="8"/>
  <c r="H143" i="7"/>
  <c r="E4" i="11"/>
  <c r="F4" i="11" s="1"/>
  <c r="F91" i="11" s="1"/>
  <c r="E4" i="15"/>
  <c r="F4" i="15" s="1"/>
  <c r="G4" i="15" s="1"/>
  <c r="I56" i="8"/>
  <c r="J148" i="7"/>
  <c r="H148" i="7"/>
  <c r="E57" i="8"/>
  <c r="E147" i="8" s="1"/>
  <c r="D91" i="12"/>
  <c r="E4" i="10"/>
  <c r="F4" i="10" s="1"/>
  <c r="F91" i="10" s="1"/>
  <c r="M147" i="7"/>
  <c r="E94" i="4"/>
  <c r="F57" i="4"/>
  <c r="J57" i="4"/>
  <c r="G57" i="4"/>
  <c r="H57" i="4"/>
  <c r="F58" i="4"/>
  <c r="F4" i="13"/>
  <c r="E91" i="13"/>
  <c r="N57" i="8"/>
  <c r="N147" i="8" s="1"/>
  <c r="N58" i="8"/>
  <c r="N148" i="8" s="1"/>
  <c r="F57" i="8"/>
  <c r="F58" i="8"/>
  <c r="N57" i="6"/>
  <c r="N147" i="6" s="1"/>
  <c r="N58" i="6"/>
  <c r="O56" i="6"/>
  <c r="N58" i="4"/>
  <c r="N148" i="4" s="1"/>
  <c r="N57" i="4"/>
  <c r="N147" i="4" s="1"/>
  <c r="M59" i="7"/>
  <c r="M149" i="7" s="1"/>
  <c r="M59" i="6"/>
  <c r="M149" i="6" s="1"/>
  <c r="M58" i="4"/>
  <c r="M57" i="4"/>
  <c r="L59" i="7"/>
  <c r="L149" i="7" s="1"/>
  <c r="K148" i="7"/>
  <c r="K147" i="7"/>
  <c r="K57" i="4"/>
  <c r="K58" i="4"/>
  <c r="J59" i="5"/>
  <c r="J59" i="4"/>
  <c r="I147" i="7"/>
  <c r="I148" i="7"/>
  <c r="I57" i="4"/>
  <c r="I58" i="4"/>
  <c r="H59" i="4"/>
  <c r="H59" i="1"/>
  <c r="G59" i="5"/>
  <c r="G59" i="4"/>
  <c r="G59" i="1"/>
  <c r="F91" i="12"/>
  <c r="G4" i="12"/>
  <c r="H57" i="8"/>
  <c r="H147" i="8" s="1"/>
  <c r="H58" i="8"/>
  <c r="H148" i="8" s="1"/>
  <c r="H4" i="4"/>
  <c r="G94" i="4"/>
  <c r="N148" i="7"/>
  <c r="N147" i="7"/>
  <c r="N57" i="5"/>
  <c r="N147" i="5" s="1"/>
  <c r="N58" i="5"/>
  <c r="N148" i="5" s="1"/>
  <c r="O148" i="5" s="1"/>
  <c r="N58" i="1"/>
  <c r="N148" i="1" s="1"/>
  <c r="N57" i="1"/>
  <c r="N147" i="1" s="1"/>
  <c r="M57" i="5"/>
  <c r="M58" i="5"/>
  <c r="M58" i="1"/>
  <c r="M57" i="1"/>
  <c r="K58" i="5"/>
  <c r="K57" i="5"/>
  <c r="K57" i="1"/>
  <c r="K58" i="1"/>
  <c r="I58" i="5"/>
  <c r="I57" i="5"/>
  <c r="I57" i="1"/>
  <c r="I58" i="1"/>
  <c r="D91" i="13"/>
  <c r="E91" i="12"/>
  <c r="N53" i="8"/>
  <c r="N143" i="8" s="1"/>
  <c r="N53" i="6"/>
  <c r="N143" i="6" s="1"/>
  <c r="I53" i="4"/>
  <c r="M53" i="5"/>
  <c r="K53" i="4"/>
  <c r="I53" i="1"/>
  <c r="M53" i="4"/>
  <c r="H53" i="8"/>
  <c r="H143" i="8" s="1"/>
  <c r="K53" i="1"/>
  <c r="M57" i="8"/>
  <c r="M147" i="8" s="1"/>
  <c r="O52" i="8"/>
  <c r="L147" i="7"/>
  <c r="O52" i="6"/>
  <c r="G57" i="5"/>
  <c r="J57" i="5"/>
  <c r="O52" i="5"/>
  <c r="F94" i="4"/>
  <c r="H57" i="1"/>
  <c r="E94" i="1"/>
  <c r="G57" i="1"/>
  <c r="K58" i="8" l="1"/>
  <c r="D37" i="23"/>
  <c r="G148" i="8"/>
  <c r="G59" i="8"/>
  <c r="G149" i="8" s="1"/>
  <c r="M148" i="8"/>
  <c r="M59" i="8"/>
  <c r="M149" i="8" s="1"/>
  <c r="L57" i="8"/>
  <c r="L147" i="8" s="1"/>
  <c r="J58" i="8"/>
  <c r="J148" i="8" s="1"/>
  <c r="G57" i="8"/>
  <c r="G147" i="8" s="1"/>
  <c r="G146" i="8"/>
  <c r="M146" i="8"/>
  <c r="L58" i="8"/>
  <c r="L148" i="8" s="1"/>
  <c r="J57" i="8"/>
  <c r="J147" i="8" s="1"/>
  <c r="E58" i="8"/>
  <c r="I58" i="8"/>
  <c r="I148" i="8" s="1"/>
  <c r="I146" i="8"/>
  <c r="N148" i="6"/>
  <c r="O148" i="6" s="1"/>
  <c r="F94" i="1"/>
  <c r="L59" i="1"/>
  <c r="P52" i="4"/>
  <c r="P53" i="4" s="1"/>
  <c r="H59" i="5"/>
  <c r="L59" i="5"/>
  <c r="P52" i="1"/>
  <c r="P53" i="1" s="1"/>
  <c r="P52" i="7"/>
  <c r="P53" i="7" s="1"/>
  <c r="H59" i="7"/>
  <c r="H149" i="7" s="1"/>
  <c r="O58" i="6"/>
  <c r="L59" i="4"/>
  <c r="F4" i="14"/>
  <c r="E65" i="14"/>
  <c r="J57" i="1"/>
  <c r="J59" i="1"/>
  <c r="O56" i="5"/>
  <c r="J147" i="7"/>
  <c r="L57" i="1"/>
  <c r="O56" i="1"/>
  <c r="O53" i="7"/>
  <c r="J59" i="7"/>
  <c r="J149" i="7" s="1"/>
  <c r="H57" i="5"/>
  <c r="O53" i="4"/>
  <c r="O56" i="8"/>
  <c r="O53" i="1"/>
  <c r="O56" i="4"/>
  <c r="L57" i="4"/>
  <c r="G4" i="11"/>
  <c r="H4" i="11" s="1"/>
  <c r="E91" i="11"/>
  <c r="F91" i="15"/>
  <c r="H147" i="7"/>
  <c r="I57" i="8"/>
  <c r="I147" i="8" s="1"/>
  <c r="E91" i="15"/>
  <c r="G4" i="10"/>
  <c r="G91" i="10" s="1"/>
  <c r="E91" i="10"/>
  <c r="F59" i="4"/>
  <c r="P52" i="5"/>
  <c r="O53" i="5"/>
  <c r="K59" i="1"/>
  <c r="M59" i="5"/>
  <c r="N59" i="5"/>
  <c r="N149" i="5" s="1"/>
  <c r="H59" i="8"/>
  <c r="H149" i="8" s="1"/>
  <c r="O58" i="1"/>
  <c r="O58" i="5"/>
  <c r="I59" i="4"/>
  <c r="I59" i="7"/>
  <c r="I149" i="7" s="1"/>
  <c r="K59" i="4"/>
  <c r="N59" i="4"/>
  <c r="N149" i="4" s="1"/>
  <c r="N59" i="6"/>
  <c r="N149" i="6" s="1"/>
  <c r="F59" i="8"/>
  <c r="P52" i="6"/>
  <c r="O53" i="6"/>
  <c r="O53" i="8"/>
  <c r="P52" i="8"/>
  <c r="I59" i="1"/>
  <c r="I59" i="5"/>
  <c r="K59" i="5"/>
  <c r="M59" i="1"/>
  <c r="N59" i="1"/>
  <c r="N149" i="1" s="1"/>
  <c r="N59" i="7"/>
  <c r="N149" i="7" s="1"/>
  <c r="I4" i="4"/>
  <c r="H94" i="4"/>
  <c r="H4" i="15"/>
  <c r="G91" i="15"/>
  <c r="H4" i="12"/>
  <c r="G91" i="12"/>
  <c r="O58" i="4"/>
  <c r="K59" i="7"/>
  <c r="K149" i="7" s="1"/>
  <c r="M59" i="4"/>
  <c r="P56" i="6"/>
  <c r="P57" i="6" s="1"/>
  <c r="O57" i="6"/>
  <c r="H4" i="1"/>
  <c r="G94" i="1"/>
  <c r="N59" i="8"/>
  <c r="N149" i="8" s="1"/>
  <c r="G4" i="13"/>
  <c r="F91" i="13"/>
  <c r="O58" i="8" l="1"/>
  <c r="K148" i="8"/>
  <c r="K59" i="8"/>
  <c r="K149" i="8" s="1"/>
  <c r="E37" i="23"/>
  <c r="D169" i="23"/>
  <c r="D38" i="23"/>
  <c r="D170" i="23" s="1"/>
  <c r="L59" i="8"/>
  <c r="L149" i="8" s="1"/>
  <c r="J59" i="8"/>
  <c r="J149" i="8" s="1"/>
  <c r="E148" i="8"/>
  <c r="E59" i="8"/>
  <c r="E149" i="8" s="1"/>
  <c r="I59" i="8"/>
  <c r="I149" i="8" s="1"/>
  <c r="P61" i="4"/>
  <c r="P56" i="4"/>
  <c r="P57" i="4" s="1"/>
  <c r="P56" i="1"/>
  <c r="P57" i="1" s="1"/>
  <c r="O57" i="5"/>
  <c r="O59" i="6"/>
  <c r="O57" i="8"/>
  <c r="P61" i="1"/>
  <c r="P58" i="6"/>
  <c r="P59" i="6" s="1"/>
  <c r="G4" i="14"/>
  <c r="F65" i="14"/>
  <c r="P56" i="5"/>
  <c r="P57" i="5" s="1"/>
  <c r="G91" i="11"/>
  <c r="O57" i="1"/>
  <c r="O57" i="4"/>
  <c r="P56" i="8"/>
  <c r="P57" i="8" s="1"/>
  <c r="H4" i="10"/>
  <c r="I4" i="10" s="1"/>
  <c r="P61" i="6"/>
  <c r="P53" i="6"/>
  <c r="P58" i="5"/>
  <c r="P59" i="5" s="1"/>
  <c r="O59" i="5"/>
  <c r="H4" i="13"/>
  <c r="G91" i="13"/>
  <c r="H94" i="1"/>
  <c r="I4" i="1"/>
  <c r="P58" i="4"/>
  <c r="P59" i="4" s="1"/>
  <c r="O59" i="4"/>
  <c r="H91" i="12"/>
  <c r="I4" i="12"/>
  <c r="I4" i="15"/>
  <c r="H91" i="15"/>
  <c r="P58" i="8"/>
  <c r="P59" i="8" s="1"/>
  <c r="O59" i="8"/>
  <c r="I94" i="4"/>
  <c r="J4" i="4"/>
  <c r="P53" i="8"/>
  <c r="P61" i="8"/>
  <c r="P58" i="1"/>
  <c r="P59" i="1" s="1"/>
  <c r="O59" i="1"/>
  <c r="I4" i="11"/>
  <c r="H91" i="11"/>
  <c r="P61" i="5"/>
  <c r="P53" i="5"/>
  <c r="F37" i="23" l="1"/>
  <c r="E38" i="23"/>
  <c r="E170" i="23" s="1"/>
  <c r="E169" i="23"/>
  <c r="H4" i="14"/>
  <c r="G65" i="14"/>
  <c r="H91" i="10"/>
  <c r="J4" i="10"/>
  <c r="I91" i="10"/>
  <c r="K4" i="4"/>
  <c r="J94" i="4"/>
  <c r="J4" i="12"/>
  <c r="I91" i="12"/>
  <c r="I4" i="13"/>
  <c r="H91" i="13"/>
  <c r="J4" i="11"/>
  <c r="I91" i="11"/>
  <c r="J4" i="15"/>
  <c r="I91" i="15"/>
  <c r="J4" i="1"/>
  <c r="I94" i="1"/>
  <c r="F38" i="23" l="1"/>
  <c r="F170" i="23" s="1"/>
  <c r="F169" i="23"/>
  <c r="G37" i="23"/>
  <c r="I4" i="14"/>
  <c r="H65" i="14"/>
  <c r="K4" i="1"/>
  <c r="J94" i="1"/>
  <c r="K4" i="15"/>
  <c r="J91" i="15"/>
  <c r="J91" i="11"/>
  <c r="K4" i="11"/>
  <c r="I91" i="13"/>
  <c r="J4" i="13"/>
  <c r="K4" i="12"/>
  <c r="J91" i="12"/>
  <c r="K94" i="4"/>
  <c r="L4" i="4"/>
  <c r="J91" i="10"/>
  <c r="K4" i="10"/>
  <c r="G38" i="23" l="1"/>
  <c r="G170" i="23" s="1"/>
  <c r="H37" i="23"/>
  <c r="G169" i="23"/>
  <c r="J4" i="14"/>
  <c r="I65" i="14"/>
  <c r="L4" i="10"/>
  <c r="K91" i="10"/>
  <c r="M4" i="4"/>
  <c r="L94" i="4"/>
  <c r="K4" i="13"/>
  <c r="J91" i="13"/>
  <c r="L4" i="11"/>
  <c r="K91" i="11"/>
  <c r="L4" i="12"/>
  <c r="K91" i="12"/>
  <c r="L4" i="15"/>
  <c r="K91" i="15"/>
  <c r="L4" i="1"/>
  <c r="K94" i="1"/>
  <c r="I37" i="23" l="1"/>
  <c r="H38" i="23"/>
  <c r="H170" i="23" s="1"/>
  <c r="H169" i="23"/>
  <c r="K4" i="14"/>
  <c r="J65" i="14"/>
  <c r="M4" i="1"/>
  <c r="L94" i="1"/>
  <c r="L91" i="15"/>
  <c r="M4" i="15"/>
  <c r="M4" i="12"/>
  <c r="L91" i="12"/>
  <c r="L91" i="11"/>
  <c r="M4" i="11"/>
  <c r="K91" i="13"/>
  <c r="L4" i="13"/>
  <c r="N4" i="4"/>
  <c r="N94" i="4" s="1"/>
  <c r="M94" i="4"/>
  <c r="L91" i="10"/>
  <c r="M4" i="10"/>
  <c r="I38" i="23" l="1"/>
  <c r="I170" i="23" s="1"/>
  <c r="I169" i="23"/>
  <c r="J37" i="23"/>
  <c r="L4" i="14"/>
  <c r="K65" i="14"/>
  <c r="N4" i="10"/>
  <c r="N91" i="10" s="1"/>
  <c r="M91" i="10"/>
  <c r="M4" i="13"/>
  <c r="L91" i="13"/>
  <c r="N4" i="11"/>
  <c r="N91" i="11" s="1"/>
  <c r="M91" i="11"/>
  <c r="N4" i="15"/>
  <c r="N91" i="15" s="1"/>
  <c r="M91" i="15"/>
  <c r="N4" i="12"/>
  <c r="N91" i="12" s="1"/>
  <c r="M91" i="12"/>
  <c r="N4" i="1"/>
  <c r="M94" i="1"/>
  <c r="J38" i="23" l="1"/>
  <c r="J170" i="23" s="1"/>
  <c r="K37" i="23"/>
  <c r="J169" i="23"/>
  <c r="N94" i="1"/>
  <c r="M4" i="14"/>
  <c r="L65" i="14"/>
  <c r="N4" i="13"/>
  <c r="N91" i="13" s="1"/>
  <c r="M91" i="13"/>
  <c r="N32" i="4"/>
  <c r="M33" i="4"/>
  <c r="L33" i="4"/>
  <c r="K33" i="4"/>
  <c r="J33" i="4"/>
  <c r="I33" i="4"/>
  <c r="H33" i="4"/>
  <c r="G33" i="4"/>
  <c r="C33" i="4"/>
  <c r="C123" i="4" s="1"/>
  <c r="E33" i="4"/>
  <c r="D33" i="4"/>
  <c r="F33" i="4"/>
  <c r="F4" i="7"/>
  <c r="F4" i="8" s="1"/>
  <c r="F94" i="8" s="1"/>
  <c r="E94" i="8"/>
  <c r="D94" i="8"/>
  <c r="C94" i="8"/>
  <c r="K38" i="23" l="1"/>
  <c r="K170" i="23" s="1"/>
  <c r="L37" i="23"/>
  <c r="K169" i="23"/>
  <c r="O32" i="4"/>
  <c r="N122" i="4"/>
  <c r="N4" i="14"/>
  <c r="N65" i="14" s="1"/>
  <c r="M65" i="14"/>
  <c r="G4" i="7"/>
  <c r="F94" i="7"/>
  <c r="F125" i="7"/>
  <c r="F148" i="7"/>
  <c r="F147" i="7"/>
  <c r="P32" i="4"/>
  <c r="P33" i="4" s="1"/>
  <c r="O33" i="4"/>
  <c r="N33" i="4"/>
  <c r="N123" i="4" s="1"/>
  <c r="L169" i="23" l="1"/>
  <c r="L38" i="23"/>
  <c r="L170" i="23" s="1"/>
  <c r="M37" i="23"/>
  <c r="F172" i="8"/>
  <c r="O172" i="8" s="1"/>
  <c r="F170" i="8"/>
  <c r="O170" i="8" s="1"/>
  <c r="F178" i="8"/>
  <c r="O178" i="8" s="1"/>
  <c r="F174" i="8"/>
  <c r="O174" i="8" s="1"/>
  <c r="F179" i="8"/>
  <c r="F177" i="8"/>
  <c r="F175" i="8"/>
  <c r="F173" i="8"/>
  <c r="F171" i="8"/>
  <c r="F176" i="8"/>
  <c r="O176" i="8" s="1"/>
  <c r="F174" i="4"/>
  <c r="O174" i="4" s="1"/>
  <c r="F177" i="4"/>
  <c r="F179" i="1"/>
  <c r="F176" i="4"/>
  <c r="O176" i="4" s="1"/>
  <c r="F179" i="4"/>
  <c r="F175" i="4"/>
  <c r="F178" i="4"/>
  <c r="O178" i="4" s="1"/>
  <c r="F178" i="1"/>
  <c r="O178" i="1" s="1"/>
  <c r="F114" i="8"/>
  <c r="O114" i="8" s="1"/>
  <c r="F118" i="8"/>
  <c r="O118" i="8" s="1"/>
  <c r="F122" i="8"/>
  <c r="O122" i="8" s="1"/>
  <c r="F126" i="8"/>
  <c r="O126" i="8" s="1"/>
  <c r="F130" i="8"/>
  <c r="O130" i="8" s="1"/>
  <c r="F134" i="8"/>
  <c r="O134" i="8" s="1"/>
  <c r="F138" i="8"/>
  <c r="O138" i="8" s="1"/>
  <c r="F142" i="8"/>
  <c r="O142" i="8" s="1"/>
  <c r="F146" i="8"/>
  <c r="O146" i="8" s="1"/>
  <c r="F150" i="8"/>
  <c r="F152" i="8"/>
  <c r="F154" i="8"/>
  <c r="O154" i="8" s="1"/>
  <c r="F158" i="8"/>
  <c r="O158" i="8" s="1"/>
  <c r="F162" i="8"/>
  <c r="O162" i="8" s="1"/>
  <c r="F167" i="8"/>
  <c r="F108" i="8"/>
  <c r="O108" i="8" s="1"/>
  <c r="F111" i="8"/>
  <c r="F115" i="8"/>
  <c r="F119" i="8"/>
  <c r="F123" i="8"/>
  <c r="F127" i="8"/>
  <c r="F131" i="8"/>
  <c r="F135" i="8"/>
  <c r="F139" i="8"/>
  <c r="F143" i="8"/>
  <c r="F147" i="8"/>
  <c r="F155" i="8"/>
  <c r="F159" i="8"/>
  <c r="F165" i="8"/>
  <c r="F168" i="8"/>
  <c r="O168" i="8" s="1"/>
  <c r="F108" i="1"/>
  <c r="O108" i="1" s="1"/>
  <c r="F110" i="1"/>
  <c r="O110" i="1" s="1"/>
  <c r="F112" i="1"/>
  <c r="O112" i="1" s="1"/>
  <c r="F114" i="1"/>
  <c r="O114" i="1" s="1"/>
  <c r="F110" i="8"/>
  <c r="O110" i="8" s="1"/>
  <c r="F116" i="8"/>
  <c r="O116" i="8" s="1"/>
  <c r="F124" i="8"/>
  <c r="O124" i="8" s="1"/>
  <c r="F132" i="8"/>
  <c r="O132" i="8" s="1"/>
  <c r="F140" i="8"/>
  <c r="O140" i="8" s="1"/>
  <c r="F148" i="8"/>
  <c r="O148" i="8" s="1"/>
  <c r="F160" i="8"/>
  <c r="O160" i="8" s="1"/>
  <c r="F164" i="8"/>
  <c r="O164" i="8" s="1"/>
  <c r="F115" i="1"/>
  <c r="F117" i="8"/>
  <c r="F125" i="8"/>
  <c r="F133" i="8"/>
  <c r="F141" i="8"/>
  <c r="F149" i="8"/>
  <c r="F161" i="8"/>
  <c r="F169" i="8"/>
  <c r="F113" i="1"/>
  <c r="F116" i="1"/>
  <c r="O116" i="1" s="1"/>
  <c r="F118" i="1"/>
  <c r="O118" i="1" s="1"/>
  <c r="F120" i="1"/>
  <c r="O120" i="1" s="1"/>
  <c r="F122" i="1"/>
  <c r="O122" i="1" s="1"/>
  <c r="F124" i="1"/>
  <c r="O124" i="1" s="1"/>
  <c r="F126" i="1"/>
  <c r="O126" i="1" s="1"/>
  <c r="F128" i="1"/>
  <c r="O128" i="1" s="1"/>
  <c r="F130" i="1"/>
  <c r="O130" i="1" s="1"/>
  <c r="F132" i="1"/>
  <c r="O132" i="1" s="1"/>
  <c r="F134" i="1"/>
  <c r="O134" i="1" s="1"/>
  <c r="F136" i="1"/>
  <c r="O136" i="1" s="1"/>
  <c r="F138" i="1"/>
  <c r="O138" i="1" s="1"/>
  <c r="F140" i="1"/>
  <c r="O140" i="1" s="1"/>
  <c r="F142" i="1"/>
  <c r="O142" i="1" s="1"/>
  <c r="F144" i="1"/>
  <c r="O144" i="1" s="1"/>
  <c r="F146" i="1"/>
  <c r="O146" i="1" s="1"/>
  <c r="F148" i="1"/>
  <c r="O148" i="1" s="1"/>
  <c r="F150" i="1"/>
  <c r="F152" i="1"/>
  <c r="F154" i="1"/>
  <c r="O154" i="1" s="1"/>
  <c r="F129" i="8"/>
  <c r="F145" i="8"/>
  <c r="F151" i="8"/>
  <c r="F153" i="8"/>
  <c r="F156" i="8"/>
  <c r="O156" i="8" s="1"/>
  <c r="F123" i="1"/>
  <c r="F133" i="1"/>
  <c r="F141" i="1"/>
  <c r="F149" i="1"/>
  <c r="F153" i="1"/>
  <c r="F156" i="1"/>
  <c r="O156" i="1" s="1"/>
  <c r="F158" i="1"/>
  <c r="O158" i="1" s="1"/>
  <c r="F160" i="1"/>
  <c r="O160" i="1" s="1"/>
  <c r="F162" i="1"/>
  <c r="O162" i="1" s="1"/>
  <c r="F164" i="1"/>
  <c r="O164" i="1" s="1"/>
  <c r="F166" i="1"/>
  <c r="O166" i="1" s="1"/>
  <c r="F168" i="1"/>
  <c r="O168" i="1" s="1"/>
  <c r="F170" i="1"/>
  <c r="O170" i="1" s="1"/>
  <c r="F172" i="1"/>
  <c r="O172" i="1" s="1"/>
  <c r="F174" i="1"/>
  <c r="O174" i="1" s="1"/>
  <c r="F176" i="1"/>
  <c r="O176" i="1" s="1"/>
  <c r="F108" i="4"/>
  <c r="O108" i="4" s="1"/>
  <c r="F110" i="4"/>
  <c r="O110" i="4" s="1"/>
  <c r="F112" i="4"/>
  <c r="O112" i="4" s="1"/>
  <c r="F114" i="4"/>
  <c r="O114" i="4" s="1"/>
  <c r="F116" i="4"/>
  <c r="O116" i="4" s="1"/>
  <c r="F128" i="8"/>
  <c r="O128" i="8" s="1"/>
  <c r="F144" i="8"/>
  <c r="O144" i="8" s="1"/>
  <c r="F109" i="1"/>
  <c r="F121" i="1"/>
  <c r="F135" i="1"/>
  <c r="F143" i="1"/>
  <c r="F109" i="8"/>
  <c r="F112" i="8"/>
  <c r="O112" i="8" s="1"/>
  <c r="F120" i="8"/>
  <c r="O120" i="8" s="1"/>
  <c r="F136" i="8"/>
  <c r="O136" i="8" s="1"/>
  <c r="F157" i="8"/>
  <c r="F117" i="1"/>
  <c r="F119" i="1"/>
  <c r="F151" i="1"/>
  <c r="F159" i="1"/>
  <c r="F167" i="1"/>
  <c r="F175" i="1"/>
  <c r="F113" i="4"/>
  <c r="F118" i="4"/>
  <c r="O118" i="4" s="1"/>
  <c r="F122" i="4"/>
  <c r="O122" i="4" s="1"/>
  <c r="F126" i="4"/>
  <c r="O126" i="4" s="1"/>
  <c r="F130" i="4"/>
  <c r="O130" i="4" s="1"/>
  <c r="F134" i="4"/>
  <c r="O134" i="4" s="1"/>
  <c r="F138" i="4"/>
  <c r="O138" i="4" s="1"/>
  <c r="F142" i="4"/>
  <c r="O142" i="4" s="1"/>
  <c r="F146" i="4"/>
  <c r="O146" i="4" s="1"/>
  <c r="F150" i="4"/>
  <c r="F154" i="4"/>
  <c r="O154" i="4" s="1"/>
  <c r="F158" i="4"/>
  <c r="O158" i="4" s="1"/>
  <c r="F162" i="4"/>
  <c r="O162" i="4" s="1"/>
  <c r="F166" i="4"/>
  <c r="O166" i="4" s="1"/>
  <c r="F170" i="4"/>
  <c r="O170" i="4" s="1"/>
  <c r="F113" i="8"/>
  <c r="F121" i="8"/>
  <c r="F163" i="8"/>
  <c r="F137" i="1"/>
  <c r="F139" i="1"/>
  <c r="F161" i="1"/>
  <c r="F169" i="1"/>
  <c r="F177" i="1"/>
  <c r="F115" i="4"/>
  <c r="F119" i="4"/>
  <c r="F123" i="4"/>
  <c r="F127" i="4"/>
  <c r="F131" i="4"/>
  <c r="F135" i="4"/>
  <c r="F139" i="4"/>
  <c r="F143" i="4"/>
  <c r="F147" i="4"/>
  <c r="F151" i="4"/>
  <c r="F155" i="4"/>
  <c r="F159" i="4"/>
  <c r="F163" i="4"/>
  <c r="F167" i="4"/>
  <c r="F171" i="4"/>
  <c r="F111" i="1"/>
  <c r="F125" i="1"/>
  <c r="F127" i="1"/>
  <c r="F145" i="1"/>
  <c r="F152" i="4"/>
  <c r="F156" i="4"/>
  <c r="O156" i="4" s="1"/>
  <c r="F160" i="4"/>
  <c r="O160" i="4" s="1"/>
  <c r="F164" i="4"/>
  <c r="O164" i="4" s="1"/>
  <c r="F168" i="4"/>
  <c r="O168" i="4" s="1"/>
  <c r="F172" i="4"/>
  <c r="O172" i="4" s="1"/>
  <c r="F131" i="1"/>
  <c r="F163" i="1"/>
  <c r="F165" i="1"/>
  <c r="F109" i="4"/>
  <c r="F111" i="4"/>
  <c r="F153" i="4"/>
  <c r="F157" i="4"/>
  <c r="F161" i="4"/>
  <c r="F165" i="4"/>
  <c r="F169" i="4"/>
  <c r="F173" i="4"/>
  <c r="F147" i="1"/>
  <c r="F171" i="1"/>
  <c r="F173" i="1"/>
  <c r="F120" i="4"/>
  <c r="O120" i="4" s="1"/>
  <c r="F121" i="4"/>
  <c r="F128" i="4"/>
  <c r="O128" i="4" s="1"/>
  <c r="F129" i="4"/>
  <c r="F136" i="4"/>
  <c r="O136" i="4" s="1"/>
  <c r="F137" i="4"/>
  <c r="F144" i="4"/>
  <c r="O144" i="4" s="1"/>
  <c r="F145" i="4"/>
  <c r="F137" i="8"/>
  <c r="F166" i="8"/>
  <c r="O166" i="8" s="1"/>
  <c r="F129" i="1"/>
  <c r="F155" i="1"/>
  <c r="F157" i="1"/>
  <c r="F117" i="4"/>
  <c r="F124" i="4"/>
  <c r="O124" i="4" s="1"/>
  <c r="F125" i="4"/>
  <c r="F132" i="4"/>
  <c r="O132" i="4" s="1"/>
  <c r="F133" i="4"/>
  <c r="F140" i="4"/>
  <c r="O140" i="4" s="1"/>
  <c r="F141" i="4"/>
  <c r="F148" i="4"/>
  <c r="O148" i="4" s="1"/>
  <c r="F149" i="4"/>
  <c r="F96" i="8"/>
  <c r="O96" i="8" s="1"/>
  <c r="F98" i="8"/>
  <c r="O98" i="8" s="1"/>
  <c r="F100" i="8"/>
  <c r="O100" i="8" s="1"/>
  <c r="F102" i="8"/>
  <c r="O102" i="8" s="1"/>
  <c r="F104" i="8"/>
  <c r="O104" i="8" s="1"/>
  <c r="F106" i="8"/>
  <c r="O106" i="8" s="1"/>
  <c r="F96" i="1"/>
  <c r="O96" i="1" s="1"/>
  <c r="F100" i="1"/>
  <c r="O100" i="1" s="1"/>
  <c r="F99" i="1"/>
  <c r="F103" i="1"/>
  <c r="F97" i="8"/>
  <c r="F99" i="8"/>
  <c r="F101" i="8"/>
  <c r="F103" i="8"/>
  <c r="F105" i="8"/>
  <c r="F107" i="8"/>
  <c r="F98" i="1"/>
  <c r="O98" i="1" s="1"/>
  <c r="F102" i="1"/>
  <c r="O102" i="1" s="1"/>
  <c r="F107" i="1"/>
  <c r="F97" i="1"/>
  <c r="F101" i="1"/>
  <c r="F106" i="1"/>
  <c r="O106" i="1" s="1"/>
  <c r="F96" i="4"/>
  <c r="O96" i="4" s="1"/>
  <c r="F98" i="4"/>
  <c r="O98" i="4" s="1"/>
  <c r="F105" i="1"/>
  <c r="F99" i="4"/>
  <c r="F97" i="4"/>
  <c r="F100" i="4"/>
  <c r="O100" i="4" s="1"/>
  <c r="F102" i="4"/>
  <c r="O102" i="4" s="1"/>
  <c r="F104" i="4"/>
  <c r="O104" i="4" s="1"/>
  <c r="F106" i="4"/>
  <c r="O106" i="4" s="1"/>
  <c r="F104" i="1"/>
  <c r="O104" i="1" s="1"/>
  <c r="F101" i="4"/>
  <c r="F103" i="4"/>
  <c r="F105" i="4"/>
  <c r="F107" i="4"/>
  <c r="G94" i="7"/>
  <c r="G4" i="8"/>
  <c r="G94" i="8" s="1"/>
  <c r="H4" i="7"/>
  <c r="F95" i="4"/>
  <c r="O95" i="4" s="1"/>
  <c r="F95" i="7"/>
  <c r="O95" i="7" s="1"/>
  <c r="F95" i="6"/>
  <c r="O95" i="6" s="1"/>
  <c r="F95" i="1"/>
  <c r="O95" i="1" s="1"/>
  <c r="F95" i="8"/>
  <c r="O95" i="8" s="1"/>
  <c r="F59" i="7"/>
  <c r="F149" i="7" s="1"/>
  <c r="F95" i="5"/>
  <c r="O95" i="5" s="1"/>
  <c r="O36" i="7"/>
  <c r="G127" i="7"/>
  <c r="M38" i="23" l="1"/>
  <c r="M170" i="23" s="1"/>
  <c r="M169" i="23"/>
  <c r="N169" i="23" s="1"/>
  <c r="N170" i="23" s="1"/>
  <c r="N37" i="23"/>
  <c r="O149" i="8"/>
  <c r="O143" i="4"/>
  <c r="O177" i="4"/>
  <c r="O127" i="8"/>
  <c r="O107" i="8"/>
  <c r="O117" i="1"/>
  <c r="O105" i="8"/>
  <c r="O137" i="8"/>
  <c r="O145" i="8"/>
  <c r="O175" i="1"/>
  <c r="O159" i="1"/>
  <c r="O147" i="1"/>
  <c r="O131" i="1"/>
  <c r="O111" i="8"/>
  <c r="O123" i="8"/>
  <c r="O157" i="8"/>
  <c r="O103" i="8"/>
  <c r="O167" i="8"/>
  <c r="O121" i="8"/>
  <c r="O129" i="8"/>
  <c r="O173" i="1"/>
  <c r="O157" i="1"/>
  <c r="O145" i="1"/>
  <c r="O129" i="1"/>
  <c r="O165" i="8"/>
  <c r="O115" i="1"/>
  <c r="O119" i="8"/>
  <c r="O175" i="8"/>
  <c r="O101" i="8"/>
  <c r="O121" i="4"/>
  <c r="O113" i="8"/>
  <c r="O171" i="1"/>
  <c r="O143" i="1"/>
  <c r="O127" i="1"/>
  <c r="O161" i="8"/>
  <c r="O113" i="1"/>
  <c r="O147" i="8"/>
  <c r="O115" i="8"/>
  <c r="O179" i="8"/>
  <c r="O103" i="1"/>
  <c r="O99" i="8"/>
  <c r="O169" i="1"/>
  <c r="O141" i="1"/>
  <c r="O125" i="1"/>
  <c r="O111" i="1"/>
  <c r="O109" i="8"/>
  <c r="O143" i="8"/>
  <c r="O179" i="1"/>
  <c r="O177" i="8"/>
  <c r="O171" i="8"/>
  <c r="O133" i="1"/>
  <c r="O117" i="8"/>
  <c r="O177" i="1"/>
  <c r="O99" i="1"/>
  <c r="O97" i="8"/>
  <c r="O167" i="1"/>
  <c r="O155" i="1"/>
  <c r="O139" i="1"/>
  <c r="O123" i="1"/>
  <c r="O141" i="8"/>
  <c r="O109" i="1"/>
  <c r="O139" i="8"/>
  <c r="O173" i="8"/>
  <c r="O107" i="1"/>
  <c r="O161" i="1"/>
  <c r="O155" i="8"/>
  <c r="O179" i="7"/>
  <c r="O139" i="7"/>
  <c r="O141" i="7"/>
  <c r="O137" i="7"/>
  <c r="O171" i="7"/>
  <c r="O121" i="7"/>
  <c r="O117" i="7"/>
  <c r="O175" i="7"/>
  <c r="O131" i="7"/>
  <c r="O133" i="7"/>
  <c r="O169" i="7"/>
  <c r="O157" i="7"/>
  <c r="O127" i="7"/>
  <c r="O163" i="7"/>
  <c r="O119" i="7"/>
  <c r="O135" i="7"/>
  <c r="O113" i="7"/>
  <c r="O115" i="7"/>
  <c r="O167" i="7"/>
  <c r="O173" i="7"/>
  <c r="O159" i="7"/>
  <c r="O109" i="7"/>
  <c r="O161" i="7"/>
  <c r="O129" i="7"/>
  <c r="O111" i="7"/>
  <c r="O177" i="7"/>
  <c r="O165" i="7"/>
  <c r="O145" i="7"/>
  <c r="O155" i="7"/>
  <c r="O125" i="7"/>
  <c r="O143" i="7"/>
  <c r="O103" i="7"/>
  <c r="O99" i="7"/>
  <c r="O105" i="7"/>
  <c r="O97" i="7"/>
  <c r="O101" i="7"/>
  <c r="O147" i="7"/>
  <c r="O123" i="7"/>
  <c r="O107" i="7"/>
  <c r="O105" i="1"/>
  <c r="O101" i="1"/>
  <c r="O165" i="1"/>
  <c r="O137" i="1"/>
  <c r="O121" i="1"/>
  <c r="O133" i="8"/>
  <c r="O169" i="8"/>
  <c r="O163" i="8"/>
  <c r="O135" i="8"/>
  <c r="O149" i="1"/>
  <c r="O97" i="1"/>
  <c r="O163" i="1"/>
  <c r="O135" i="1"/>
  <c r="O119" i="1"/>
  <c r="O125" i="8"/>
  <c r="O159" i="8"/>
  <c r="O131" i="8"/>
  <c r="O131" i="6"/>
  <c r="O117" i="6"/>
  <c r="O137" i="6"/>
  <c r="O125" i="6"/>
  <c r="O109" i="6"/>
  <c r="O97" i="6"/>
  <c r="O121" i="6"/>
  <c r="O157" i="6"/>
  <c r="O113" i="6"/>
  <c r="O167" i="6"/>
  <c r="O115" i="6"/>
  <c r="O165" i="6"/>
  <c r="O129" i="6"/>
  <c r="O105" i="6"/>
  <c r="O135" i="6"/>
  <c r="O163" i="6"/>
  <c r="O103" i="6"/>
  <c r="O101" i="6"/>
  <c r="O145" i="6"/>
  <c r="O177" i="6"/>
  <c r="O127" i="6"/>
  <c r="O159" i="6"/>
  <c r="O141" i="6"/>
  <c r="O171" i="6"/>
  <c r="O133" i="6"/>
  <c r="O175" i="6"/>
  <c r="O111" i="6"/>
  <c r="O119" i="6"/>
  <c r="O155" i="6"/>
  <c r="O161" i="6"/>
  <c r="O173" i="6"/>
  <c r="O179" i="6"/>
  <c r="O169" i="6"/>
  <c r="O99" i="6"/>
  <c r="O139" i="6"/>
  <c r="O143" i="6"/>
  <c r="O107" i="6"/>
  <c r="O147" i="6"/>
  <c r="O123" i="6"/>
  <c r="O149" i="6"/>
  <c r="O143" i="5"/>
  <c r="O111" i="5"/>
  <c r="O105" i="5"/>
  <c r="O101" i="5"/>
  <c r="O115" i="5"/>
  <c r="O161" i="5"/>
  <c r="O145" i="5"/>
  <c r="O127" i="5"/>
  <c r="O99" i="5"/>
  <c r="O119" i="5"/>
  <c r="O169" i="5"/>
  <c r="O167" i="5"/>
  <c r="O109" i="5"/>
  <c r="O177" i="5"/>
  <c r="O179" i="5"/>
  <c r="O155" i="5"/>
  <c r="O117" i="5"/>
  <c r="O173" i="5"/>
  <c r="O103" i="5"/>
  <c r="O113" i="5"/>
  <c r="O135" i="5"/>
  <c r="O171" i="5"/>
  <c r="O129" i="5"/>
  <c r="O131" i="5"/>
  <c r="O137" i="5"/>
  <c r="O141" i="5"/>
  <c r="O133" i="5"/>
  <c r="O139" i="5"/>
  <c r="O165" i="5"/>
  <c r="O159" i="5"/>
  <c r="O157" i="5"/>
  <c r="O121" i="5"/>
  <c r="O175" i="5"/>
  <c r="O163" i="5"/>
  <c r="O125" i="5"/>
  <c r="O107" i="5"/>
  <c r="O147" i="5"/>
  <c r="O97" i="5"/>
  <c r="O123" i="5"/>
  <c r="O149" i="5"/>
  <c r="O105" i="4"/>
  <c r="O103" i="4"/>
  <c r="O141" i="4"/>
  <c r="O129" i="4"/>
  <c r="O147" i="4"/>
  <c r="O119" i="4"/>
  <c r="O101" i="4"/>
  <c r="O173" i="4"/>
  <c r="O133" i="4"/>
  <c r="O169" i="4"/>
  <c r="O171" i="4"/>
  <c r="O139" i="4"/>
  <c r="O117" i="4"/>
  <c r="O175" i="4"/>
  <c r="O165" i="4"/>
  <c r="O167" i="4"/>
  <c r="O135" i="4"/>
  <c r="O115" i="4"/>
  <c r="O125" i="4"/>
  <c r="O145" i="4"/>
  <c r="O161" i="4"/>
  <c r="O163" i="4"/>
  <c r="O131" i="4"/>
  <c r="O113" i="4"/>
  <c r="O179" i="4"/>
  <c r="O159" i="4"/>
  <c r="O127" i="4"/>
  <c r="O111" i="4"/>
  <c r="O99" i="4"/>
  <c r="O157" i="4"/>
  <c r="O107" i="4"/>
  <c r="O97" i="4"/>
  <c r="O149" i="4"/>
  <c r="O137" i="4"/>
  <c r="O155" i="4"/>
  <c r="O123" i="4"/>
  <c r="O109" i="4"/>
  <c r="H94" i="7"/>
  <c r="I4" i="7"/>
  <c r="H4" i="8"/>
  <c r="H94" i="8" s="1"/>
  <c r="P36" i="7"/>
  <c r="C36" i="25" s="1"/>
  <c r="O37" i="7"/>
  <c r="O34" i="7"/>
  <c r="C35" i="23" s="1"/>
  <c r="G125" i="7"/>
  <c r="C36" i="23" l="1"/>
  <c r="C152" i="23" s="1"/>
  <c r="C39" i="23"/>
  <c r="D36" i="25"/>
  <c r="C34" i="25"/>
  <c r="C37" i="25"/>
  <c r="D35" i="23"/>
  <c r="D39" i="23" s="1"/>
  <c r="D40" i="23" s="1"/>
  <c r="O37" i="23"/>
  <c r="N38" i="23"/>
  <c r="P37" i="7"/>
  <c r="R16" i="15"/>
  <c r="R15" i="15"/>
  <c r="R5" i="15"/>
  <c r="R13" i="15"/>
  <c r="R8" i="15"/>
  <c r="R12" i="15"/>
  <c r="R6" i="15"/>
  <c r="R14" i="15"/>
  <c r="R7" i="15"/>
  <c r="R9" i="15"/>
  <c r="R10" i="15"/>
  <c r="R11" i="15"/>
  <c r="I4" i="8"/>
  <c r="I94" i="8" s="1"/>
  <c r="I94" i="7"/>
  <c r="J4" i="7"/>
  <c r="P34" i="7"/>
  <c r="O35" i="7"/>
  <c r="G147" i="7"/>
  <c r="G148" i="7"/>
  <c r="O148" i="7" s="1"/>
  <c r="O149" i="7" s="1"/>
  <c r="O56" i="7"/>
  <c r="N39" i="23" l="1"/>
  <c r="C35" i="25"/>
  <c r="C104" i="25"/>
  <c r="E36" i="25"/>
  <c r="D34" i="25"/>
  <c r="D151" i="23"/>
  <c r="D36" i="23"/>
  <c r="D152" i="23" s="1"/>
  <c r="E35" i="23"/>
  <c r="E39" i="23" s="1"/>
  <c r="E40" i="23" s="1"/>
  <c r="D43" i="23"/>
  <c r="O38" i="23"/>
  <c r="J94" i="7"/>
  <c r="K4" i="7"/>
  <c r="J4" i="8"/>
  <c r="J94" i="8" s="1"/>
  <c r="P61" i="7"/>
  <c r="P35" i="7"/>
  <c r="O57" i="7"/>
  <c r="P56" i="7"/>
  <c r="P57" i="7" s="1"/>
  <c r="G59" i="7"/>
  <c r="G149" i="7" s="1"/>
  <c r="O58" i="7"/>
  <c r="N40" i="23" l="1"/>
  <c r="F36" i="25"/>
  <c r="E34" i="25"/>
  <c r="E35" i="25" s="1"/>
  <c r="E37" i="25"/>
  <c r="D5" i="25"/>
  <c r="C106" i="25"/>
  <c r="C107" i="25" s="1"/>
  <c r="C105" i="25"/>
  <c r="E151" i="23"/>
  <c r="E36" i="23"/>
  <c r="E152" i="23" s="1"/>
  <c r="F35" i="23"/>
  <c r="F39" i="23" s="1"/>
  <c r="F40" i="23" s="1"/>
  <c r="E43" i="23"/>
  <c r="D46" i="23"/>
  <c r="D173" i="23"/>
  <c r="D44" i="23"/>
  <c r="D174" i="23" s="1"/>
  <c r="K94" i="7"/>
  <c r="L4" i="7"/>
  <c r="K4" i="8"/>
  <c r="K94" i="8" s="1"/>
  <c r="O59" i="7"/>
  <c r="P58" i="7"/>
  <c r="P59" i="7" s="1"/>
  <c r="D91" i="25" l="1"/>
  <c r="D95" i="25"/>
  <c r="D93" i="25"/>
  <c r="D87" i="25"/>
  <c r="D101" i="25"/>
  <c r="D99" i="25"/>
  <c r="D97" i="25"/>
  <c r="D89" i="25"/>
  <c r="D71" i="25"/>
  <c r="D81" i="25"/>
  <c r="D79" i="25"/>
  <c r="D73" i="25"/>
  <c r="D77" i="25"/>
  <c r="D85" i="25"/>
  <c r="D83" i="25"/>
  <c r="D75" i="25"/>
  <c r="D6" i="25"/>
  <c r="D7" i="25" s="1"/>
  <c r="D67" i="25"/>
  <c r="D61" i="25"/>
  <c r="D63" i="25"/>
  <c r="D12" i="25"/>
  <c r="D13" i="25" s="1"/>
  <c r="D59" i="25"/>
  <c r="D14" i="25"/>
  <c r="D15" i="25" s="1"/>
  <c r="D57" i="25"/>
  <c r="D45" i="25"/>
  <c r="D41" i="25"/>
  <c r="D24" i="25"/>
  <c r="D25" i="25" s="1"/>
  <c r="D22" i="25"/>
  <c r="D23" i="25" s="1"/>
  <c r="D20" i="25"/>
  <c r="D21" i="25" s="1"/>
  <c r="D30" i="25"/>
  <c r="D31" i="25" s="1"/>
  <c r="D53" i="25"/>
  <c r="D28" i="25"/>
  <c r="D29" i="25" s="1"/>
  <c r="D18" i="25"/>
  <c r="D19" i="25" s="1"/>
  <c r="D43" i="25"/>
  <c r="D47" i="25"/>
  <c r="D69" i="25"/>
  <c r="D26" i="25"/>
  <c r="D27" i="25" s="1"/>
  <c r="D39" i="25"/>
  <c r="D8" i="25"/>
  <c r="D9" i="25" s="1"/>
  <c r="D10" i="25"/>
  <c r="D11" i="25" s="1"/>
  <c r="D51" i="25"/>
  <c r="D55" i="25"/>
  <c r="D49" i="25"/>
  <c r="D65" i="25"/>
  <c r="D102" i="25"/>
  <c r="D37" i="25"/>
  <c r="D35" i="25"/>
  <c r="G36" i="25"/>
  <c r="F34" i="25"/>
  <c r="F35" i="25" s="1"/>
  <c r="F37" i="25"/>
  <c r="E44" i="23"/>
  <c r="E174" i="23" s="1"/>
  <c r="E173" i="23"/>
  <c r="E46" i="23"/>
  <c r="F151" i="23"/>
  <c r="G35" i="23"/>
  <c r="G39" i="23" s="1"/>
  <c r="F36" i="23"/>
  <c r="F152" i="23" s="1"/>
  <c r="F43" i="23"/>
  <c r="D47" i="23"/>
  <c r="D48" i="23"/>
  <c r="M4" i="7"/>
  <c r="L94" i="7"/>
  <c r="L4" i="8"/>
  <c r="L94" i="8" s="1"/>
  <c r="G40" i="23" l="1"/>
  <c r="D16" i="25"/>
  <c r="D103" i="25"/>
  <c r="E102" i="25"/>
  <c r="D104" i="25"/>
  <c r="H36" i="25"/>
  <c r="G34" i="25"/>
  <c r="G35" i="25" s="1"/>
  <c r="G37" i="25"/>
  <c r="F44" i="23"/>
  <c r="F174" i="23" s="1"/>
  <c r="F173" i="23"/>
  <c r="F46" i="23"/>
  <c r="E47" i="23"/>
  <c r="E48" i="23"/>
  <c r="E49" i="23" s="1"/>
  <c r="E50" i="23" s="1"/>
  <c r="D49" i="23"/>
  <c r="H35" i="23"/>
  <c r="H39" i="23" s="1"/>
  <c r="H40" i="23" s="1"/>
  <c r="G151" i="23"/>
  <c r="G36" i="23"/>
  <c r="G152" i="23" s="1"/>
  <c r="G43" i="23"/>
  <c r="M94" i="7"/>
  <c r="M4" i="8"/>
  <c r="M94" i="8" s="1"/>
  <c r="N4" i="7"/>
  <c r="I36" i="25" l="1"/>
  <c r="H34" i="25"/>
  <c r="H35" i="25" s="1"/>
  <c r="H37" i="25"/>
  <c r="D105" i="25"/>
  <c r="D106" i="25"/>
  <c r="D107" i="25" s="1"/>
  <c r="F102" i="25"/>
  <c r="E104" i="25"/>
  <c r="E103" i="25"/>
  <c r="D17" i="25"/>
  <c r="D32" i="25"/>
  <c r="D33" i="25" s="1"/>
  <c r="E51" i="23"/>
  <c r="E53" i="23" s="1"/>
  <c r="D50" i="23"/>
  <c r="D51" i="23"/>
  <c r="G44" i="23"/>
  <c r="G174" i="23" s="1"/>
  <c r="G173" i="23"/>
  <c r="G46" i="23"/>
  <c r="H151" i="23"/>
  <c r="I35" i="23"/>
  <c r="I39" i="23" s="1"/>
  <c r="H36" i="23"/>
  <c r="H152" i="23" s="1"/>
  <c r="H43" i="23"/>
  <c r="F47" i="23"/>
  <c r="F48" i="23"/>
  <c r="N94" i="7"/>
  <c r="N4" i="8"/>
  <c r="N94" i="8" s="1"/>
  <c r="I40" i="23" l="1"/>
  <c r="F104" i="25"/>
  <c r="F103" i="25"/>
  <c r="G102" i="25"/>
  <c r="E105" i="25"/>
  <c r="E106" i="25"/>
  <c r="E107" i="25" s="1"/>
  <c r="J36" i="25"/>
  <c r="I34" i="25"/>
  <c r="I35" i="25" s="1"/>
  <c r="I37" i="25"/>
  <c r="E52" i="23"/>
  <c r="F49" i="23"/>
  <c r="J35" i="23"/>
  <c r="J39" i="23" s="1"/>
  <c r="J40" i="23" s="1"/>
  <c r="I151" i="23"/>
  <c r="I36" i="23"/>
  <c r="I152" i="23" s="1"/>
  <c r="I43" i="23"/>
  <c r="D52" i="23"/>
  <c r="D53" i="23"/>
  <c r="E55" i="23" s="1"/>
  <c r="G47" i="23"/>
  <c r="G48" i="23"/>
  <c r="G49" i="23" s="1"/>
  <c r="G50" i="23" s="1"/>
  <c r="H46" i="23"/>
  <c r="H173" i="23"/>
  <c r="H44" i="23"/>
  <c r="H174" i="23" s="1"/>
  <c r="E58" i="23"/>
  <c r="E59" i="23" s="1"/>
  <c r="E54" i="23"/>
  <c r="K36" i="25" l="1"/>
  <c r="J34" i="25"/>
  <c r="J35" i="25" s="1"/>
  <c r="J37" i="25"/>
  <c r="H102" i="25"/>
  <c r="G103" i="25"/>
  <c r="G104" i="25"/>
  <c r="F105" i="25"/>
  <c r="F106" i="25"/>
  <c r="F107" i="25" s="1"/>
  <c r="J36" i="23"/>
  <c r="J152" i="23" s="1"/>
  <c r="K35" i="23"/>
  <c r="K39" i="23" s="1"/>
  <c r="K40" i="23" s="1"/>
  <c r="J151" i="23"/>
  <c r="J43" i="23"/>
  <c r="G51" i="23"/>
  <c r="D54" i="23"/>
  <c r="D55" i="23"/>
  <c r="D58" i="23"/>
  <c r="I44" i="23"/>
  <c r="I174" i="23" s="1"/>
  <c r="I173" i="23"/>
  <c r="I46" i="23"/>
  <c r="H48" i="23"/>
  <c r="H49" i="23" s="1"/>
  <c r="H50" i="23" s="1"/>
  <c r="H47" i="23"/>
  <c r="F50" i="23"/>
  <c r="F51" i="23"/>
  <c r="H103" i="25" l="1"/>
  <c r="I102" i="25"/>
  <c r="H104" i="25"/>
  <c r="G105" i="25"/>
  <c r="G106" i="25"/>
  <c r="G107" i="25" s="1"/>
  <c r="L36" i="25"/>
  <c r="K34" i="25"/>
  <c r="K35" i="25" s="1"/>
  <c r="K37" i="25"/>
  <c r="F52" i="23"/>
  <c r="F53" i="23"/>
  <c r="G52" i="23"/>
  <c r="G53" i="23"/>
  <c r="J173" i="23"/>
  <c r="J46" i="23"/>
  <c r="J44" i="23"/>
  <c r="J174" i="23" s="1"/>
  <c r="C69" i="23"/>
  <c r="C68" i="23"/>
  <c r="K36" i="23"/>
  <c r="K152" i="23" s="1"/>
  <c r="K151" i="23"/>
  <c r="L35" i="23"/>
  <c r="L39" i="23" s="1"/>
  <c r="K43" i="23"/>
  <c r="H51" i="23"/>
  <c r="I47" i="23"/>
  <c r="I48" i="23"/>
  <c r="I49" i="23" s="1"/>
  <c r="I51" i="23" s="1"/>
  <c r="D59" i="23"/>
  <c r="D60" i="23"/>
  <c r="E60" i="23" s="1"/>
  <c r="L40" i="23" l="1"/>
  <c r="M36" i="25"/>
  <c r="L34" i="25"/>
  <c r="L35" i="25" s="1"/>
  <c r="L37" i="25"/>
  <c r="H105" i="25"/>
  <c r="H106" i="25"/>
  <c r="H107" i="25" s="1"/>
  <c r="J102" i="25"/>
  <c r="I104" i="25"/>
  <c r="I103" i="25"/>
  <c r="I53" i="23"/>
  <c r="I52" i="23"/>
  <c r="L36" i="23"/>
  <c r="L152" i="23" s="1"/>
  <c r="M35" i="23"/>
  <c r="M39" i="23" s="1"/>
  <c r="M40" i="23" s="1"/>
  <c r="L151" i="23"/>
  <c r="L43" i="23"/>
  <c r="J47" i="23"/>
  <c r="J48" i="23"/>
  <c r="I50" i="23"/>
  <c r="G55" i="23"/>
  <c r="F55" i="23"/>
  <c r="F58" i="23"/>
  <c r="F54" i="23"/>
  <c r="K44" i="23"/>
  <c r="K174" i="23" s="1"/>
  <c r="K173" i="23"/>
  <c r="K46" i="23"/>
  <c r="H52" i="23"/>
  <c r="H53" i="23"/>
  <c r="G54" i="23"/>
  <c r="G58" i="23"/>
  <c r="G59" i="23" s="1"/>
  <c r="O39" i="23" l="1"/>
  <c r="O40" i="23" s="1"/>
  <c r="I105" i="25"/>
  <c r="I106" i="25"/>
  <c r="I107" i="25" s="1"/>
  <c r="J103" i="25"/>
  <c r="K102" i="25"/>
  <c r="J104" i="25"/>
  <c r="N36" i="25"/>
  <c r="M34" i="25"/>
  <c r="M35" i="25" s="1"/>
  <c r="M37" i="25"/>
  <c r="H54" i="23"/>
  <c r="H58" i="23"/>
  <c r="H55" i="23"/>
  <c r="L44" i="23"/>
  <c r="L174" i="23" s="1"/>
  <c r="L46" i="23"/>
  <c r="L173" i="23"/>
  <c r="F59" i="23"/>
  <c r="F60" i="23"/>
  <c r="G60" i="23" s="1"/>
  <c r="K47" i="23"/>
  <c r="K48" i="23"/>
  <c r="K49" i="23" s="1"/>
  <c r="K50" i="23" s="1"/>
  <c r="J49" i="23"/>
  <c r="M36" i="23"/>
  <c r="M152" i="23" s="1"/>
  <c r="M151" i="23"/>
  <c r="N151" i="23" s="1"/>
  <c r="N152" i="23" s="1"/>
  <c r="M43" i="23"/>
  <c r="N35" i="23"/>
  <c r="I55" i="23"/>
  <c r="I54" i="23"/>
  <c r="I58" i="23"/>
  <c r="J105" i="25" l="1"/>
  <c r="J106" i="25"/>
  <c r="J107" i="25" s="1"/>
  <c r="K104" i="25"/>
  <c r="L102" i="25"/>
  <c r="K103" i="25"/>
  <c r="O36" i="25"/>
  <c r="N34" i="25"/>
  <c r="N35" i="25" s="1"/>
  <c r="N37" i="25"/>
  <c r="N36" i="23"/>
  <c r="O35" i="23"/>
  <c r="I59" i="23"/>
  <c r="M44" i="23"/>
  <c r="M174" i="23" s="1"/>
  <c r="M173" i="23"/>
  <c r="N173" i="23" s="1"/>
  <c r="N174" i="23" s="1"/>
  <c r="M46" i="23"/>
  <c r="N43" i="23"/>
  <c r="J50" i="23"/>
  <c r="J51" i="23"/>
  <c r="H59" i="23"/>
  <c r="H60" i="23"/>
  <c r="I60" i="23" s="1"/>
  <c r="K51" i="23"/>
  <c r="L47" i="23"/>
  <c r="L48" i="23"/>
  <c r="L49" i="23" s="1"/>
  <c r="O34" i="25" l="1"/>
  <c r="O35" i="25" s="1"/>
  <c r="O37" i="25"/>
  <c r="L103" i="25"/>
  <c r="L104" i="25"/>
  <c r="M102" i="25"/>
  <c r="K105" i="25"/>
  <c r="K106" i="25"/>
  <c r="K107" i="25" s="1"/>
  <c r="O43" i="23"/>
  <c r="O44" i="23" s="1"/>
  <c r="N44" i="23"/>
  <c r="L51" i="23"/>
  <c r="L50" i="23"/>
  <c r="J52" i="23"/>
  <c r="J53" i="23"/>
  <c r="M47" i="23"/>
  <c r="M48" i="23"/>
  <c r="N46" i="23"/>
  <c r="O36" i="23"/>
  <c r="O88" i="23"/>
  <c r="K52" i="23"/>
  <c r="K53" i="23"/>
  <c r="M104" i="25" l="1"/>
  <c r="N102" i="25"/>
  <c r="M103" i="25"/>
  <c r="L105" i="25"/>
  <c r="L106" i="25"/>
  <c r="L107" i="25" s="1"/>
  <c r="M49" i="23"/>
  <c r="N48" i="23"/>
  <c r="O48" i="23" s="1"/>
  <c r="L52" i="23"/>
  <c r="L53" i="23"/>
  <c r="J58" i="23"/>
  <c r="J55" i="23"/>
  <c r="J54" i="23"/>
  <c r="K54" i="23"/>
  <c r="K58" i="23"/>
  <c r="K55" i="23"/>
  <c r="N47" i="23"/>
  <c r="O46" i="23"/>
  <c r="O47" i="23" s="1"/>
  <c r="O102" i="25" l="1"/>
  <c r="N103" i="25"/>
  <c r="N104" i="25"/>
  <c r="M105" i="25"/>
  <c r="M106" i="25"/>
  <c r="M107" i="25" s="1"/>
  <c r="L58" i="23"/>
  <c r="L59" i="23" s="1"/>
  <c r="L55" i="23"/>
  <c r="L54" i="23"/>
  <c r="K59" i="23"/>
  <c r="J59" i="23"/>
  <c r="J60" i="23"/>
  <c r="K60" i="23" s="1"/>
  <c r="M50" i="23"/>
  <c r="N49" i="23"/>
  <c r="M51" i="23"/>
  <c r="N105" i="25" l="1"/>
  <c r="N106" i="25"/>
  <c r="N107" i="25" s="1"/>
  <c r="O104" i="25"/>
  <c r="O103" i="25"/>
  <c r="L60" i="23"/>
  <c r="M53" i="23"/>
  <c r="M52" i="23"/>
  <c r="N51" i="23"/>
  <c r="N50" i="23"/>
  <c r="O49" i="23"/>
  <c r="O50" i="23" s="1"/>
  <c r="O105" i="25" l="1"/>
  <c r="O106" i="25"/>
  <c r="O107" i="25" s="1"/>
  <c r="N52" i="23"/>
  <c r="O51" i="23"/>
  <c r="O52" i="23" s="1"/>
  <c r="M58" i="23"/>
  <c r="M55" i="23"/>
  <c r="N55" i="23" s="1"/>
  <c r="O55" i="23" s="1"/>
  <c r="M54" i="23"/>
  <c r="N53" i="23"/>
  <c r="N54" i="23" l="1"/>
  <c r="O53" i="23"/>
  <c r="O54" i="23" s="1"/>
  <c r="M59" i="23"/>
  <c r="M60" i="23"/>
  <c r="N60" i="23" s="1"/>
  <c r="O60" i="23" s="1"/>
  <c r="C64" i="23"/>
  <c r="C65" i="23"/>
  <c r="N58" i="23"/>
  <c r="C67" i="23" l="1"/>
  <c r="O58" i="23"/>
  <c r="O59" i="23" s="1"/>
  <c r="N59" i="23"/>
  <c r="C66" i="2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david@tscisrael.com</author>
  </authors>
  <commentList>
    <comment ref="B86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מימון חדש - בפלוס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88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מימון חדש - בפלוס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david@tscisrael.com</author>
  </authors>
  <commentList>
    <comment ref="B86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מימון חדש - בפלוס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8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מימון חדש - בפלוס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david@tscisrael.com</author>
  </authors>
  <commentList>
    <comment ref="B86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מימון חדש - בפלוס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8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מימון חדש - בפלוס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david@tscisrael.com</author>
  </authors>
  <commentList>
    <comment ref="B86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מימון חדש - בפלוס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8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מימון חדש - בפלוס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PC1</author>
    <author>david@tscisrael.com</author>
  </authors>
  <commentList>
    <comment ref="B64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PC1:</t>
        </r>
        <r>
          <rPr>
            <sz val="9"/>
            <color indexed="81"/>
            <rFont val="Tahoma"/>
            <family val="2"/>
          </rPr>
          <t xml:space="preserve">
בשונה מהאנליזה בה מנוטרלות לעיתים פעולות חד פעמיות, רווחי הון וכד' - כאן מופיע הרווח החשבונאי שכולל את הפעולות החשבונאיות בתקופה הנתונה</t>
        </r>
      </text>
    </comment>
    <comment ref="B6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PC1:</t>
        </r>
        <r>
          <rPr>
            <sz val="9"/>
            <color indexed="81"/>
            <rFont val="Tahoma"/>
            <family val="2"/>
          </rPr>
          <t xml:space="preserve">
אם נרכש רכוש קבוע בתקופה קודמת בפריסת תשלומים הם יופיעו כאן ולא בסעיף הקודם</t>
        </r>
      </text>
    </comment>
    <comment ref="B78" authorId="1" shapeId="0" xr:uid="{00000000-0006-0000-0400-000003000000}">
      <text>
        <r>
          <rPr>
            <b/>
            <sz val="9"/>
            <color indexed="81"/>
            <rFont val="Tahoma"/>
            <family val="2"/>
          </rPr>
          <t>מימון חדש - בפלוס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82" authorId="1" shapeId="0" xr:uid="{00000000-0006-0000-0400-000004000000}">
      <text>
        <r>
          <rPr>
            <b/>
            <sz val="9"/>
            <color indexed="81"/>
            <rFont val="Tahoma"/>
            <family val="2"/>
          </rPr>
          <t>קיטון במלאי - גידול בתזרים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84" authorId="1" shapeId="0" xr:uid="{00000000-0006-0000-0400-000005000000}">
      <text>
        <r>
          <rPr>
            <b/>
            <sz val="9"/>
            <color indexed="81"/>
            <rFont val="Tahoma"/>
            <family val="2"/>
          </rPr>
          <t>אם החברה חייבת לספקים יותר מחודש קודם - סימן שהספקים מממנים אותה (ולהיפך)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86" authorId="1" shapeId="0" xr:uid="{00000000-0006-0000-0400-000006000000}">
      <text>
        <r>
          <rPr>
            <b/>
            <sz val="9"/>
            <color indexed="81"/>
            <rFont val="Tahoma"/>
            <family val="2"/>
          </rPr>
          <t>אם הלקוחות חייבים לחברה יותר מבחודש קודם, סימן שהחברה מממנת את הלקוחות (וההיפך)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PC1</author>
  </authors>
  <commentList>
    <comment ref="J3" authorId="0" shapeId="0" xr:uid="{325F3276-D7C1-4E8E-AD33-3A64813D9829}">
      <text>
        <r>
          <rPr>
            <b/>
            <sz val="9"/>
            <color indexed="81"/>
            <rFont val="Tahoma"/>
            <family val="2"/>
          </rPr>
          <t>PC1:</t>
        </r>
        <r>
          <rPr>
            <sz val="9"/>
            <color indexed="81"/>
            <rFont val="Tahoma"/>
            <family val="2"/>
          </rPr>
          <t xml:space="preserve">
או תסריט בעל סבירות גבוהה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david@tscisrael.com</author>
  </authors>
  <commentList>
    <comment ref="B86" authorId="0" shapeId="0" xr:uid="{00000000-0006-0000-0800-000001000000}">
      <text>
        <r>
          <rPr>
            <b/>
            <sz val="9"/>
            <color indexed="81"/>
            <rFont val="Tahoma"/>
            <family val="2"/>
          </rPr>
          <t>מימון חדש - בפלוס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88" authorId="0" shapeId="0" xr:uid="{00000000-0006-0000-0800-000002000000}">
      <text>
        <r>
          <rPr>
            <b/>
            <sz val="9"/>
            <color indexed="81"/>
            <rFont val="Tahoma"/>
            <family val="2"/>
          </rPr>
          <t>מימון חדש - בפלוס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PC1</author>
    <author>david@tscisrael.com</author>
  </authors>
  <commentList>
    <comment ref="B91" authorId="0" shapeId="0" xr:uid="{00000000-0006-0000-0900-000001000000}">
      <text>
        <r>
          <rPr>
            <b/>
            <sz val="9"/>
            <color indexed="81"/>
            <rFont val="Tahoma"/>
            <family val="2"/>
          </rPr>
          <t>PC1:</t>
        </r>
        <r>
          <rPr>
            <sz val="9"/>
            <color indexed="81"/>
            <rFont val="Tahoma"/>
            <family val="2"/>
          </rPr>
          <t xml:space="preserve">
בשונה מהאנליזה בה מנוטרלות לעיתים פעולות חד פעמיות, רווחי הון וכד' - כאן מופיע הרווח החשבונאי שכולל את הפעולות החשבונאיות בתקופה הנתונה</t>
        </r>
      </text>
    </comment>
    <comment ref="B95" authorId="0" shapeId="0" xr:uid="{00000000-0006-0000-0900-000002000000}">
      <text>
        <r>
          <rPr>
            <b/>
            <sz val="9"/>
            <color indexed="81"/>
            <rFont val="Tahoma"/>
            <family val="2"/>
          </rPr>
          <t>PC1:</t>
        </r>
        <r>
          <rPr>
            <sz val="9"/>
            <color indexed="81"/>
            <rFont val="Tahoma"/>
            <family val="2"/>
          </rPr>
          <t xml:space="preserve">
אם נרכש רכוש קבוע בתקופה קודמת בפריסת תשלומים הם יופיעו כאן ולא בסעיף הקודם</t>
        </r>
      </text>
    </comment>
    <comment ref="B105" authorId="1" shapeId="0" xr:uid="{00000000-0006-0000-0900-000003000000}">
      <text>
        <r>
          <rPr>
            <b/>
            <sz val="9"/>
            <color indexed="81"/>
            <rFont val="Tahoma"/>
            <family val="2"/>
          </rPr>
          <t>מימון חדש - בפלוס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109" authorId="1" shapeId="0" xr:uid="{00000000-0006-0000-0900-000004000000}">
      <text>
        <r>
          <rPr>
            <b/>
            <sz val="9"/>
            <color indexed="81"/>
            <rFont val="Tahoma"/>
            <family val="2"/>
          </rPr>
          <t>קיטון במלאי - גידול בתזרים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111" authorId="1" shapeId="0" xr:uid="{00000000-0006-0000-0900-000005000000}">
      <text>
        <r>
          <rPr>
            <b/>
            <sz val="9"/>
            <color indexed="81"/>
            <rFont val="Tahoma"/>
            <family val="2"/>
          </rPr>
          <t>אם החברה חייבת לספקים יותר מחודש קודם - סימן שהספקים מממנים אותה (ולהיפך)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113" authorId="1" shapeId="0" xr:uid="{00000000-0006-0000-0900-000006000000}">
      <text>
        <r>
          <rPr>
            <b/>
            <sz val="9"/>
            <color indexed="81"/>
            <rFont val="Tahoma"/>
            <family val="2"/>
          </rPr>
          <t>אם הלקוחות חייבים לחברה יותר מבחודש קודם, סימן שהחברה מממנת את הלקוחות (וההיפך)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<sst xmlns="http://schemas.openxmlformats.org/spreadsheetml/2006/main" count="318" uniqueCount="98">
  <si>
    <t>%</t>
  </si>
  <si>
    <t>סה"כ</t>
  </si>
  <si>
    <t>ממוצע</t>
  </si>
  <si>
    <t>סה"כ הכנסות</t>
  </si>
  <si>
    <t>סה"כ עלות המכר</t>
  </si>
  <si>
    <t>עלות המכר 1</t>
  </si>
  <si>
    <t>עלות המכר 2</t>
  </si>
  <si>
    <t>עלות המכר 3</t>
  </si>
  <si>
    <t>עלות המכר 4</t>
  </si>
  <si>
    <t>עלות המכר 5</t>
  </si>
  <si>
    <t>רווח גולמי</t>
  </si>
  <si>
    <t>סה"כ שכר</t>
  </si>
  <si>
    <t>הוצאות קבועות</t>
  </si>
  <si>
    <t>מימון</t>
  </si>
  <si>
    <t>סה"כ הוצאות</t>
  </si>
  <si>
    <t>רווח לפני מס</t>
  </si>
  <si>
    <t>נקודת איזון חודשית</t>
  </si>
  <si>
    <t>סה"כ קבועות</t>
  </si>
  <si>
    <t xml:space="preserve">רווח והפסד </t>
  </si>
  <si>
    <t>הכנסות 1</t>
  </si>
  <si>
    <t>הכנסות 2</t>
  </si>
  <si>
    <t>הכנסות 3</t>
  </si>
  <si>
    <t>הכנסות 4</t>
  </si>
  <si>
    <t>הכנסות 5</t>
  </si>
  <si>
    <t>רווח והפסד יעד</t>
  </si>
  <si>
    <t>הוצאות תזרימיות</t>
  </si>
  <si>
    <t>מלאי פתיחה</t>
  </si>
  <si>
    <t>מלאי סגירה</t>
  </si>
  <si>
    <t>רווח לתזרים</t>
  </si>
  <si>
    <t>החזר הלוואות גישור</t>
  </si>
  <si>
    <t>השקעות / רכוש קבוע</t>
  </si>
  <si>
    <t>פריסת תשלומים עבור רכוש קבוע</t>
  </si>
  <si>
    <t>העברות לחברות קשורות</t>
  </si>
  <si>
    <t>שינויים במלאי</t>
  </si>
  <si>
    <t>גידול/קיטון בחוב שהחברה חייבת לספקים</t>
  </si>
  <si>
    <t>גידול/קיטון בחוב שלקוחות חייבים לחברה</t>
  </si>
  <si>
    <t>עודף/גירעון</t>
  </si>
  <si>
    <t>תשלומי מס הכנסה - מקדמות והסדרים</t>
  </si>
  <si>
    <t>החזר הלוואות קבועות</t>
  </si>
  <si>
    <t>קבלת מימון חדש</t>
  </si>
  <si>
    <t>משיכות (הלוואות) בעלים</t>
  </si>
  <si>
    <t>% מהוצ' קבועות</t>
  </si>
  <si>
    <t>% מהכנסות</t>
  </si>
  <si>
    <t>מצב קיים</t>
  </si>
  <si>
    <t>ניתוח רגישות</t>
  </si>
  <si>
    <t>נקודת האיזון</t>
  </si>
  <si>
    <t>עלות מכר:</t>
  </si>
  <si>
    <t>עו</t>
  </si>
  <si>
    <t>עובד דוכן משמרת מלאה</t>
  </si>
  <si>
    <t>עובד דוכן מ-12 בצהריים או משמונה בערב</t>
  </si>
  <si>
    <t>ב-₪</t>
  </si>
  <si>
    <t xml:space="preserve">נקודת איזון </t>
  </si>
  <si>
    <t>שנה 0</t>
  </si>
  <si>
    <t>רב שנתי</t>
  </si>
  <si>
    <t>מקדם</t>
  </si>
  <si>
    <t>פחת</t>
  </si>
  <si>
    <t>רווח/הפסד לפני מס מצטבר</t>
  </si>
  <si>
    <t>מס</t>
  </si>
  <si>
    <t>רווח נקי</t>
  </si>
  <si>
    <t>רווח נקי בתוספת פחת</t>
  </si>
  <si>
    <t>החזר הלוואה</t>
  </si>
  <si>
    <t>תזרים נטו מפעילות</t>
  </si>
  <si>
    <t>תזרים מצטבר</t>
  </si>
  <si>
    <t>רווח נקי בתוספת פחת מצטבר</t>
  </si>
  <si>
    <t>NPV</t>
  </si>
  <si>
    <t>IRR</t>
  </si>
  <si>
    <t>החזר השקעה (חודשים)</t>
  </si>
  <si>
    <t>מדדים פיננסיים</t>
  </si>
  <si>
    <t>תשואה שנתית ממוצעת למשקיע</t>
  </si>
  <si>
    <t>תשואה שנתית ממוצעת על השקעה</t>
  </si>
  <si>
    <t>מחשבון הלוואות</t>
  </si>
  <si>
    <t>סכום הלוואה</t>
  </si>
  <si>
    <t>מספר השנים (מקסימום 30)</t>
  </si>
  <si>
    <t>ריבית</t>
  </si>
  <si>
    <t>החזר חודשי</t>
  </si>
  <si>
    <t>סה"כ החזר צפוי</t>
  </si>
  <si>
    <t>סה"כ ריבית</t>
  </si>
  <si>
    <t>פירוט:</t>
  </si>
  <si>
    <t>חודש</t>
  </si>
  <si>
    <t>יתרת פתיחה</t>
  </si>
  <si>
    <t>תשלום ריבית</t>
  </si>
  <si>
    <t>החזר קרן</t>
  </si>
  <si>
    <t>סה"כ החזר חודשי</t>
  </si>
  <si>
    <t>יתרת סגירה</t>
  </si>
  <si>
    <t>ב-₪ / שנה</t>
  </si>
  <si>
    <t>החזר השקעה למשקיע (חודשים)</t>
  </si>
  <si>
    <t>מימון חיצוני</t>
  </si>
  <si>
    <t>עלויות הקמה</t>
  </si>
  <si>
    <t>סעיף</t>
  </si>
  <si>
    <t>הון עצמי</t>
  </si>
  <si>
    <t>פעילות שוטפת</t>
  </si>
  <si>
    <t>בנק - זמ"א</t>
  </si>
  <si>
    <t>בנק - זמ"ק</t>
  </si>
  <si>
    <t>שכר</t>
  </si>
  <si>
    <t>בצ"מ - 15%</t>
  </si>
  <si>
    <t>EBITDA</t>
  </si>
  <si>
    <t>רווה 2020</t>
  </si>
  <si>
    <t>רווה 2020 - יעד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</si>
</sst>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₪&quot;\ #,##0;[Red]&quot;₪&quot;\ \-#,##0"/>
    <numFmt numFmtId="44" formatCode="_ &quot;₪&quot;\ * #,##0.00_ ;_ &quot;₪&quot;\ * \-#,##0.00_ ;_ &quot;₪&quot;\ * &quot;-&quot;??_ ;_ @_ "/>
    <numFmt numFmtId="43" formatCode="_ * #,##0.00_ ;_ * \-#,##0.00_ ;_ * &quot;-&quot;??_ ;_ @_ "/>
    <numFmt numFmtId="164" formatCode="_(* #,##0.00_);_(* \(#,##0.00\);_(* &quot;-&quot;??_);_(@_)"/>
    <numFmt numFmtId="165" formatCode="_ * #,##0_ ;_ * \-#,##0_ ;_ * &quot;-&quot;??_ ;_ @_ "/>
    <numFmt numFmtId="166" formatCode="yyyy"/>
    <numFmt numFmtId="167" formatCode="0.0%"/>
  </numFmts>
  <fonts count="17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color indexed="8"/>
      <name val="Arial"/>
      <family val="2"/>
      <charset val="177"/>
    </font>
    <font>
      <sz val="11"/>
      <color indexed="8"/>
      <name val="Calibri"/>
      <family val="2"/>
      <charset val="177"/>
    </font>
    <font>
      <sz val="10"/>
      <color theme="1"/>
      <name val="MaccabiBlock_V2"/>
      <family val="3"/>
    </font>
    <font>
      <b/>
      <sz val="11"/>
      <color theme="1"/>
      <name val="MaccabiBlock_V2"/>
      <family val="3"/>
    </font>
    <font>
      <sz val="11"/>
      <color theme="1"/>
      <name val="MaccabiBlock_V2"/>
      <family val="3"/>
    </font>
    <font>
      <b/>
      <sz val="10"/>
      <color theme="1"/>
      <name val="MaccabiBlock_V2"/>
      <family val="3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SimplerProRegular"/>
    </font>
    <font>
      <b/>
      <sz val="11"/>
      <color theme="1"/>
      <name val="SimplerProRegular"/>
    </font>
    <font>
      <b/>
      <sz val="10"/>
      <color theme="1"/>
      <name val="SimplerProRegular"/>
    </font>
    <font>
      <sz val="10"/>
      <color theme="1"/>
      <name val="SimplerProRegular"/>
    </font>
    <font>
      <b/>
      <sz val="11"/>
      <color theme="0"/>
      <name val="SimplerProRegular"/>
    </font>
    <font>
      <sz val="11"/>
      <color theme="0"/>
      <name val="SimplerProRegula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0DCD9"/>
        <bgColor indexed="64"/>
      </patternFill>
    </fill>
    <fill>
      <patternFill patternType="solid">
        <fgColor rgb="FFD8E0E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42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1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15">
    <xf numFmtId="0" fontId="0" fillId="0" borderId="0" xfId="0"/>
    <xf numFmtId="0" fontId="7" fillId="0" borderId="0" xfId="0" applyFont="1"/>
    <xf numFmtId="9" fontId="7" fillId="0" borderId="0" xfId="2" applyFont="1"/>
    <xf numFmtId="0" fontId="6" fillId="3" borderId="2" xfId="0" applyFont="1" applyFill="1" applyBorder="1" applyAlignment="1">
      <alignment horizontal="center"/>
    </xf>
    <xf numFmtId="17" fontId="6" fillId="3" borderId="2" xfId="0" applyNumberFormat="1" applyFont="1" applyFill="1" applyBorder="1"/>
    <xf numFmtId="0" fontId="6" fillId="3" borderId="2" xfId="0" applyFont="1" applyFill="1" applyBorder="1"/>
    <xf numFmtId="0" fontId="6" fillId="0" borderId="2" xfId="0" applyFont="1" applyBorder="1" applyAlignment="1">
      <alignment horizontal="center"/>
    </xf>
    <xf numFmtId="165" fontId="7" fillId="0" borderId="2" xfId="1" applyNumberFormat="1" applyFont="1" applyBorder="1"/>
    <xf numFmtId="165" fontId="6" fillId="0" borderId="2" xfId="1" applyNumberFormat="1" applyFont="1" applyBorder="1"/>
    <xf numFmtId="165" fontId="5" fillId="0" borderId="2" xfId="1" applyNumberFormat="1" applyFont="1" applyBorder="1"/>
    <xf numFmtId="165" fontId="8" fillId="0" borderId="2" xfId="1" applyNumberFormat="1" applyFont="1" applyBorder="1"/>
    <xf numFmtId="9" fontId="5" fillId="0" borderId="2" xfId="2" applyFont="1" applyBorder="1"/>
    <xf numFmtId="0" fontId="8" fillId="0" borderId="2" xfId="0" applyFont="1" applyBorder="1" applyAlignment="1">
      <alignment horizontal="center"/>
    </xf>
    <xf numFmtId="0" fontId="6" fillId="0" borderId="0" xfId="0" applyFont="1"/>
    <xf numFmtId="9" fontId="8" fillId="0" borderId="2" xfId="2" applyFont="1" applyBorder="1"/>
    <xf numFmtId="165" fontId="7" fillId="4" borderId="2" xfId="1" applyNumberFormat="1" applyFont="1" applyFill="1" applyBorder="1"/>
    <xf numFmtId="165" fontId="6" fillId="4" borderId="2" xfId="1" applyNumberFormat="1" applyFont="1" applyFill="1" applyBorder="1"/>
    <xf numFmtId="165" fontId="7" fillId="0" borderId="0" xfId="1" applyNumberFormat="1" applyFont="1"/>
    <xf numFmtId="165" fontId="6" fillId="0" borderId="0" xfId="1" applyNumberFormat="1" applyFont="1"/>
    <xf numFmtId="165" fontId="6" fillId="0" borderId="3" xfId="1" applyNumberFormat="1" applyFont="1" applyBorder="1"/>
    <xf numFmtId="9" fontId="7" fillId="0" borderId="0" xfId="0" applyNumberFormat="1" applyFont="1"/>
    <xf numFmtId="165" fontId="7" fillId="0" borderId="0" xfId="0" applyNumberFormat="1" applyFont="1"/>
    <xf numFmtId="0" fontId="7" fillId="0" borderId="0" xfId="0" applyFont="1" applyAlignment="1">
      <alignment horizontal="center" vertical="center" textRotation="90"/>
    </xf>
    <xf numFmtId="165" fontId="5" fillId="2" borderId="2" xfId="1" applyNumberFormat="1" applyFont="1" applyFill="1" applyBorder="1"/>
    <xf numFmtId="0" fontId="7" fillId="0" borderId="0" xfId="0" applyFont="1" applyAlignment="1">
      <alignment vertical="center" textRotation="90"/>
    </xf>
    <xf numFmtId="166" fontId="6" fillId="0" borderId="0" xfId="0" applyNumberFormat="1" applyFont="1"/>
    <xf numFmtId="0" fontId="8" fillId="0" borderId="8" xfId="0" applyFont="1" applyBorder="1" applyAlignment="1">
      <alignment horizontal="center"/>
    </xf>
    <xf numFmtId="9" fontId="5" fillId="0" borderId="9" xfId="2" applyFont="1" applyBorder="1"/>
    <xf numFmtId="0" fontId="6" fillId="0" borderId="8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9" fontId="5" fillId="0" borderId="12" xfId="2" applyFont="1" applyBorder="1"/>
    <xf numFmtId="0" fontId="8" fillId="0" borderId="5" xfId="0" applyFont="1" applyBorder="1" applyAlignment="1">
      <alignment horizontal="center"/>
    </xf>
    <xf numFmtId="165" fontId="7" fillId="0" borderId="6" xfId="1" applyNumberFormat="1" applyFont="1" applyBorder="1"/>
    <xf numFmtId="9" fontId="8" fillId="0" borderId="9" xfId="2" applyFont="1" applyBorder="1"/>
    <xf numFmtId="165" fontId="7" fillId="0" borderId="11" xfId="1" applyNumberFormat="1" applyFont="1" applyBorder="1"/>
    <xf numFmtId="9" fontId="8" fillId="0" borderId="12" xfId="2" applyFont="1" applyBorder="1"/>
    <xf numFmtId="165" fontId="8" fillId="0" borderId="7" xfId="1" applyNumberFormat="1" applyFont="1" applyBorder="1"/>
    <xf numFmtId="165" fontId="8" fillId="0" borderId="9" xfId="1" applyNumberFormat="1" applyFont="1" applyBorder="1"/>
    <xf numFmtId="0" fontId="6" fillId="3" borderId="5" xfId="0" applyFont="1" applyFill="1" applyBorder="1" applyAlignment="1">
      <alignment horizontal="center"/>
    </xf>
    <xf numFmtId="17" fontId="6" fillId="3" borderId="6" xfId="0" applyNumberFormat="1" applyFont="1" applyFill="1" applyBorder="1"/>
    <xf numFmtId="17" fontId="6" fillId="3" borderId="7" xfId="0" applyNumberFormat="1" applyFont="1" applyFill="1" applyBorder="1"/>
    <xf numFmtId="165" fontId="7" fillId="0" borderId="9" xfId="1" applyNumberFormat="1" applyFont="1" applyBorder="1"/>
    <xf numFmtId="165" fontId="5" fillId="0" borderId="9" xfId="1" applyNumberFormat="1" applyFont="1" applyBorder="1"/>
    <xf numFmtId="0" fontId="6" fillId="4" borderId="8" xfId="0" applyFont="1" applyFill="1" applyBorder="1" applyAlignment="1">
      <alignment horizontal="center"/>
    </xf>
    <xf numFmtId="165" fontId="7" fillId="4" borderId="9" xfId="1" applyNumberFormat="1" applyFont="1" applyFill="1" applyBorder="1"/>
    <xf numFmtId="9" fontId="5" fillId="0" borderId="11" xfId="2" applyFont="1" applyBorder="1"/>
    <xf numFmtId="9" fontId="8" fillId="0" borderId="11" xfId="2" applyFont="1" applyBorder="1"/>
    <xf numFmtId="0" fontId="6" fillId="4" borderId="5" xfId="0" applyFont="1" applyFill="1" applyBorder="1" applyAlignment="1">
      <alignment horizontal="center"/>
    </xf>
    <xf numFmtId="165" fontId="7" fillId="4" borderId="6" xfId="1" applyNumberFormat="1" applyFont="1" applyFill="1" applyBorder="1"/>
    <xf numFmtId="165" fontId="6" fillId="4" borderId="6" xfId="1" applyNumberFormat="1" applyFont="1" applyFill="1" applyBorder="1"/>
    <xf numFmtId="165" fontId="7" fillId="4" borderId="7" xfId="1" applyNumberFormat="1" applyFont="1" applyFill="1" applyBorder="1"/>
    <xf numFmtId="0" fontId="6" fillId="3" borderId="7" xfId="0" applyFont="1" applyFill="1" applyBorder="1"/>
    <xf numFmtId="165" fontId="6" fillId="4" borderId="9" xfId="1" applyNumberFormat="1" applyFont="1" applyFill="1" applyBorder="1"/>
    <xf numFmtId="0" fontId="8" fillId="4" borderId="8" xfId="0" applyFont="1" applyFill="1" applyBorder="1" applyAlignment="1">
      <alignment horizontal="center"/>
    </xf>
    <xf numFmtId="165" fontId="8" fillId="4" borderId="9" xfId="1" applyNumberFormat="1" applyFont="1" applyFill="1" applyBorder="1"/>
    <xf numFmtId="0" fontId="6" fillId="3" borderId="6" xfId="0" applyFont="1" applyFill="1" applyBorder="1"/>
    <xf numFmtId="165" fontId="5" fillId="0" borderId="11" xfId="1" applyNumberFormat="1" applyFont="1" applyBorder="1"/>
    <xf numFmtId="165" fontId="8" fillId="0" borderId="11" xfId="1" applyNumberFormat="1" applyFont="1" applyBorder="1"/>
    <xf numFmtId="165" fontId="6" fillId="0" borderId="9" xfId="1" applyNumberFormat="1" applyFont="1" applyBorder="1"/>
    <xf numFmtId="165" fontId="8" fillId="0" borderId="12" xfId="1" applyNumberFormat="1" applyFont="1" applyBorder="1"/>
    <xf numFmtId="0" fontId="6" fillId="3" borderId="6" xfId="0" applyFont="1" applyFill="1" applyBorder="1" applyAlignment="1">
      <alignment horizontal="right" readingOrder="2"/>
    </xf>
    <xf numFmtId="9" fontId="6" fillId="3" borderId="7" xfId="2" applyFont="1" applyFill="1" applyBorder="1" applyAlignment="1">
      <alignment horizontal="right" readingOrder="2"/>
    </xf>
    <xf numFmtId="167" fontId="7" fillId="0" borderId="2" xfId="1" applyNumberFormat="1" applyFont="1" applyBorder="1"/>
    <xf numFmtId="167" fontId="7" fillId="0" borderId="9" xfId="2" applyNumberFormat="1" applyFont="1" applyBorder="1"/>
    <xf numFmtId="167" fontId="5" fillId="0" borderId="2" xfId="1" applyNumberFormat="1" applyFont="1" applyBorder="1"/>
    <xf numFmtId="167" fontId="5" fillId="0" borderId="9" xfId="2" applyNumberFormat="1" applyFont="1" applyBorder="1"/>
    <xf numFmtId="167" fontId="5" fillId="0" borderId="11" xfId="1" applyNumberFormat="1" applyFont="1" applyBorder="1"/>
    <xf numFmtId="167" fontId="5" fillId="0" borderId="12" xfId="2" applyNumberFormat="1" applyFont="1" applyBorder="1"/>
    <xf numFmtId="0" fontId="8" fillId="0" borderId="8" xfId="0" applyFont="1" applyBorder="1" applyAlignment="1">
      <alignment horizontal="center" wrapText="1"/>
    </xf>
    <xf numFmtId="0" fontId="11" fillId="0" borderId="0" xfId="0" applyFont="1"/>
    <xf numFmtId="0" fontId="12" fillId="0" borderId="0" xfId="0" applyFont="1"/>
    <xf numFmtId="166" fontId="12" fillId="0" borderId="0" xfId="0" applyNumberFormat="1" applyFont="1"/>
    <xf numFmtId="2" fontId="12" fillId="0" borderId="0" xfId="0" applyNumberFormat="1" applyFont="1"/>
    <xf numFmtId="2" fontId="11" fillId="0" borderId="0" xfId="0" applyNumberFormat="1" applyFont="1"/>
    <xf numFmtId="165" fontId="11" fillId="0" borderId="0" xfId="0" applyNumberFormat="1" applyFont="1"/>
    <xf numFmtId="0" fontId="12" fillId="3" borderId="5" xfId="0" applyFont="1" applyFill="1" applyBorder="1" applyAlignment="1">
      <alignment horizontal="center"/>
    </xf>
    <xf numFmtId="17" fontId="12" fillId="3" borderId="6" xfId="0" applyNumberFormat="1" applyFont="1" applyFill="1" applyBorder="1"/>
    <xf numFmtId="0" fontId="12" fillId="0" borderId="8" xfId="0" applyFont="1" applyBorder="1" applyAlignment="1">
      <alignment horizontal="center"/>
    </xf>
    <xf numFmtId="165" fontId="11" fillId="0" borderId="2" xfId="1" applyNumberFormat="1" applyFont="1" applyBorder="1"/>
    <xf numFmtId="165" fontId="12" fillId="0" borderId="2" xfId="1" applyNumberFormat="1" applyFont="1" applyBorder="1"/>
    <xf numFmtId="165" fontId="11" fillId="0" borderId="9" xfId="1" applyNumberFormat="1" applyFont="1" applyBorder="1"/>
    <xf numFmtId="43" fontId="11" fillId="0" borderId="0" xfId="0" applyNumberFormat="1" applyFont="1"/>
    <xf numFmtId="0" fontId="11" fillId="0" borderId="0" xfId="0" applyFont="1" applyAlignment="1">
      <alignment vertical="center" textRotation="90"/>
    </xf>
    <xf numFmtId="0" fontId="13" fillId="0" borderId="8" xfId="0" applyFont="1" applyBorder="1" applyAlignment="1">
      <alignment horizontal="center"/>
    </xf>
    <xf numFmtId="165" fontId="14" fillId="0" borderId="2" xfId="1" applyNumberFormat="1" applyFont="1" applyBorder="1"/>
    <xf numFmtId="165" fontId="13" fillId="0" borderId="2" xfId="1" applyNumberFormat="1" applyFont="1" applyBorder="1"/>
    <xf numFmtId="165" fontId="14" fillId="0" borderId="9" xfId="1" applyNumberFormat="1" applyFont="1" applyBorder="1"/>
    <xf numFmtId="9" fontId="14" fillId="0" borderId="2" xfId="2" applyFont="1" applyBorder="1"/>
    <xf numFmtId="9" fontId="13" fillId="0" borderId="2" xfId="2" applyFont="1" applyBorder="1"/>
    <xf numFmtId="9" fontId="14" fillId="0" borderId="9" xfId="2" applyFont="1" applyBorder="1"/>
    <xf numFmtId="0" fontId="11" fillId="0" borderId="0" xfId="0" applyFont="1" applyAlignment="1">
      <alignment horizontal="center" vertical="center" textRotation="90"/>
    </xf>
    <xf numFmtId="0" fontId="12" fillId="4" borderId="8" xfId="0" applyFont="1" applyFill="1" applyBorder="1" applyAlignment="1">
      <alignment horizontal="center"/>
    </xf>
    <xf numFmtId="165" fontId="11" fillId="4" borderId="2" xfId="1" applyNumberFormat="1" applyFont="1" applyFill="1" applyBorder="1"/>
    <xf numFmtId="165" fontId="12" fillId="4" borderId="2" xfId="1" applyNumberFormat="1" applyFont="1" applyFill="1" applyBorder="1"/>
    <xf numFmtId="165" fontId="11" fillId="4" borderId="9" xfId="1" applyNumberFormat="1" applyFont="1" applyFill="1" applyBorder="1"/>
    <xf numFmtId="0" fontId="13" fillId="0" borderId="10" xfId="0" applyFont="1" applyBorder="1" applyAlignment="1">
      <alignment horizontal="center"/>
    </xf>
    <xf numFmtId="9" fontId="14" fillId="0" borderId="11" xfId="2" applyFont="1" applyBorder="1"/>
    <xf numFmtId="9" fontId="13" fillId="0" borderId="11" xfId="2" applyFont="1" applyBorder="1"/>
    <xf numFmtId="9" fontId="14" fillId="0" borderId="12" xfId="2" applyFont="1" applyBorder="1"/>
    <xf numFmtId="165" fontId="11" fillId="0" borderId="0" xfId="1" applyNumberFormat="1" applyFont="1"/>
    <xf numFmtId="165" fontId="12" fillId="0" borderId="0" xfId="1" applyNumberFormat="1" applyFont="1"/>
    <xf numFmtId="165" fontId="12" fillId="0" borderId="3" xfId="1" applyNumberFormat="1" applyFont="1" applyBorder="1"/>
    <xf numFmtId="9" fontId="11" fillId="0" borderId="0" xfId="2" applyFont="1"/>
    <xf numFmtId="0" fontId="12" fillId="4" borderId="5" xfId="0" applyFont="1" applyFill="1" applyBorder="1" applyAlignment="1">
      <alignment horizontal="center"/>
    </xf>
    <xf numFmtId="165" fontId="11" fillId="4" borderId="6" xfId="1" applyNumberFormat="1" applyFont="1" applyFill="1" applyBorder="1"/>
    <xf numFmtId="165" fontId="12" fillId="4" borderId="6" xfId="1" applyNumberFormat="1" applyFont="1" applyFill="1" applyBorder="1"/>
    <xf numFmtId="165" fontId="11" fillId="4" borderId="7" xfId="1" applyNumberFormat="1" applyFont="1" applyFill="1" applyBorder="1"/>
    <xf numFmtId="0" fontId="12" fillId="3" borderId="7" xfId="0" applyFont="1" applyFill="1" applyBorder="1"/>
    <xf numFmtId="165" fontId="12" fillId="4" borderId="9" xfId="1" applyNumberFormat="1" applyFont="1" applyFill="1" applyBorder="1"/>
    <xf numFmtId="165" fontId="13" fillId="0" borderId="9" xfId="1" applyNumberFormat="1" applyFont="1" applyBorder="1"/>
    <xf numFmtId="9" fontId="13" fillId="0" borderId="9" xfId="2" applyFont="1" applyBorder="1"/>
    <xf numFmtId="0" fontId="13" fillId="4" borderId="8" xfId="0" applyFont="1" applyFill="1" applyBorder="1" applyAlignment="1">
      <alignment horizontal="center"/>
    </xf>
    <xf numFmtId="165" fontId="13" fillId="4" borderId="9" xfId="1" applyNumberFormat="1" applyFont="1" applyFill="1" applyBorder="1"/>
    <xf numFmtId="165" fontId="11" fillId="0" borderId="11" xfId="1" applyNumberFormat="1" applyFont="1" applyBorder="1"/>
    <xf numFmtId="9" fontId="13" fillId="0" borderId="12" xfId="2" applyFont="1" applyBorder="1"/>
    <xf numFmtId="0" fontId="13" fillId="0" borderId="5" xfId="0" applyFont="1" applyBorder="1" applyAlignment="1">
      <alignment horizontal="center"/>
    </xf>
    <xf numFmtId="165" fontId="11" fillId="0" borderId="6" xfId="1" applyNumberFormat="1" applyFont="1" applyBorder="1"/>
    <xf numFmtId="165" fontId="13" fillId="0" borderId="7" xfId="1" applyNumberFormat="1" applyFont="1" applyBorder="1"/>
    <xf numFmtId="0" fontId="12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167" fontId="11" fillId="0" borderId="2" xfId="1" applyNumberFormat="1" applyFont="1" applyBorder="1"/>
    <xf numFmtId="167" fontId="11" fillId="0" borderId="9" xfId="2" applyNumberFormat="1" applyFont="1" applyBorder="1"/>
    <xf numFmtId="165" fontId="13" fillId="2" borderId="8" xfId="1" applyNumberFormat="1" applyFont="1" applyFill="1" applyBorder="1" applyAlignment="1">
      <alignment horizontal="center" wrapText="1"/>
    </xf>
    <xf numFmtId="165" fontId="14" fillId="2" borderId="2" xfId="1" applyNumberFormat="1" applyFont="1" applyFill="1" applyBorder="1"/>
    <xf numFmtId="167" fontId="14" fillId="0" borderId="2" xfId="1" applyNumberFormat="1" applyFont="1" applyBorder="1"/>
    <xf numFmtId="167" fontId="14" fillId="0" borderId="9" xfId="2" applyNumberFormat="1" applyFont="1" applyBorder="1"/>
    <xf numFmtId="165" fontId="13" fillId="2" borderId="8" xfId="1" applyNumberFormat="1" applyFont="1" applyFill="1" applyBorder="1" applyAlignment="1">
      <alignment horizontal="center"/>
    </xf>
    <xf numFmtId="0" fontId="12" fillId="3" borderId="2" xfId="0" applyFont="1" applyFill="1" applyBorder="1" applyAlignment="1">
      <alignment horizontal="center"/>
    </xf>
    <xf numFmtId="17" fontId="12" fillId="3" borderId="2" xfId="0" applyNumberFormat="1" applyFont="1" applyFill="1" applyBorder="1"/>
    <xf numFmtId="0" fontId="12" fillId="0" borderId="2" xfId="0" applyFont="1" applyBorder="1" applyAlignment="1">
      <alignment horizontal="center"/>
    </xf>
    <xf numFmtId="165" fontId="13" fillId="0" borderId="2" xfId="0" applyNumberFormat="1" applyFont="1" applyBorder="1" applyAlignment="1">
      <alignment horizontal="center"/>
    </xf>
    <xf numFmtId="165" fontId="14" fillId="2" borderId="11" xfId="1" applyNumberFormat="1" applyFont="1" applyFill="1" applyBorder="1"/>
    <xf numFmtId="165" fontId="13" fillId="0" borderId="11" xfId="1" applyNumberFormat="1" applyFont="1" applyBorder="1"/>
    <xf numFmtId="165" fontId="14" fillId="0" borderId="11" xfId="1" applyNumberFormat="1" applyFont="1" applyBorder="1"/>
    <xf numFmtId="167" fontId="14" fillId="0" borderId="11" xfId="1" applyNumberFormat="1" applyFont="1" applyBorder="1"/>
    <xf numFmtId="167" fontId="14" fillId="0" borderId="12" xfId="2" applyNumberFormat="1" applyFont="1" applyBorder="1"/>
    <xf numFmtId="165" fontId="13" fillId="2" borderId="10" xfId="1" applyNumberFormat="1" applyFont="1" applyFill="1" applyBorder="1" applyAlignment="1">
      <alignment horizontal="center"/>
    </xf>
    <xf numFmtId="0" fontId="12" fillId="0" borderId="19" xfId="0" applyFont="1" applyBorder="1"/>
    <xf numFmtId="0" fontId="12" fillId="0" borderId="15" xfId="0" applyFont="1" applyBorder="1"/>
    <xf numFmtId="9" fontId="11" fillId="0" borderId="15" xfId="2" applyFont="1" applyBorder="1"/>
    <xf numFmtId="0" fontId="11" fillId="0" borderId="16" xfId="0" applyFont="1" applyBorder="1"/>
    <xf numFmtId="0" fontId="13" fillId="0" borderId="0" xfId="0" applyFont="1" applyAlignment="1">
      <alignment horizontal="center"/>
    </xf>
    <xf numFmtId="9" fontId="14" fillId="0" borderId="0" xfId="2" applyFont="1" applyBorder="1"/>
    <xf numFmtId="9" fontId="13" fillId="0" borderId="0" xfId="2" applyFont="1" applyBorder="1"/>
    <xf numFmtId="0" fontId="11" fillId="0" borderId="13" xfId="0" applyFont="1" applyBorder="1" applyAlignment="1">
      <alignment horizontal="center"/>
    </xf>
    <xf numFmtId="6" fontId="11" fillId="0" borderId="14" xfId="0" applyNumberFormat="1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6" fontId="11" fillId="0" borderId="9" xfId="0" applyNumberFormat="1" applyFont="1" applyBorder="1" applyAlignment="1">
      <alignment horizontal="center"/>
    </xf>
    <xf numFmtId="9" fontId="11" fillId="0" borderId="9" xfId="0" applyNumberFormat="1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2" fontId="11" fillId="0" borderId="12" xfId="1" applyNumberFormat="1" applyFont="1" applyBorder="1" applyAlignment="1">
      <alignment horizontal="center"/>
    </xf>
    <xf numFmtId="0" fontId="11" fillId="0" borderId="18" xfId="0" applyFont="1" applyBorder="1" applyAlignment="1">
      <alignment horizontal="center"/>
    </xf>
    <xf numFmtId="2" fontId="11" fillId="0" borderId="17" xfId="1" applyNumberFormat="1" applyFont="1" applyBorder="1" applyAlignment="1">
      <alignment horizontal="center"/>
    </xf>
    <xf numFmtId="165" fontId="11" fillId="0" borderId="1" xfId="1" applyNumberFormat="1" applyFont="1" applyBorder="1"/>
    <xf numFmtId="0" fontId="11" fillId="0" borderId="0" xfId="0" applyFont="1" applyAlignment="1">
      <alignment vertical="center" textRotation="135"/>
    </xf>
    <xf numFmtId="43" fontId="11" fillId="0" borderId="0" xfId="1" applyFont="1"/>
    <xf numFmtId="43" fontId="12" fillId="0" borderId="0" xfId="1" applyFont="1" applyAlignment="1">
      <alignment horizontal="right"/>
    </xf>
    <xf numFmtId="43" fontId="13" fillId="0" borderId="0" xfId="1" applyFont="1"/>
    <xf numFmtId="165" fontId="11" fillId="0" borderId="4" xfId="1" applyNumberFormat="1" applyFont="1" applyBorder="1" applyProtection="1">
      <protection hidden="1"/>
    </xf>
    <xf numFmtId="0" fontId="11" fillId="0" borderId="0" xfId="0" applyFont="1" applyAlignment="1">
      <alignment horizontal="right" readingOrder="2"/>
    </xf>
    <xf numFmtId="1" fontId="11" fillId="0" borderId="0" xfId="0" applyNumberFormat="1" applyFont="1" applyAlignment="1">
      <alignment horizontal="center"/>
    </xf>
    <xf numFmtId="0" fontId="15" fillId="6" borderId="5" xfId="0" applyFont="1" applyFill="1" applyBorder="1" applyAlignment="1">
      <alignment horizontal="center"/>
    </xf>
    <xf numFmtId="17" fontId="15" fillId="6" borderId="6" xfId="0" applyNumberFormat="1" applyFont="1" applyFill="1" applyBorder="1"/>
    <xf numFmtId="17" fontId="15" fillId="6" borderId="7" xfId="0" applyNumberFormat="1" applyFont="1" applyFill="1" applyBorder="1"/>
    <xf numFmtId="0" fontId="12" fillId="7" borderId="8" xfId="0" applyFont="1" applyFill="1" applyBorder="1" applyAlignment="1">
      <alignment horizontal="center"/>
    </xf>
    <xf numFmtId="165" fontId="11" fillId="7" borderId="2" xfId="1" applyNumberFormat="1" applyFont="1" applyFill="1" applyBorder="1"/>
    <xf numFmtId="165" fontId="12" fillId="7" borderId="2" xfId="1" applyNumberFormat="1" applyFont="1" applyFill="1" applyBorder="1"/>
    <xf numFmtId="165" fontId="11" fillId="7" borderId="9" xfId="1" applyNumberFormat="1" applyFont="1" applyFill="1" applyBorder="1"/>
    <xf numFmtId="0" fontId="12" fillId="7" borderId="5" xfId="0" applyFont="1" applyFill="1" applyBorder="1" applyAlignment="1">
      <alignment horizontal="center"/>
    </xf>
    <xf numFmtId="165" fontId="11" fillId="7" borderId="6" xfId="1" applyNumberFormat="1" applyFont="1" applyFill="1" applyBorder="1"/>
    <xf numFmtId="165" fontId="12" fillId="7" borderId="6" xfId="1" applyNumberFormat="1" applyFont="1" applyFill="1" applyBorder="1"/>
    <xf numFmtId="165" fontId="11" fillId="7" borderId="7" xfId="1" applyNumberFormat="1" applyFont="1" applyFill="1" applyBorder="1"/>
    <xf numFmtId="0" fontId="15" fillId="6" borderId="6" xfId="0" applyFont="1" applyFill="1" applyBorder="1"/>
    <xf numFmtId="0" fontId="15" fillId="6" borderId="6" xfId="0" applyFont="1" applyFill="1" applyBorder="1" applyAlignment="1">
      <alignment horizontal="right" readingOrder="2"/>
    </xf>
    <xf numFmtId="9" fontId="15" fillId="6" borderId="7" xfId="2" applyFont="1" applyFill="1" applyBorder="1" applyAlignment="1">
      <alignment horizontal="right" readingOrder="2"/>
    </xf>
    <xf numFmtId="9" fontId="15" fillId="6" borderId="6" xfId="0" applyNumberFormat="1" applyFont="1" applyFill="1" applyBorder="1"/>
    <xf numFmtId="9" fontId="15" fillId="6" borderId="7" xfId="0" applyNumberFormat="1" applyFont="1" applyFill="1" applyBorder="1"/>
    <xf numFmtId="0" fontId="12" fillId="7" borderId="10" xfId="0" applyFont="1" applyFill="1" applyBorder="1" applyAlignment="1">
      <alignment horizontal="center"/>
    </xf>
    <xf numFmtId="165" fontId="11" fillId="7" borderId="11" xfId="1" applyNumberFormat="1" applyFont="1" applyFill="1" applyBorder="1"/>
    <xf numFmtId="165" fontId="12" fillId="7" borderId="11" xfId="1" applyNumberFormat="1" applyFont="1" applyFill="1" applyBorder="1"/>
    <xf numFmtId="165" fontId="11" fillId="7" borderId="12" xfId="1" applyNumberFormat="1" applyFont="1" applyFill="1" applyBorder="1"/>
    <xf numFmtId="1" fontId="15" fillId="6" borderId="6" xfId="1" applyNumberFormat="1" applyFont="1" applyFill="1" applyBorder="1"/>
    <xf numFmtId="0" fontId="15" fillId="6" borderId="7" xfId="0" applyFont="1" applyFill="1" applyBorder="1" applyAlignment="1">
      <alignment horizontal="center"/>
    </xf>
    <xf numFmtId="0" fontId="12" fillId="0" borderId="13" xfId="0" applyFont="1" applyBorder="1"/>
    <xf numFmtId="165" fontId="11" fillId="0" borderId="14" xfId="1" applyNumberFormat="1" applyFont="1" applyBorder="1"/>
    <xf numFmtId="0" fontId="12" fillId="0" borderId="8" xfId="0" applyFont="1" applyBorder="1"/>
    <xf numFmtId="0" fontId="12" fillId="0" borderId="8" xfId="0" applyFont="1" applyBorder="1" applyAlignment="1">
      <alignment readingOrder="1"/>
    </xf>
    <xf numFmtId="165" fontId="11" fillId="0" borderId="9" xfId="0" applyNumberFormat="1" applyFont="1" applyBorder="1"/>
    <xf numFmtId="0" fontId="12" fillId="7" borderId="10" xfId="0" applyFont="1" applyFill="1" applyBorder="1"/>
    <xf numFmtId="165" fontId="11" fillId="7" borderId="12" xfId="0" applyNumberFormat="1" applyFont="1" applyFill="1" applyBorder="1"/>
    <xf numFmtId="0" fontId="15" fillId="6" borderId="6" xfId="0" applyFont="1" applyFill="1" applyBorder="1" applyAlignment="1">
      <alignment horizontal="center"/>
    </xf>
    <xf numFmtId="9" fontId="11" fillId="0" borderId="14" xfId="2" applyFont="1" applyBorder="1"/>
    <xf numFmtId="165" fontId="11" fillId="7" borderId="11" xfId="0" applyNumberFormat="1" applyFont="1" applyFill="1" applyBorder="1"/>
    <xf numFmtId="9" fontId="11" fillId="7" borderId="12" xfId="2" applyFont="1" applyFill="1" applyBorder="1"/>
    <xf numFmtId="0" fontId="16" fillId="6" borderId="0" xfId="0" applyFont="1" applyFill="1" applyAlignment="1">
      <alignment horizontal="center"/>
    </xf>
    <xf numFmtId="0" fontId="16" fillId="6" borderId="3" xfId="0" applyFont="1" applyFill="1" applyBorder="1" applyAlignment="1">
      <alignment horizontal="center"/>
    </xf>
    <xf numFmtId="43" fontId="16" fillId="6" borderId="3" xfId="1" applyFont="1" applyFill="1" applyBorder="1" applyAlignment="1">
      <alignment horizontal="center"/>
    </xf>
    <xf numFmtId="43" fontId="16" fillId="6" borderId="3" xfId="1" applyFont="1" applyFill="1" applyBorder="1" applyAlignment="1">
      <alignment horizontal="center" wrapText="1"/>
    </xf>
    <xf numFmtId="165" fontId="11" fillId="7" borderId="4" xfId="1" applyNumberFormat="1" applyFont="1" applyFill="1" applyBorder="1"/>
    <xf numFmtId="43" fontId="11" fillId="5" borderId="4" xfId="1" applyFont="1" applyFill="1" applyBorder="1"/>
    <xf numFmtId="10" fontId="11" fillId="5" borderId="4" xfId="2" applyNumberFormat="1" applyFont="1" applyFill="1" applyBorder="1"/>
    <xf numFmtId="0" fontId="11" fillId="0" borderId="0" xfId="0" applyFont="1" applyAlignment="1">
      <alignment horizontal="center" vertical="center" textRotation="90"/>
    </xf>
    <xf numFmtId="0" fontId="7" fillId="0" borderId="0" xfId="0" applyFont="1" applyAlignment="1">
      <alignment horizontal="center" vertical="center" textRotation="90"/>
    </xf>
    <xf numFmtId="0" fontId="15" fillId="6" borderId="5" xfId="0" applyFont="1" applyFill="1" applyBorder="1" applyAlignment="1">
      <alignment horizontal="center"/>
    </xf>
    <xf numFmtId="0" fontId="15" fillId="6" borderId="7" xfId="0" applyFont="1" applyFill="1" applyBorder="1" applyAlignment="1">
      <alignment horizontal="center"/>
    </xf>
    <xf numFmtId="0" fontId="11" fillId="0" borderId="4" xfId="0" applyFont="1" applyBorder="1" applyAlignment="1">
      <alignment horizontal="right"/>
    </xf>
    <xf numFmtId="0" fontId="16" fillId="0" borderId="0" xfId="0" applyFont="1"/>
    <xf numFmtId="9" fontId="12" fillId="5" borderId="20" xfId="2" applyFont="1" applyFill="1" applyBorder="1"/>
    <xf numFmtId="17" fontId="12" fillId="0" borderId="0" xfId="0" applyNumberFormat="1" applyFont="1"/>
    <xf numFmtId="9" fontId="12" fillId="0" borderId="0" xfId="2" applyFont="1" applyFill="1" applyBorder="1"/>
    <xf numFmtId="165" fontId="14" fillId="0" borderId="2" xfId="1" applyNumberFormat="1" applyFont="1" applyBorder="1" applyAlignment="1">
      <alignment horizontal="center"/>
    </xf>
    <xf numFmtId="165" fontId="11" fillId="7" borderId="2" xfId="1" applyNumberFormat="1" applyFont="1" applyFill="1" applyBorder="1" applyAlignment="1">
      <alignment horizontal="center"/>
    </xf>
    <xf numFmtId="0" fontId="15" fillId="6" borderId="2" xfId="0" applyFont="1" applyFill="1" applyBorder="1" applyAlignment="1">
      <alignment horizontal="center"/>
    </xf>
    <xf numFmtId="17" fontId="15" fillId="6" borderId="2" xfId="0" applyNumberFormat="1" applyFont="1" applyFill="1" applyBorder="1"/>
    <xf numFmtId="0" fontId="13" fillId="2" borderId="10" xfId="0" applyFont="1" applyFill="1" applyBorder="1" applyAlignment="1">
      <alignment horizontal="center"/>
    </xf>
  </cellXfs>
  <cellStyles count="21">
    <cellStyle name="Comma" xfId="1" builtinId="3"/>
    <cellStyle name="Comma 2" xfId="3" xr:uid="{00000000-0005-0000-0000-000001000000}"/>
    <cellStyle name="Comma 2 2" xfId="4" xr:uid="{00000000-0005-0000-0000-000002000000}"/>
    <cellStyle name="Comma 2 3" xfId="5" xr:uid="{00000000-0005-0000-0000-000003000000}"/>
    <cellStyle name="Comma 2 4" xfId="6" xr:uid="{00000000-0005-0000-0000-000004000000}"/>
    <cellStyle name="Comma 3" xfId="7" xr:uid="{00000000-0005-0000-0000-000005000000}"/>
    <cellStyle name="Comma 3 2" xfId="8" xr:uid="{00000000-0005-0000-0000-000006000000}"/>
    <cellStyle name="Comma 4" xfId="9" xr:uid="{00000000-0005-0000-0000-000007000000}"/>
    <cellStyle name="Comma 4 2" xfId="10" xr:uid="{00000000-0005-0000-0000-000008000000}"/>
    <cellStyle name="Comma 4 2 2" xfId="11" xr:uid="{00000000-0005-0000-0000-000009000000}"/>
    <cellStyle name="Currency 2" xfId="12" xr:uid="{00000000-0005-0000-0000-00000A000000}"/>
    <cellStyle name="Normal" xfId="0" builtinId="0"/>
    <cellStyle name="Normal 2" xfId="13" xr:uid="{00000000-0005-0000-0000-00000C000000}"/>
    <cellStyle name="Normal 2 2" xfId="14" xr:uid="{00000000-0005-0000-0000-00000D000000}"/>
    <cellStyle name="Normal 3" xfId="15" xr:uid="{00000000-0005-0000-0000-00000E000000}"/>
    <cellStyle name="Percent" xfId="2" builtinId="5"/>
    <cellStyle name="Percent 2" xfId="16" xr:uid="{00000000-0005-0000-0000-000010000000}"/>
    <cellStyle name="Percent 2 2" xfId="17" xr:uid="{00000000-0005-0000-0000-000011000000}"/>
    <cellStyle name="Percent 2 3" xfId="18" xr:uid="{00000000-0005-0000-0000-000012000000}"/>
    <cellStyle name="Percent 2 4" xfId="19" xr:uid="{00000000-0005-0000-0000-000013000000}"/>
    <cellStyle name="Percent 3" xfId="20" xr:uid="{00000000-0005-0000-0000-000014000000}"/>
  </cellStyles>
  <dxfs count="0"/>
  <tableStyles count="0" defaultTableStyle="TableStyleMedium9" defaultPivotStyle="PivotStyleLight16"/>
  <colors>
    <mruColors>
      <color rgb="FFE0DCD9"/>
      <color rgb="FFD8E0E3"/>
      <color rgb="FF608B9D"/>
      <color rgb="FF95333D"/>
      <color rgb="FFBEB7B2"/>
      <color rgb="FF94877D"/>
      <color rgb="FFA9BAC6"/>
      <color rgb="FFC9999F"/>
      <color rgb="FF8E847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7.jpe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7.jpe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7.jpe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7.jpeg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9.jpeg"/><Relationship Id="rId1" Type="http://schemas.openxmlformats.org/officeDocument/2006/relationships/image" Target="../media/image8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6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204788</xdr:colOff>
      <xdr:row>0</xdr:row>
      <xdr:rowOff>15876</xdr:rowOff>
    </xdr:from>
    <xdr:to>
      <xdr:col>15</xdr:col>
      <xdr:colOff>489219</xdr:colOff>
      <xdr:row>2</xdr:row>
      <xdr:rowOff>206376</xdr:rowOff>
    </xdr:to>
    <xdr:pic>
      <xdr:nvPicPr>
        <xdr:cNvPr id="4" name="תמונה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73307424" y="15876"/>
          <a:ext cx="1614663" cy="539750"/>
        </a:xfrm>
        <a:prstGeom prst="rect">
          <a:avLst/>
        </a:prstGeom>
      </xdr:spPr>
    </xdr:pic>
    <xdr:clientData/>
  </xdr:twoCellAnchor>
  <xdr:twoCellAnchor editAs="oneCell">
    <xdr:from>
      <xdr:col>6</xdr:col>
      <xdr:colOff>495300</xdr:colOff>
      <xdr:row>0</xdr:row>
      <xdr:rowOff>0</xdr:rowOff>
    </xdr:from>
    <xdr:to>
      <xdr:col>8</xdr:col>
      <xdr:colOff>334433</xdr:colOff>
      <xdr:row>2</xdr:row>
      <xdr:rowOff>175953</xdr:rowOff>
    </xdr:to>
    <xdr:pic>
      <xdr:nvPicPr>
        <xdr:cNvPr id="5" name="תמונה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0184550" y="0"/>
          <a:ext cx="1466850" cy="537903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214313</xdr:colOff>
      <xdr:row>0</xdr:row>
      <xdr:rowOff>0</xdr:rowOff>
    </xdr:from>
    <xdr:to>
      <xdr:col>15</xdr:col>
      <xdr:colOff>120197</xdr:colOff>
      <xdr:row>3</xdr:row>
      <xdr:rowOff>45130</xdr:rowOff>
    </xdr:to>
    <xdr:pic>
      <xdr:nvPicPr>
        <xdr:cNvPr id="2" name="תמונה 1">
          <a:extLst>
            <a:ext uri="{FF2B5EF4-FFF2-40B4-BE49-F238E27FC236}">
              <a16:creationId xmlns:a16="http://schemas.microsoft.com/office/drawing/2014/main" id="{2AD7C528-9F9B-4D8F-B51A-9F38F6073D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150" t="33786" r="7626" b="33148"/>
        <a:stretch>
          <a:fillRect/>
        </a:stretch>
      </xdr:blipFill>
      <xdr:spPr bwMode="auto">
        <a:xfrm>
          <a:off x="11174681241" y="0"/>
          <a:ext cx="1818821" cy="5769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1090705</xdr:colOff>
      <xdr:row>0</xdr:row>
      <xdr:rowOff>0</xdr:rowOff>
    </xdr:from>
    <xdr:to>
      <xdr:col>8</xdr:col>
      <xdr:colOff>130468</xdr:colOff>
      <xdr:row>3</xdr:row>
      <xdr:rowOff>31590</xdr:rowOff>
    </xdr:to>
    <xdr:pic>
      <xdr:nvPicPr>
        <xdr:cNvPr id="4" name="תמונה 1">
          <a:extLst>
            <a:ext uri="{FF2B5EF4-FFF2-40B4-BE49-F238E27FC236}">
              <a16:creationId xmlns:a16="http://schemas.microsoft.com/office/drawing/2014/main" id="{68C742A9-973A-487B-9926-5D742A2F94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150" t="33786" r="7626" b="33148"/>
        <a:stretch>
          <a:fillRect/>
        </a:stretch>
      </xdr:blipFill>
      <xdr:spPr bwMode="auto">
        <a:xfrm>
          <a:off x="11255573238" y="0"/>
          <a:ext cx="1818821" cy="5769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139700</xdr:colOff>
      <xdr:row>0</xdr:row>
      <xdr:rowOff>0</xdr:rowOff>
    </xdr:from>
    <xdr:to>
      <xdr:col>12</xdr:col>
      <xdr:colOff>142421</xdr:colOff>
      <xdr:row>3</xdr:row>
      <xdr:rowOff>43543</xdr:rowOff>
    </xdr:to>
    <xdr:pic>
      <xdr:nvPicPr>
        <xdr:cNvPr id="4" name="תמונה 1">
          <a:extLst>
            <a:ext uri="{FF2B5EF4-FFF2-40B4-BE49-F238E27FC236}">
              <a16:creationId xmlns:a16="http://schemas.microsoft.com/office/drawing/2014/main" id="{F9325F90-8E6C-4838-AEB8-7510393522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150" t="33786" r="7626" b="33148"/>
        <a:stretch>
          <a:fillRect/>
        </a:stretch>
      </xdr:blipFill>
      <xdr:spPr bwMode="auto">
        <a:xfrm>
          <a:off x="11331737379" y="0"/>
          <a:ext cx="1818821" cy="5769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244476</xdr:colOff>
      <xdr:row>0</xdr:row>
      <xdr:rowOff>28575</xdr:rowOff>
    </xdr:from>
    <xdr:to>
      <xdr:col>17</xdr:col>
      <xdr:colOff>715963</xdr:colOff>
      <xdr:row>2</xdr:row>
      <xdr:rowOff>222376</xdr:rowOff>
    </xdr:to>
    <xdr:pic>
      <xdr:nvPicPr>
        <xdr:cNvPr id="2" name="תמונה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23829787" y="28575"/>
          <a:ext cx="1544637" cy="536701"/>
        </a:xfrm>
        <a:prstGeom prst="rect">
          <a:avLst/>
        </a:prstGeom>
      </xdr:spPr>
    </xdr:pic>
    <xdr:clientData/>
  </xdr:twoCellAnchor>
  <xdr:twoCellAnchor editAs="oneCell">
    <xdr:from>
      <xdr:col>7</xdr:col>
      <xdr:colOff>495300</xdr:colOff>
      <xdr:row>0</xdr:row>
      <xdr:rowOff>9526</xdr:rowOff>
    </xdr:from>
    <xdr:to>
      <xdr:col>9</xdr:col>
      <xdr:colOff>590550</xdr:colOff>
      <xdr:row>2</xdr:row>
      <xdr:rowOff>180715</xdr:rowOff>
    </xdr:to>
    <xdr:pic>
      <xdr:nvPicPr>
        <xdr:cNvPr id="3" name="תמונה 2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29384450" y="9526"/>
          <a:ext cx="1466850" cy="537902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230717</xdr:colOff>
      <xdr:row>0</xdr:row>
      <xdr:rowOff>31750</xdr:rowOff>
    </xdr:from>
    <xdr:to>
      <xdr:col>17</xdr:col>
      <xdr:colOff>709084</xdr:colOff>
      <xdr:row>2</xdr:row>
      <xdr:rowOff>224493</xdr:rowOff>
    </xdr:to>
    <xdr:pic>
      <xdr:nvPicPr>
        <xdr:cNvPr id="2" name="תמונה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23836666" y="31750"/>
          <a:ext cx="1551517" cy="535643"/>
        </a:xfrm>
        <a:prstGeom prst="rect">
          <a:avLst/>
        </a:prstGeom>
      </xdr:spPr>
    </xdr:pic>
    <xdr:clientData/>
  </xdr:twoCellAnchor>
  <xdr:twoCellAnchor editAs="oneCell">
    <xdr:from>
      <xdr:col>7</xdr:col>
      <xdr:colOff>504825</xdr:colOff>
      <xdr:row>0</xdr:row>
      <xdr:rowOff>9526</xdr:rowOff>
    </xdr:from>
    <xdr:to>
      <xdr:col>9</xdr:col>
      <xdr:colOff>600075</xdr:colOff>
      <xdr:row>2</xdr:row>
      <xdr:rowOff>184420</xdr:rowOff>
    </xdr:to>
    <xdr:pic>
      <xdr:nvPicPr>
        <xdr:cNvPr id="3" name="תמונה 2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29374925" y="9526"/>
          <a:ext cx="1466850" cy="537902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260351</xdr:colOff>
      <xdr:row>0</xdr:row>
      <xdr:rowOff>0</xdr:rowOff>
    </xdr:from>
    <xdr:to>
      <xdr:col>18</xdr:col>
      <xdr:colOff>0</xdr:colOff>
      <xdr:row>2</xdr:row>
      <xdr:rowOff>193801</xdr:rowOff>
    </xdr:to>
    <xdr:pic>
      <xdr:nvPicPr>
        <xdr:cNvPr id="2" name="תמונה 1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23802800" y="0"/>
          <a:ext cx="1549399" cy="536701"/>
        </a:xfrm>
        <a:prstGeom prst="rect">
          <a:avLst/>
        </a:prstGeom>
      </xdr:spPr>
    </xdr:pic>
    <xdr:clientData/>
  </xdr:twoCellAnchor>
  <xdr:twoCellAnchor editAs="oneCell">
    <xdr:from>
      <xdr:col>7</xdr:col>
      <xdr:colOff>504825</xdr:colOff>
      <xdr:row>0</xdr:row>
      <xdr:rowOff>9526</xdr:rowOff>
    </xdr:from>
    <xdr:to>
      <xdr:col>9</xdr:col>
      <xdr:colOff>600075</xdr:colOff>
      <xdr:row>2</xdr:row>
      <xdr:rowOff>185478</xdr:rowOff>
    </xdr:to>
    <xdr:pic>
      <xdr:nvPicPr>
        <xdr:cNvPr id="3" name="תמונה 2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29374925" y="9526"/>
          <a:ext cx="1466850" cy="537902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248709</xdr:colOff>
      <xdr:row>0</xdr:row>
      <xdr:rowOff>0</xdr:rowOff>
    </xdr:from>
    <xdr:to>
      <xdr:col>17</xdr:col>
      <xdr:colOff>724958</xdr:colOff>
      <xdr:row>2</xdr:row>
      <xdr:rowOff>192743</xdr:rowOff>
    </xdr:to>
    <xdr:pic>
      <xdr:nvPicPr>
        <xdr:cNvPr id="2" name="תמונה 1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23820792" y="0"/>
          <a:ext cx="1549399" cy="535643"/>
        </a:xfrm>
        <a:prstGeom prst="rect">
          <a:avLst/>
        </a:prstGeom>
      </xdr:spPr>
    </xdr:pic>
    <xdr:clientData/>
  </xdr:twoCellAnchor>
  <xdr:twoCellAnchor editAs="oneCell">
    <xdr:from>
      <xdr:col>7</xdr:col>
      <xdr:colOff>514350</xdr:colOff>
      <xdr:row>0</xdr:row>
      <xdr:rowOff>9526</xdr:rowOff>
    </xdr:from>
    <xdr:to>
      <xdr:col>9</xdr:col>
      <xdr:colOff>609600</xdr:colOff>
      <xdr:row>2</xdr:row>
      <xdr:rowOff>184420</xdr:rowOff>
    </xdr:to>
    <xdr:pic>
      <xdr:nvPicPr>
        <xdr:cNvPr id="3" name="תמונה 2"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29365400" y="9526"/>
          <a:ext cx="1466850" cy="537902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504825</xdr:colOff>
      <xdr:row>0</xdr:row>
      <xdr:rowOff>9526</xdr:rowOff>
    </xdr:from>
    <xdr:to>
      <xdr:col>9</xdr:col>
      <xdr:colOff>428625</xdr:colOff>
      <xdr:row>2</xdr:row>
      <xdr:rowOff>185478</xdr:rowOff>
    </xdr:to>
    <xdr:pic>
      <xdr:nvPicPr>
        <xdr:cNvPr id="3" name="תמונה 2">
          <a:extLst>
            <a:ext uri="{FF2B5EF4-FFF2-40B4-BE49-F238E27FC236}">
              <a16:creationId xmlns:a16="http://schemas.microsoft.com/office/drawing/2014/main" id="{00000000-0008-0000-1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29374925" y="9526"/>
          <a:ext cx="1466850" cy="537902"/>
        </a:xfrm>
        <a:prstGeom prst="rect">
          <a:avLst/>
        </a:prstGeom>
      </xdr:spPr>
    </xdr:pic>
    <xdr:clientData/>
  </xdr:twoCellAnchor>
  <xdr:twoCellAnchor editAs="oneCell">
    <xdr:from>
      <xdr:col>16</xdr:col>
      <xdr:colOff>290515</xdr:colOff>
      <xdr:row>0</xdr:row>
      <xdr:rowOff>0</xdr:rowOff>
    </xdr:from>
    <xdr:to>
      <xdr:col>18</xdr:col>
      <xdr:colOff>6352</xdr:colOff>
      <xdr:row>2</xdr:row>
      <xdr:rowOff>193801</xdr:rowOff>
    </xdr:to>
    <xdr:pic>
      <xdr:nvPicPr>
        <xdr:cNvPr id="4" name="תמונה 3">
          <a:extLst>
            <a:ext uri="{FF2B5EF4-FFF2-40B4-BE49-F238E27FC236}">
              <a16:creationId xmlns:a16="http://schemas.microsoft.com/office/drawing/2014/main" id="{00000000-0008-0000-1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71834398" y="0"/>
          <a:ext cx="1533524" cy="54305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296864</xdr:colOff>
      <xdr:row>0</xdr:row>
      <xdr:rowOff>0</xdr:rowOff>
    </xdr:from>
    <xdr:to>
      <xdr:col>15</xdr:col>
      <xdr:colOff>519206</xdr:colOff>
      <xdr:row>2</xdr:row>
      <xdr:rowOff>190500</xdr:rowOff>
    </xdr:to>
    <xdr:pic>
      <xdr:nvPicPr>
        <xdr:cNvPr id="4" name="תמונה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73277437" y="0"/>
          <a:ext cx="1552574" cy="539750"/>
        </a:xfrm>
        <a:prstGeom prst="rect">
          <a:avLst/>
        </a:prstGeom>
      </xdr:spPr>
    </xdr:pic>
    <xdr:clientData/>
  </xdr:twoCellAnchor>
  <xdr:twoCellAnchor editAs="oneCell">
    <xdr:from>
      <xdr:col>6</xdr:col>
      <xdr:colOff>561975</xdr:colOff>
      <xdr:row>0</xdr:row>
      <xdr:rowOff>0</xdr:rowOff>
    </xdr:from>
    <xdr:to>
      <xdr:col>8</xdr:col>
      <xdr:colOff>398990</xdr:colOff>
      <xdr:row>2</xdr:row>
      <xdr:rowOff>175953</xdr:rowOff>
    </xdr:to>
    <xdr:pic>
      <xdr:nvPicPr>
        <xdr:cNvPr id="5" name="תמונה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0117875" y="0"/>
          <a:ext cx="1466850" cy="53790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318027</xdr:colOff>
      <xdr:row>0</xdr:row>
      <xdr:rowOff>0</xdr:rowOff>
    </xdr:from>
    <xdr:to>
      <xdr:col>15</xdr:col>
      <xdr:colOff>552716</xdr:colOff>
      <xdr:row>2</xdr:row>
      <xdr:rowOff>190500</xdr:rowOff>
    </xdr:to>
    <xdr:pic>
      <xdr:nvPicPr>
        <xdr:cNvPr id="4" name="תמונה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73243927" y="0"/>
          <a:ext cx="1564921" cy="539750"/>
        </a:xfrm>
        <a:prstGeom prst="rect">
          <a:avLst/>
        </a:prstGeom>
      </xdr:spPr>
    </xdr:pic>
    <xdr:clientData/>
  </xdr:twoCellAnchor>
  <xdr:twoCellAnchor editAs="oneCell">
    <xdr:from>
      <xdr:col>6</xdr:col>
      <xdr:colOff>581025</xdr:colOff>
      <xdr:row>0</xdr:row>
      <xdr:rowOff>1</xdr:rowOff>
    </xdr:from>
    <xdr:to>
      <xdr:col>8</xdr:col>
      <xdr:colOff>420156</xdr:colOff>
      <xdr:row>2</xdr:row>
      <xdr:rowOff>175953</xdr:rowOff>
    </xdr:to>
    <xdr:pic>
      <xdr:nvPicPr>
        <xdr:cNvPr id="5" name="תמונה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0098825" y="1"/>
          <a:ext cx="1466850" cy="53790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325967</xdr:colOff>
      <xdr:row>0</xdr:row>
      <xdr:rowOff>0</xdr:rowOff>
    </xdr:from>
    <xdr:to>
      <xdr:col>15</xdr:col>
      <xdr:colOff>510739</xdr:colOff>
      <xdr:row>2</xdr:row>
      <xdr:rowOff>184276</xdr:rowOff>
    </xdr:to>
    <xdr:pic>
      <xdr:nvPicPr>
        <xdr:cNvPr id="4" name="תמונה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59870800" y="0"/>
          <a:ext cx="1549399" cy="544109"/>
        </a:xfrm>
        <a:prstGeom prst="rect">
          <a:avLst/>
        </a:prstGeom>
      </xdr:spPr>
    </xdr:pic>
    <xdr:clientData/>
  </xdr:twoCellAnchor>
  <xdr:twoCellAnchor editAs="oneCell">
    <xdr:from>
      <xdr:col>6</xdr:col>
      <xdr:colOff>581025</xdr:colOff>
      <xdr:row>0</xdr:row>
      <xdr:rowOff>1</xdr:rowOff>
    </xdr:from>
    <xdr:to>
      <xdr:col>8</xdr:col>
      <xdr:colOff>420158</xdr:colOff>
      <xdr:row>2</xdr:row>
      <xdr:rowOff>175953</xdr:rowOff>
    </xdr:to>
    <xdr:pic>
      <xdr:nvPicPr>
        <xdr:cNvPr id="5" name="תמונה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0098825" y="1"/>
          <a:ext cx="1466850" cy="53790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690563</xdr:colOff>
      <xdr:row>0</xdr:row>
      <xdr:rowOff>0</xdr:rowOff>
    </xdr:from>
    <xdr:to>
      <xdr:col>16</xdr:col>
      <xdr:colOff>56697</xdr:colOff>
      <xdr:row>2</xdr:row>
      <xdr:rowOff>227693</xdr:rowOff>
    </xdr:to>
    <xdr:pic>
      <xdr:nvPicPr>
        <xdr:cNvPr id="3" name="תמונה 1">
          <a:extLst>
            <a:ext uri="{FF2B5EF4-FFF2-40B4-BE49-F238E27FC236}">
              <a16:creationId xmlns:a16="http://schemas.microsoft.com/office/drawing/2014/main" id="{E4D3A8CE-3072-48D6-AA35-EB5DF93125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150" t="33786" r="7626" b="33148"/>
        <a:stretch>
          <a:fillRect/>
        </a:stretch>
      </xdr:blipFill>
      <xdr:spPr bwMode="auto">
        <a:xfrm>
          <a:off x="11174212929" y="0"/>
          <a:ext cx="1818821" cy="5769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112889</xdr:colOff>
      <xdr:row>0</xdr:row>
      <xdr:rowOff>0</xdr:rowOff>
    </xdr:from>
    <xdr:to>
      <xdr:col>18</xdr:col>
      <xdr:colOff>132543</xdr:colOff>
      <xdr:row>2</xdr:row>
      <xdr:rowOff>224165</xdr:rowOff>
    </xdr:to>
    <xdr:pic>
      <xdr:nvPicPr>
        <xdr:cNvPr id="4" name="תמונה 1">
          <a:extLst>
            <a:ext uri="{FF2B5EF4-FFF2-40B4-BE49-F238E27FC236}">
              <a16:creationId xmlns:a16="http://schemas.microsoft.com/office/drawing/2014/main" id="{EECFFF1B-2735-4A1C-852F-A7942D2D9C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150" t="33786" r="7626" b="33148"/>
        <a:stretch>
          <a:fillRect/>
        </a:stretch>
      </xdr:blipFill>
      <xdr:spPr bwMode="auto">
        <a:xfrm>
          <a:off x="11200576013" y="0"/>
          <a:ext cx="1818821" cy="5769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0</xdr:colOff>
      <xdr:row>0</xdr:row>
      <xdr:rowOff>0</xdr:rowOff>
    </xdr:from>
    <xdr:to>
      <xdr:col>17</xdr:col>
      <xdr:colOff>749904</xdr:colOff>
      <xdr:row>2</xdr:row>
      <xdr:rowOff>224165</xdr:rowOff>
    </xdr:to>
    <xdr:pic>
      <xdr:nvPicPr>
        <xdr:cNvPr id="4" name="תמונה 1">
          <a:extLst>
            <a:ext uri="{FF2B5EF4-FFF2-40B4-BE49-F238E27FC236}">
              <a16:creationId xmlns:a16="http://schemas.microsoft.com/office/drawing/2014/main" id="{F39B2FC2-F26B-4826-A898-39E70686FE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150" t="33786" r="7626" b="33148"/>
        <a:stretch>
          <a:fillRect/>
        </a:stretch>
      </xdr:blipFill>
      <xdr:spPr bwMode="auto">
        <a:xfrm>
          <a:off x="11200688902" y="0"/>
          <a:ext cx="1818821" cy="5769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698500</xdr:colOff>
      <xdr:row>0</xdr:row>
      <xdr:rowOff>0</xdr:rowOff>
    </xdr:from>
    <xdr:to>
      <xdr:col>15</xdr:col>
      <xdr:colOff>88446</xdr:colOff>
      <xdr:row>2</xdr:row>
      <xdr:rowOff>211818</xdr:rowOff>
    </xdr:to>
    <xdr:pic>
      <xdr:nvPicPr>
        <xdr:cNvPr id="2" name="תמונה 1">
          <a:extLst>
            <a:ext uri="{FF2B5EF4-FFF2-40B4-BE49-F238E27FC236}">
              <a16:creationId xmlns:a16="http://schemas.microsoft.com/office/drawing/2014/main" id="{AECA8773-BC2A-4F0B-80AB-0DA1731D20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150" t="33786" r="7626" b="33148"/>
        <a:stretch>
          <a:fillRect/>
        </a:stretch>
      </xdr:blipFill>
      <xdr:spPr bwMode="auto">
        <a:xfrm>
          <a:off x="11225632054" y="0"/>
          <a:ext cx="1809296" cy="5801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333376</xdr:colOff>
      <xdr:row>0</xdr:row>
      <xdr:rowOff>0</xdr:rowOff>
    </xdr:from>
    <xdr:to>
      <xdr:col>15</xdr:col>
      <xdr:colOff>550427</xdr:colOff>
      <xdr:row>2</xdr:row>
      <xdr:rowOff>192743</xdr:rowOff>
    </xdr:to>
    <xdr:pic>
      <xdr:nvPicPr>
        <xdr:cNvPr id="4" name="תמונה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59862862" y="0"/>
          <a:ext cx="1549928" cy="552576"/>
        </a:xfrm>
        <a:prstGeom prst="rect">
          <a:avLst/>
        </a:prstGeom>
      </xdr:spPr>
    </xdr:pic>
    <xdr:clientData/>
  </xdr:twoCellAnchor>
  <xdr:twoCellAnchor editAs="oneCell">
    <xdr:from>
      <xdr:col>4</xdr:col>
      <xdr:colOff>723900</xdr:colOff>
      <xdr:row>0</xdr:row>
      <xdr:rowOff>9525</xdr:rowOff>
    </xdr:from>
    <xdr:to>
      <xdr:col>6</xdr:col>
      <xdr:colOff>557741</xdr:colOff>
      <xdr:row>2</xdr:row>
      <xdr:rowOff>184419</xdr:rowOff>
    </xdr:to>
    <xdr:pic>
      <xdr:nvPicPr>
        <xdr:cNvPr id="5" name="תמונה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2051450" y="9525"/>
          <a:ext cx="1466850" cy="53790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amurai%20bc-%20Gil\Dropbox\&#1514;&#1497;&#1511;&#1497;&#1497;&#1514;%20&#1502;&#1513;&#1512;&#1491;\&#1499;&#1500;&#1497;&#1501;\&#1499;&#1500;&#1497;%20&#1488;&#1511;&#1505;&#1500;\&#1488;&#1504;&#1500;&#1497;&#1494;&#1493;&#1514;\&#1514;&#1493;&#1499;&#1504;&#1497;&#1514;%20&#1506;&#1505;&#1511;&#1497;&#1514;\&#8207;&#8207;&#1504;&#1497;&#1514;&#1493;&#1495;%20&#1512;&#1490;&#1497;&#1513;&#1493;&#1514;.xlsx" TargetMode="External"/><Relationship Id="rId1" Type="http://schemas.openxmlformats.org/officeDocument/2006/relationships/externalLinkPath" Target="&#8207;&#8207;&#1504;&#1497;&#1514;&#1493;&#1495;%20&#1512;&#1490;&#1497;&#1513;&#1493;&#151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ניתוח רגישות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סמוראי 2023">
  <a:themeElements>
    <a:clrScheme name="מיתוג סמוראי">
      <a:dk1>
        <a:sysClr val="windowText" lastClr="000000"/>
      </a:dk1>
      <a:lt1>
        <a:sysClr val="window" lastClr="FFFFFF"/>
      </a:lt1>
      <a:dk2>
        <a:srgbClr val="283C4C"/>
      </a:dk2>
      <a:lt2>
        <a:srgbClr val="E7E6E6"/>
      </a:lt2>
      <a:accent1>
        <a:srgbClr val="283C4C"/>
      </a:accent1>
      <a:accent2>
        <a:srgbClr val="975175"/>
      </a:accent2>
      <a:accent3>
        <a:srgbClr val="ADA5F0"/>
      </a:accent3>
      <a:accent4>
        <a:srgbClr val="ED7D7C"/>
      </a:accent4>
      <a:accent5>
        <a:srgbClr val="354F65"/>
      </a:accent5>
      <a:accent6>
        <a:srgbClr val="B47496"/>
      </a:accent6>
      <a:hlink>
        <a:srgbClr val="CBC6F6"/>
      </a:hlink>
      <a:folHlink>
        <a:srgbClr val="F5B9B9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8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6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גיליון1"/>
  <dimension ref="A2:P179"/>
  <sheetViews>
    <sheetView showGridLines="0" rightToLeft="1" zoomScale="70" zoomScaleNormal="7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6" sqref="C6"/>
    </sheetView>
  </sheetViews>
  <sheetFormatPr defaultColWidth="9" defaultRowHeight="13.5" outlineLevelRow="1" x14ac:dyDescent="0.25"/>
  <cols>
    <col min="1" max="1" width="2" style="1" customWidth="1"/>
    <col min="2" max="2" width="36" style="13" bestFit="1" customWidth="1"/>
    <col min="3" max="14" width="10.58203125" style="1" customWidth="1"/>
    <col min="15" max="15" width="17.5" style="13" bestFit="1" customWidth="1"/>
    <col min="16" max="16" width="12.58203125" style="1" customWidth="1"/>
    <col min="17" max="16384" width="9" style="1"/>
  </cols>
  <sheetData>
    <row r="2" spans="1:16" x14ac:dyDescent="0.25">
      <c r="B2" s="13" t="s">
        <v>18</v>
      </c>
      <c r="C2" s="25">
        <f>C4</f>
        <v>43466</v>
      </c>
    </row>
    <row r="3" spans="1:16" ht="18" customHeight="1" thickBot="1" x14ac:dyDescent="0.3"/>
    <row r="4" spans="1:16" x14ac:dyDescent="0.25">
      <c r="B4" s="38"/>
      <c r="C4" s="39">
        <f>DATE(YEAR('תחזית רווה'!C4)-4,MONTH('תחזית רווה'!C4),DAY(1))</f>
        <v>43466</v>
      </c>
      <c r="D4" s="39">
        <f>DATE(YEAR(C4),MONTH(C4)+1,DAY(1))</f>
        <v>43497</v>
      </c>
      <c r="E4" s="39">
        <f t="shared" ref="E4:N4" si="0">DATE(YEAR(D4),MONTH(D4)+1,DAY(1))</f>
        <v>43525</v>
      </c>
      <c r="F4" s="39">
        <f t="shared" si="0"/>
        <v>43556</v>
      </c>
      <c r="G4" s="39">
        <f t="shared" si="0"/>
        <v>43586</v>
      </c>
      <c r="H4" s="39">
        <f t="shared" si="0"/>
        <v>43617</v>
      </c>
      <c r="I4" s="39">
        <f t="shared" si="0"/>
        <v>43647</v>
      </c>
      <c r="J4" s="39">
        <f t="shared" si="0"/>
        <v>43678</v>
      </c>
      <c r="K4" s="39">
        <f t="shared" si="0"/>
        <v>43709</v>
      </c>
      <c r="L4" s="39">
        <f t="shared" si="0"/>
        <v>43739</v>
      </c>
      <c r="M4" s="39">
        <f t="shared" si="0"/>
        <v>43770</v>
      </c>
      <c r="N4" s="39">
        <f t="shared" si="0"/>
        <v>43800</v>
      </c>
      <c r="O4" s="39" t="s">
        <v>1</v>
      </c>
      <c r="P4" s="40" t="s">
        <v>2</v>
      </c>
    </row>
    <row r="5" spans="1:16" x14ac:dyDescent="0.25">
      <c r="B5" s="28" t="str">
        <f>'תחזית רווה'!B5</f>
        <v>סה"כ הכנסות</v>
      </c>
      <c r="C5" s="7">
        <f>C6+C8+C10+C12+C14</f>
        <v>0</v>
      </c>
      <c r="D5" s="7">
        <f t="shared" ref="D5:N5" si="1">D6+D8+D10+D12+D14</f>
        <v>0</v>
      </c>
      <c r="E5" s="7">
        <f t="shared" si="1"/>
        <v>0</v>
      </c>
      <c r="F5" s="7">
        <f t="shared" si="1"/>
        <v>0</v>
      </c>
      <c r="G5" s="7">
        <f t="shared" si="1"/>
        <v>0</v>
      </c>
      <c r="H5" s="7">
        <f t="shared" si="1"/>
        <v>0</v>
      </c>
      <c r="I5" s="7">
        <f t="shared" si="1"/>
        <v>0</v>
      </c>
      <c r="J5" s="7">
        <f t="shared" si="1"/>
        <v>0</v>
      </c>
      <c r="K5" s="7">
        <f t="shared" si="1"/>
        <v>0</v>
      </c>
      <c r="L5" s="7">
        <f t="shared" si="1"/>
        <v>0</v>
      </c>
      <c r="M5" s="7">
        <f t="shared" si="1"/>
        <v>0</v>
      </c>
      <c r="N5" s="7">
        <f t="shared" si="1"/>
        <v>0</v>
      </c>
      <c r="O5" s="8">
        <f>SUM(C5:N5)</f>
        <v>0</v>
      </c>
      <c r="P5" s="41">
        <f>IFERROR(O5/(12-COUNTIF(C5:N5,0)),0)</f>
        <v>0</v>
      </c>
    </row>
    <row r="6" spans="1:16" outlineLevel="1" x14ac:dyDescent="0.25">
      <c r="A6" s="24"/>
      <c r="B6" s="26" t="str">
        <f>'תחזית רווה'!B6</f>
        <v>פעילות שוטפת</v>
      </c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10">
        <f>SUM(C6:N6)</f>
        <v>0</v>
      </c>
      <c r="P6" s="42">
        <f>IFERROR(O6/(COUNTA(C6:N6)),0)</f>
        <v>0</v>
      </c>
    </row>
    <row r="7" spans="1:16" outlineLevel="1" x14ac:dyDescent="0.25">
      <c r="A7" s="24"/>
      <c r="B7" s="26" t="str">
        <f>'תחזית רווה'!B7</f>
        <v>%</v>
      </c>
      <c r="C7" s="11" t="str">
        <f>IFERROR(C6/C$5,"")</f>
        <v/>
      </c>
      <c r="D7" s="11" t="str">
        <f t="shared" ref="D7:P7" si="2">IFERROR(D6/D$5,"")</f>
        <v/>
      </c>
      <c r="E7" s="11" t="str">
        <f t="shared" si="2"/>
        <v/>
      </c>
      <c r="F7" s="11" t="str">
        <f t="shared" si="2"/>
        <v/>
      </c>
      <c r="G7" s="11" t="str">
        <f t="shared" si="2"/>
        <v/>
      </c>
      <c r="H7" s="11" t="str">
        <f t="shared" si="2"/>
        <v/>
      </c>
      <c r="I7" s="11" t="str">
        <f t="shared" si="2"/>
        <v/>
      </c>
      <c r="J7" s="11" t="str">
        <f t="shared" si="2"/>
        <v/>
      </c>
      <c r="K7" s="11" t="str">
        <f t="shared" si="2"/>
        <v/>
      </c>
      <c r="L7" s="11" t="str">
        <f t="shared" si="2"/>
        <v/>
      </c>
      <c r="M7" s="11" t="str">
        <f t="shared" si="2"/>
        <v/>
      </c>
      <c r="N7" s="11" t="str">
        <f t="shared" si="2"/>
        <v/>
      </c>
      <c r="O7" s="14" t="str">
        <f t="shared" si="2"/>
        <v/>
      </c>
      <c r="P7" s="27" t="str">
        <f t="shared" si="2"/>
        <v/>
      </c>
    </row>
    <row r="8" spans="1:16" outlineLevel="1" x14ac:dyDescent="0.25">
      <c r="A8" s="24"/>
      <c r="B8" s="26" t="str">
        <f>'תחזית רווה'!B8</f>
        <v>הכנסות 2</v>
      </c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10">
        <f>SUM(C8:N8)</f>
        <v>0</v>
      </c>
      <c r="P8" s="42">
        <f>IFERROR(O8/(COUNTA(C8:N8)),0)</f>
        <v>0</v>
      </c>
    </row>
    <row r="9" spans="1:16" outlineLevel="1" x14ac:dyDescent="0.25">
      <c r="A9" s="24"/>
      <c r="B9" s="26" t="str">
        <f>'תחזית רווה'!B9</f>
        <v>%</v>
      </c>
      <c r="C9" s="11" t="str">
        <f>IFERROR(C8/C$5,"")</f>
        <v/>
      </c>
      <c r="D9" s="11" t="str">
        <f t="shared" ref="D9:P9" si="3">IFERROR(D8/D$5,"")</f>
        <v/>
      </c>
      <c r="E9" s="11" t="str">
        <f t="shared" si="3"/>
        <v/>
      </c>
      <c r="F9" s="11" t="str">
        <f t="shared" si="3"/>
        <v/>
      </c>
      <c r="G9" s="11" t="str">
        <f t="shared" si="3"/>
        <v/>
      </c>
      <c r="H9" s="11" t="str">
        <f t="shared" si="3"/>
        <v/>
      </c>
      <c r="I9" s="11" t="str">
        <f t="shared" si="3"/>
        <v/>
      </c>
      <c r="J9" s="11" t="str">
        <f t="shared" si="3"/>
        <v/>
      </c>
      <c r="K9" s="11" t="str">
        <f t="shared" si="3"/>
        <v/>
      </c>
      <c r="L9" s="11" t="str">
        <f t="shared" si="3"/>
        <v/>
      </c>
      <c r="M9" s="11" t="str">
        <f t="shared" si="3"/>
        <v/>
      </c>
      <c r="N9" s="11" t="str">
        <f t="shared" si="3"/>
        <v/>
      </c>
      <c r="O9" s="14" t="str">
        <f t="shared" si="3"/>
        <v/>
      </c>
      <c r="P9" s="27" t="str">
        <f t="shared" si="3"/>
        <v/>
      </c>
    </row>
    <row r="10" spans="1:16" outlineLevel="1" x14ac:dyDescent="0.25">
      <c r="A10" s="24"/>
      <c r="B10" s="26" t="str">
        <f>'תחזית רווה'!B10</f>
        <v>הכנסות 3</v>
      </c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10">
        <f>SUM(C10:N10)</f>
        <v>0</v>
      </c>
      <c r="P10" s="42">
        <f>IFERROR(O10/(COUNTA(C10:N10)),0)</f>
        <v>0</v>
      </c>
    </row>
    <row r="11" spans="1:16" outlineLevel="1" x14ac:dyDescent="0.25">
      <c r="A11" s="24"/>
      <c r="B11" s="26" t="str">
        <f>'תחזית רווה'!B11</f>
        <v>%</v>
      </c>
      <c r="C11" s="11" t="str">
        <f>IFERROR(C10/C$5,"")</f>
        <v/>
      </c>
      <c r="D11" s="11" t="str">
        <f t="shared" ref="D11:P11" si="4">IFERROR(D10/D$5,"")</f>
        <v/>
      </c>
      <c r="E11" s="11" t="str">
        <f t="shared" si="4"/>
        <v/>
      </c>
      <c r="F11" s="11" t="str">
        <f t="shared" si="4"/>
        <v/>
      </c>
      <c r="G11" s="11" t="str">
        <f t="shared" si="4"/>
        <v/>
      </c>
      <c r="H11" s="11" t="str">
        <f t="shared" si="4"/>
        <v/>
      </c>
      <c r="I11" s="11" t="str">
        <f t="shared" si="4"/>
        <v/>
      </c>
      <c r="J11" s="11" t="str">
        <f t="shared" si="4"/>
        <v/>
      </c>
      <c r="K11" s="11" t="str">
        <f t="shared" si="4"/>
        <v/>
      </c>
      <c r="L11" s="11" t="str">
        <f t="shared" si="4"/>
        <v/>
      </c>
      <c r="M11" s="11" t="str">
        <f t="shared" si="4"/>
        <v/>
      </c>
      <c r="N11" s="11" t="str">
        <f t="shared" si="4"/>
        <v/>
      </c>
      <c r="O11" s="14" t="str">
        <f t="shared" si="4"/>
        <v/>
      </c>
      <c r="P11" s="27" t="str">
        <f t="shared" si="4"/>
        <v/>
      </c>
    </row>
    <row r="12" spans="1:16" outlineLevel="1" x14ac:dyDescent="0.25">
      <c r="A12" s="24"/>
      <c r="B12" s="26" t="str">
        <f>'תחזית רווה'!B12</f>
        <v>הכנסות 4</v>
      </c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10">
        <f>SUM(C12:N12)</f>
        <v>0</v>
      </c>
      <c r="P12" s="42">
        <f>IFERROR(O12/(COUNTA(C12:N12)),0)</f>
        <v>0</v>
      </c>
    </row>
    <row r="13" spans="1:16" outlineLevel="1" x14ac:dyDescent="0.25">
      <c r="A13" s="24"/>
      <c r="B13" s="26" t="str">
        <f>'תחזית רווה'!B13</f>
        <v>%</v>
      </c>
      <c r="C13" s="11" t="str">
        <f>IFERROR(C12/C$5,"")</f>
        <v/>
      </c>
      <c r="D13" s="11" t="str">
        <f t="shared" ref="D13:P13" si="5">IFERROR(D12/D$5,"")</f>
        <v/>
      </c>
      <c r="E13" s="11" t="str">
        <f t="shared" si="5"/>
        <v/>
      </c>
      <c r="F13" s="11" t="str">
        <f t="shared" si="5"/>
        <v/>
      </c>
      <c r="G13" s="11" t="str">
        <f t="shared" si="5"/>
        <v/>
      </c>
      <c r="H13" s="11" t="str">
        <f t="shared" si="5"/>
        <v/>
      </c>
      <c r="I13" s="11" t="str">
        <f t="shared" si="5"/>
        <v/>
      </c>
      <c r="J13" s="11" t="str">
        <f t="shared" si="5"/>
        <v/>
      </c>
      <c r="K13" s="11" t="str">
        <f t="shared" si="5"/>
        <v/>
      </c>
      <c r="L13" s="11" t="str">
        <f t="shared" si="5"/>
        <v/>
      </c>
      <c r="M13" s="11" t="str">
        <f t="shared" si="5"/>
        <v/>
      </c>
      <c r="N13" s="11" t="str">
        <f t="shared" si="5"/>
        <v/>
      </c>
      <c r="O13" s="14" t="str">
        <f t="shared" si="5"/>
        <v/>
      </c>
      <c r="P13" s="27" t="str">
        <f t="shared" si="5"/>
        <v/>
      </c>
    </row>
    <row r="14" spans="1:16" outlineLevel="1" x14ac:dyDescent="0.25">
      <c r="A14" s="24"/>
      <c r="B14" s="26" t="str">
        <f>'תחזית רווה'!B14</f>
        <v>הכנסות 5</v>
      </c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10">
        <f>SUM(C14:N14)</f>
        <v>0</v>
      </c>
      <c r="P14" s="42">
        <f>IFERROR(O14/(COUNTA(C14:N14)),0)</f>
        <v>0</v>
      </c>
    </row>
    <row r="15" spans="1:16" outlineLevel="1" x14ac:dyDescent="0.25">
      <c r="A15" s="22"/>
      <c r="B15" s="26" t="str">
        <f>'תחזית רווה'!B15</f>
        <v>%</v>
      </c>
      <c r="C15" s="11" t="str">
        <f t="shared" ref="C15:N15" si="6">IFERROR(C14/C$5,"")</f>
        <v/>
      </c>
      <c r="D15" s="11" t="str">
        <f t="shared" si="6"/>
        <v/>
      </c>
      <c r="E15" s="11" t="str">
        <f t="shared" si="6"/>
        <v/>
      </c>
      <c r="F15" s="9"/>
      <c r="G15" s="11" t="str">
        <f t="shared" si="6"/>
        <v/>
      </c>
      <c r="H15" s="11" t="str">
        <f t="shared" si="6"/>
        <v/>
      </c>
      <c r="I15" s="11" t="str">
        <f t="shared" si="6"/>
        <v/>
      </c>
      <c r="J15" s="11" t="str">
        <f t="shared" si="6"/>
        <v/>
      </c>
      <c r="K15" s="11" t="str">
        <f t="shared" si="6"/>
        <v/>
      </c>
      <c r="L15" s="11" t="str">
        <f t="shared" si="6"/>
        <v/>
      </c>
      <c r="M15" s="11" t="str">
        <f t="shared" si="6"/>
        <v/>
      </c>
      <c r="N15" s="11" t="str">
        <f t="shared" si="6"/>
        <v/>
      </c>
      <c r="O15" s="14" t="str">
        <f>IFERROR(O14/O$5,"")</f>
        <v/>
      </c>
      <c r="P15" s="27" t="str">
        <f>IFERROR(P14/P$5,"")</f>
        <v/>
      </c>
    </row>
    <row r="16" spans="1:16" x14ac:dyDescent="0.25">
      <c r="B16" s="43" t="str">
        <f>'תחזית רווה'!B16</f>
        <v>סה"כ עלות המכר</v>
      </c>
      <c r="C16" s="15">
        <f>C20+C22+C24+C26+C28+(C18-C30)</f>
        <v>0</v>
      </c>
      <c r="D16" s="15">
        <f t="shared" ref="D16:N16" si="7">D20+D22+D24+D26+D28+(D18-D30)</f>
        <v>0</v>
      </c>
      <c r="E16" s="15">
        <f t="shared" si="7"/>
        <v>0</v>
      </c>
      <c r="F16" s="15">
        <f t="shared" si="7"/>
        <v>0</v>
      </c>
      <c r="G16" s="15">
        <f t="shared" si="7"/>
        <v>0</v>
      </c>
      <c r="H16" s="15">
        <f t="shared" si="7"/>
        <v>0</v>
      </c>
      <c r="I16" s="15">
        <f t="shared" si="7"/>
        <v>0</v>
      </c>
      <c r="J16" s="15">
        <f t="shared" si="7"/>
        <v>0</v>
      </c>
      <c r="K16" s="15">
        <f t="shared" si="7"/>
        <v>0</v>
      </c>
      <c r="L16" s="15">
        <f t="shared" si="7"/>
        <v>0</v>
      </c>
      <c r="M16" s="15">
        <f t="shared" si="7"/>
        <v>0</v>
      </c>
      <c r="N16" s="15">
        <f t="shared" si="7"/>
        <v>0</v>
      </c>
      <c r="O16" s="16">
        <f>SUM(C16:N16)</f>
        <v>0</v>
      </c>
      <c r="P16" s="44">
        <f>IFERROR(O16/(12-COUNTIF(C16:N16,0)),0)</f>
        <v>0</v>
      </c>
    </row>
    <row r="17" spans="2:16" x14ac:dyDescent="0.25">
      <c r="B17" s="26" t="str">
        <f>'תחזית רווה'!B17</f>
        <v>%</v>
      </c>
      <c r="C17" s="11" t="str">
        <f>IFERROR(C16/C$5,"")</f>
        <v/>
      </c>
      <c r="D17" s="11" t="str">
        <f t="shared" ref="D17:P31" si="8">IFERROR(D16/D$5,"")</f>
        <v/>
      </c>
      <c r="E17" s="11" t="str">
        <f t="shared" si="8"/>
        <v/>
      </c>
      <c r="F17" s="11" t="str">
        <f t="shared" si="8"/>
        <v/>
      </c>
      <c r="G17" s="11" t="str">
        <f t="shared" si="8"/>
        <v/>
      </c>
      <c r="H17" s="11" t="str">
        <f t="shared" si="8"/>
        <v/>
      </c>
      <c r="I17" s="11" t="str">
        <f t="shared" si="8"/>
        <v/>
      </c>
      <c r="J17" s="11" t="str">
        <f t="shared" si="8"/>
        <v/>
      </c>
      <c r="K17" s="11" t="str">
        <f t="shared" si="8"/>
        <v/>
      </c>
      <c r="L17" s="11" t="str">
        <f t="shared" si="8"/>
        <v/>
      </c>
      <c r="M17" s="11" t="str">
        <f t="shared" si="8"/>
        <v/>
      </c>
      <c r="N17" s="11" t="str">
        <f t="shared" si="8"/>
        <v/>
      </c>
      <c r="O17" s="14" t="str">
        <f t="shared" si="8"/>
        <v/>
      </c>
      <c r="P17" s="27" t="str">
        <f t="shared" si="8"/>
        <v/>
      </c>
    </row>
    <row r="18" spans="2:16" outlineLevel="1" x14ac:dyDescent="0.25">
      <c r="B18" s="26" t="str">
        <f>'תחזית רווה'!B18</f>
        <v>מלאי פתיחה</v>
      </c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10">
        <f>SUM(C18:N18)</f>
        <v>0</v>
      </c>
      <c r="P18" s="42">
        <f>IFERROR(O18/(COUNTA(C18:N18)),0)</f>
        <v>0</v>
      </c>
    </row>
    <row r="19" spans="2:16" outlineLevel="1" x14ac:dyDescent="0.25">
      <c r="B19" s="26" t="str">
        <f>'תחזית רווה'!B19</f>
        <v>%</v>
      </c>
      <c r="C19" s="11" t="str">
        <f>IFERROR(C18/C$5,"")</f>
        <v/>
      </c>
      <c r="D19" s="11" t="str">
        <f t="shared" si="8"/>
        <v/>
      </c>
      <c r="E19" s="11" t="str">
        <f t="shared" si="8"/>
        <v/>
      </c>
      <c r="F19" s="11" t="str">
        <f t="shared" si="8"/>
        <v/>
      </c>
      <c r="G19" s="11" t="str">
        <f t="shared" si="8"/>
        <v/>
      </c>
      <c r="H19" s="11" t="str">
        <f t="shared" si="8"/>
        <v/>
      </c>
      <c r="I19" s="11" t="str">
        <f t="shared" si="8"/>
        <v/>
      </c>
      <c r="J19" s="11" t="str">
        <f t="shared" si="8"/>
        <v/>
      </c>
      <c r="K19" s="11" t="str">
        <f t="shared" si="8"/>
        <v/>
      </c>
      <c r="L19" s="11" t="str">
        <f t="shared" si="8"/>
        <v/>
      </c>
      <c r="M19" s="11" t="str">
        <f t="shared" si="8"/>
        <v/>
      </c>
      <c r="N19" s="11" t="str">
        <f t="shared" si="8"/>
        <v/>
      </c>
      <c r="O19" s="14" t="str">
        <f t="shared" ref="O19:P19" si="9">IFERROR(O18/O$5,"")</f>
        <v/>
      </c>
      <c r="P19" s="27" t="str">
        <f t="shared" si="9"/>
        <v/>
      </c>
    </row>
    <row r="20" spans="2:16" outlineLevel="1" x14ac:dyDescent="0.25">
      <c r="B20" s="26" t="str">
        <f>'תחזית רווה'!B20</f>
        <v>עלות המכר 1</v>
      </c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10">
        <f>SUM(C20:N20)</f>
        <v>0</v>
      </c>
      <c r="P20" s="42">
        <f>IFERROR(O20/(COUNTA(C20:N20)),0)</f>
        <v>0</v>
      </c>
    </row>
    <row r="21" spans="2:16" outlineLevel="1" x14ac:dyDescent="0.25">
      <c r="B21" s="26" t="str">
        <f>'תחזית רווה'!B21</f>
        <v>%</v>
      </c>
      <c r="C21" s="11" t="str">
        <f>IFERROR(C20/C$5,"")</f>
        <v/>
      </c>
      <c r="D21" s="11" t="str">
        <f t="shared" si="8"/>
        <v/>
      </c>
      <c r="E21" s="11" t="str">
        <f t="shared" si="8"/>
        <v/>
      </c>
      <c r="F21" s="11" t="str">
        <f t="shared" si="8"/>
        <v/>
      </c>
      <c r="G21" s="11" t="str">
        <f t="shared" si="8"/>
        <v/>
      </c>
      <c r="H21" s="11" t="str">
        <f t="shared" si="8"/>
        <v/>
      </c>
      <c r="I21" s="11" t="str">
        <f t="shared" si="8"/>
        <v/>
      </c>
      <c r="J21" s="11" t="str">
        <f t="shared" si="8"/>
        <v/>
      </c>
      <c r="K21" s="11" t="str">
        <f t="shared" si="8"/>
        <v/>
      </c>
      <c r="L21" s="11" t="str">
        <f t="shared" si="8"/>
        <v/>
      </c>
      <c r="M21" s="11" t="str">
        <f t="shared" si="8"/>
        <v/>
      </c>
      <c r="N21" s="11" t="str">
        <f t="shared" si="8"/>
        <v/>
      </c>
      <c r="O21" s="14" t="str">
        <f t="shared" ref="O21:P21" si="10">IFERROR(O20/O$5,"")</f>
        <v/>
      </c>
      <c r="P21" s="27" t="str">
        <f t="shared" si="10"/>
        <v/>
      </c>
    </row>
    <row r="22" spans="2:16" outlineLevel="1" x14ac:dyDescent="0.25">
      <c r="B22" s="26" t="str">
        <f>'תחזית רווה'!B22</f>
        <v>עלות המכר 2</v>
      </c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10">
        <f>SUM(C22:N22)</f>
        <v>0</v>
      </c>
      <c r="P22" s="42">
        <f>IFERROR(O22/(COUNTA(C22:N22)),0)</f>
        <v>0</v>
      </c>
    </row>
    <row r="23" spans="2:16" outlineLevel="1" x14ac:dyDescent="0.25">
      <c r="B23" s="26" t="str">
        <f>'תחזית רווה'!B23</f>
        <v>%</v>
      </c>
      <c r="C23" s="11" t="str">
        <f>IFERROR(C22/C$5,"")</f>
        <v/>
      </c>
      <c r="D23" s="11" t="str">
        <f t="shared" si="8"/>
        <v/>
      </c>
      <c r="E23" s="11" t="str">
        <f t="shared" si="8"/>
        <v/>
      </c>
      <c r="F23" s="11" t="str">
        <f t="shared" si="8"/>
        <v/>
      </c>
      <c r="G23" s="11" t="str">
        <f t="shared" si="8"/>
        <v/>
      </c>
      <c r="H23" s="11" t="str">
        <f t="shared" si="8"/>
        <v/>
      </c>
      <c r="I23" s="11" t="str">
        <f t="shared" si="8"/>
        <v/>
      </c>
      <c r="J23" s="11" t="str">
        <f t="shared" si="8"/>
        <v/>
      </c>
      <c r="K23" s="11" t="str">
        <f t="shared" si="8"/>
        <v/>
      </c>
      <c r="L23" s="11" t="str">
        <f t="shared" si="8"/>
        <v/>
      </c>
      <c r="M23" s="11" t="str">
        <f t="shared" si="8"/>
        <v/>
      </c>
      <c r="N23" s="11" t="str">
        <f t="shared" si="8"/>
        <v/>
      </c>
      <c r="O23" s="14" t="str">
        <f t="shared" si="8"/>
        <v/>
      </c>
      <c r="P23" s="27" t="str">
        <f t="shared" si="8"/>
        <v/>
      </c>
    </row>
    <row r="24" spans="2:16" outlineLevel="1" x14ac:dyDescent="0.25">
      <c r="B24" s="26" t="str">
        <f>'תחזית רווה'!B24</f>
        <v>עלות המכר 3</v>
      </c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10">
        <f>SUM(C24:N24)</f>
        <v>0</v>
      </c>
      <c r="P24" s="42">
        <f>IFERROR(O24/(COUNTA(C24:N24)),0)</f>
        <v>0</v>
      </c>
    </row>
    <row r="25" spans="2:16" outlineLevel="1" x14ac:dyDescent="0.25">
      <c r="B25" s="26" t="str">
        <f>'תחזית רווה'!B25</f>
        <v>%</v>
      </c>
      <c r="C25" s="11" t="str">
        <f>IFERROR(C24/C$5,"")</f>
        <v/>
      </c>
      <c r="D25" s="11" t="str">
        <f t="shared" si="8"/>
        <v/>
      </c>
      <c r="E25" s="11" t="str">
        <f t="shared" si="8"/>
        <v/>
      </c>
      <c r="F25" s="11" t="str">
        <f t="shared" si="8"/>
        <v/>
      </c>
      <c r="G25" s="11" t="str">
        <f t="shared" si="8"/>
        <v/>
      </c>
      <c r="H25" s="11" t="str">
        <f t="shared" si="8"/>
        <v/>
      </c>
      <c r="I25" s="11" t="str">
        <f t="shared" si="8"/>
        <v/>
      </c>
      <c r="J25" s="11" t="str">
        <f t="shared" si="8"/>
        <v/>
      </c>
      <c r="K25" s="11" t="str">
        <f t="shared" si="8"/>
        <v/>
      </c>
      <c r="L25" s="11" t="str">
        <f t="shared" si="8"/>
        <v/>
      </c>
      <c r="M25" s="11" t="str">
        <f t="shared" si="8"/>
        <v/>
      </c>
      <c r="N25" s="11" t="str">
        <f t="shared" si="8"/>
        <v/>
      </c>
      <c r="O25" s="14" t="str">
        <f t="shared" si="8"/>
        <v/>
      </c>
      <c r="P25" s="27" t="str">
        <f t="shared" si="8"/>
        <v/>
      </c>
    </row>
    <row r="26" spans="2:16" outlineLevel="1" x14ac:dyDescent="0.25">
      <c r="B26" s="26" t="str">
        <f>'תחזית רווה'!B26</f>
        <v>עלות המכר 4</v>
      </c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10">
        <f>SUM(C26:N26)</f>
        <v>0</v>
      </c>
      <c r="P26" s="42">
        <f>IFERROR(O26/(COUNTA(C26:N26)),0)</f>
        <v>0</v>
      </c>
    </row>
    <row r="27" spans="2:16" outlineLevel="1" x14ac:dyDescent="0.25">
      <c r="B27" s="26" t="str">
        <f>'תחזית רווה'!B27</f>
        <v>%</v>
      </c>
      <c r="C27" s="11" t="str">
        <f>IFERROR(C26/C$5,"")</f>
        <v/>
      </c>
      <c r="D27" s="11" t="str">
        <f t="shared" si="8"/>
        <v/>
      </c>
      <c r="E27" s="11" t="str">
        <f t="shared" si="8"/>
        <v/>
      </c>
      <c r="F27" s="11" t="str">
        <f t="shared" si="8"/>
        <v/>
      </c>
      <c r="G27" s="11" t="str">
        <f t="shared" si="8"/>
        <v/>
      </c>
      <c r="H27" s="11" t="str">
        <f t="shared" si="8"/>
        <v/>
      </c>
      <c r="I27" s="11" t="str">
        <f t="shared" si="8"/>
        <v/>
      </c>
      <c r="J27" s="11" t="str">
        <f t="shared" si="8"/>
        <v/>
      </c>
      <c r="K27" s="11" t="str">
        <f t="shared" si="8"/>
        <v/>
      </c>
      <c r="L27" s="11" t="str">
        <f t="shared" si="8"/>
        <v/>
      </c>
      <c r="M27" s="11" t="str">
        <f t="shared" si="8"/>
        <v/>
      </c>
      <c r="N27" s="11" t="str">
        <f t="shared" si="8"/>
        <v/>
      </c>
      <c r="O27" s="14" t="str">
        <f t="shared" si="8"/>
        <v/>
      </c>
      <c r="P27" s="27" t="str">
        <f t="shared" si="8"/>
        <v/>
      </c>
    </row>
    <row r="28" spans="2:16" outlineLevel="1" x14ac:dyDescent="0.25">
      <c r="B28" s="26" t="str">
        <f>'תחזית רווה'!B28</f>
        <v>עלות המכר 5</v>
      </c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10">
        <f>SUM(C28:N28)</f>
        <v>0</v>
      </c>
      <c r="P28" s="42">
        <f>IFERROR(O28/(COUNTA(C28:N28)),0)</f>
        <v>0</v>
      </c>
    </row>
    <row r="29" spans="2:16" outlineLevel="1" x14ac:dyDescent="0.25">
      <c r="B29" s="26" t="str">
        <f>'תחזית רווה'!B29</f>
        <v>%</v>
      </c>
      <c r="C29" s="11" t="str">
        <f>IFERROR(C28/C$5,"")</f>
        <v/>
      </c>
      <c r="D29" s="11" t="str">
        <f t="shared" si="8"/>
        <v/>
      </c>
      <c r="E29" s="11" t="str">
        <f t="shared" si="8"/>
        <v/>
      </c>
      <c r="F29" s="11" t="str">
        <f t="shared" si="8"/>
        <v/>
      </c>
      <c r="G29" s="11" t="str">
        <f t="shared" si="8"/>
        <v/>
      </c>
      <c r="H29" s="11" t="str">
        <f t="shared" si="8"/>
        <v/>
      </c>
      <c r="I29" s="11" t="str">
        <f t="shared" si="8"/>
        <v/>
      </c>
      <c r="J29" s="11" t="str">
        <f t="shared" si="8"/>
        <v/>
      </c>
      <c r="K29" s="11" t="str">
        <f t="shared" si="8"/>
        <v/>
      </c>
      <c r="L29" s="11" t="str">
        <f t="shared" si="8"/>
        <v/>
      </c>
      <c r="M29" s="11" t="str">
        <f t="shared" si="8"/>
        <v/>
      </c>
      <c r="N29" s="11" t="str">
        <f t="shared" si="8"/>
        <v/>
      </c>
      <c r="O29" s="14" t="str">
        <f t="shared" si="8"/>
        <v/>
      </c>
      <c r="P29" s="27" t="str">
        <f t="shared" si="8"/>
        <v/>
      </c>
    </row>
    <row r="30" spans="2:16" outlineLevel="1" x14ac:dyDescent="0.25">
      <c r="B30" s="26" t="str">
        <f>'תחזית רווה'!B30</f>
        <v>מלאי סגירה</v>
      </c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10">
        <f>SUM(C30:N30)</f>
        <v>0</v>
      </c>
      <c r="P30" s="42">
        <f>IFERROR(O30/(COUNTA(C30:N30)),0)</f>
        <v>0</v>
      </c>
    </row>
    <row r="31" spans="2:16" outlineLevel="1" x14ac:dyDescent="0.25">
      <c r="B31" s="26" t="str">
        <f>'תחזית רווה'!B31</f>
        <v>%</v>
      </c>
      <c r="C31" s="11" t="str">
        <f>IFERROR(C30/C$5,"")</f>
        <v/>
      </c>
      <c r="D31" s="11" t="str">
        <f t="shared" si="8"/>
        <v/>
      </c>
      <c r="E31" s="11" t="str">
        <f t="shared" si="8"/>
        <v/>
      </c>
      <c r="F31" s="11" t="str">
        <f t="shared" si="8"/>
        <v/>
      </c>
      <c r="G31" s="11" t="str">
        <f t="shared" si="8"/>
        <v/>
      </c>
      <c r="H31" s="11" t="str">
        <f t="shared" si="8"/>
        <v/>
      </c>
      <c r="I31" s="11" t="str">
        <f t="shared" si="8"/>
        <v/>
      </c>
      <c r="J31" s="11" t="str">
        <f t="shared" si="8"/>
        <v/>
      </c>
      <c r="K31" s="11" t="str">
        <f t="shared" si="8"/>
        <v/>
      </c>
      <c r="L31" s="11" t="str">
        <f t="shared" si="8"/>
        <v/>
      </c>
      <c r="M31" s="11" t="str">
        <f t="shared" si="8"/>
        <v/>
      </c>
      <c r="N31" s="11" t="str">
        <f t="shared" si="8"/>
        <v/>
      </c>
      <c r="O31" s="14" t="str">
        <f t="shared" si="8"/>
        <v/>
      </c>
      <c r="P31" s="27" t="str">
        <f t="shared" si="8"/>
        <v/>
      </c>
    </row>
    <row r="32" spans="2:16" x14ac:dyDescent="0.25">
      <c r="B32" s="43" t="str">
        <f>'תחזית רווה'!B32</f>
        <v>רווח גולמי</v>
      </c>
      <c r="C32" s="15">
        <f t="shared" ref="C32:N32" si="11">C5-C16</f>
        <v>0</v>
      </c>
      <c r="D32" s="15">
        <f t="shared" si="11"/>
        <v>0</v>
      </c>
      <c r="E32" s="15">
        <f t="shared" si="11"/>
        <v>0</v>
      </c>
      <c r="F32" s="15">
        <f t="shared" si="11"/>
        <v>0</v>
      </c>
      <c r="G32" s="15">
        <f t="shared" si="11"/>
        <v>0</v>
      </c>
      <c r="H32" s="15">
        <f t="shared" si="11"/>
        <v>0</v>
      </c>
      <c r="I32" s="15">
        <f t="shared" si="11"/>
        <v>0</v>
      </c>
      <c r="J32" s="15">
        <f t="shared" si="11"/>
        <v>0</v>
      </c>
      <c r="K32" s="15">
        <f t="shared" si="11"/>
        <v>0</v>
      </c>
      <c r="L32" s="15">
        <f t="shared" si="11"/>
        <v>0</v>
      </c>
      <c r="M32" s="15">
        <f t="shared" si="11"/>
        <v>0</v>
      </c>
      <c r="N32" s="15">
        <f t="shared" si="11"/>
        <v>0</v>
      </c>
      <c r="O32" s="16">
        <f>SUM(C32:N32)</f>
        <v>0</v>
      </c>
      <c r="P32" s="44">
        <f>IFERROR(O32/(12-COUNTIF(C32:N32,0)),0)</f>
        <v>0</v>
      </c>
    </row>
    <row r="33" spans="2:16" x14ac:dyDescent="0.25">
      <c r="B33" s="26" t="str">
        <f>'תחזית רווה'!B33</f>
        <v>%</v>
      </c>
      <c r="C33" s="11" t="str">
        <f>IFERROR(C32/C$5,"")</f>
        <v/>
      </c>
      <c r="D33" s="11" t="str">
        <f t="shared" ref="D33:P33" si="12">IFERROR(D32/D$5,"")</f>
        <v/>
      </c>
      <c r="E33" s="11" t="str">
        <f t="shared" si="12"/>
        <v/>
      </c>
      <c r="F33" s="11" t="str">
        <f t="shared" si="12"/>
        <v/>
      </c>
      <c r="G33" s="11" t="str">
        <f t="shared" si="12"/>
        <v/>
      </c>
      <c r="H33" s="11" t="str">
        <f t="shared" si="12"/>
        <v/>
      </c>
      <c r="I33" s="11" t="str">
        <f t="shared" si="12"/>
        <v/>
      </c>
      <c r="J33" s="11" t="str">
        <f t="shared" si="12"/>
        <v/>
      </c>
      <c r="K33" s="11" t="str">
        <f t="shared" si="12"/>
        <v/>
      </c>
      <c r="L33" s="11" t="str">
        <f t="shared" si="12"/>
        <v/>
      </c>
      <c r="M33" s="11" t="str">
        <f t="shared" si="12"/>
        <v/>
      </c>
      <c r="N33" s="11" t="str">
        <f t="shared" si="12"/>
        <v/>
      </c>
      <c r="O33" s="14" t="str">
        <f t="shared" si="12"/>
        <v/>
      </c>
      <c r="P33" s="27" t="str">
        <f t="shared" si="12"/>
        <v/>
      </c>
    </row>
    <row r="34" spans="2:16" x14ac:dyDescent="0.25">
      <c r="B34" s="43" t="str">
        <f>'תחזית רווה'!B34</f>
        <v>סה"כ שכר</v>
      </c>
      <c r="C34" s="15">
        <f>C36+C38+C40+C42+C44+C46+C48+C50</f>
        <v>0</v>
      </c>
      <c r="D34" s="15">
        <f t="shared" ref="D34:N34" si="13">D36+D38+D40+D42+D44+D46+D48+D50</f>
        <v>0</v>
      </c>
      <c r="E34" s="15">
        <f t="shared" si="13"/>
        <v>0</v>
      </c>
      <c r="F34" s="15">
        <f t="shared" si="13"/>
        <v>0</v>
      </c>
      <c r="G34" s="15">
        <f t="shared" si="13"/>
        <v>0</v>
      </c>
      <c r="H34" s="15">
        <f t="shared" si="13"/>
        <v>0</v>
      </c>
      <c r="I34" s="15">
        <f t="shared" si="13"/>
        <v>0</v>
      </c>
      <c r="J34" s="15">
        <f t="shared" si="13"/>
        <v>0</v>
      </c>
      <c r="K34" s="15">
        <f t="shared" si="13"/>
        <v>0</v>
      </c>
      <c r="L34" s="15">
        <f t="shared" si="13"/>
        <v>0</v>
      </c>
      <c r="M34" s="15">
        <f t="shared" si="13"/>
        <v>0</v>
      </c>
      <c r="N34" s="15">
        <f t="shared" si="13"/>
        <v>0</v>
      </c>
      <c r="O34" s="16">
        <f>SUM(C34:N34)</f>
        <v>0</v>
      </c>
      <c r="P34" s="44">
        <f>IFERROR(O34/(12-COUNTIF(C34:N34,0)),0)</f>
        <v>0</v>
      </c>
    </row>
    <row r="35" spans="2:16" x14ac:dyDescent="0.25">
      <c r="B35" s="26" t="str">
        <f>'תחזית רווה'!B35</f>
        <v>%</v>
      </c>
      <c r="C35" s="11" t="str">
        <f>IFERROR(C34/C$5,"")</f>
        <v/>
      </c>
      <c r="D35" s="11" t="str">
        <f t="shared" ref="D35:P35" si="14">IFERROR(D34/D$5,"")</f>
        <v/>
      </c>
      <c r="E35" s="11" t="str">
        <f t="shared" si="14"/>
        <v/>
      </c>
      <c r="F35" s="11" t="str">
        <f t="shared" si="14"/>
        <v/>
      </c>
      <c r="G35" s="11" t="str">
        <f t="shared" si="14"/>
        <v/>
      </c>
      <c r="H35" s="11" t="str">
        <f t="shared" si="14"/>
        <v/>
      </c>
      <c r="I35" s="11" t="str">
        <f t="shared" si="14"/>
        <v/>
      </c>
      <c r="J35" s="11" t="str">
        <f t="shared" si="14"/>
        <v/>
      </c>
      <c r="K35" s="11" t="str">
        <f t="shared" si="14"/>
        <v/>
      </c>
      <c r="L35" s="11" t="str">
        <f t="shared" si="14"/>
        <v/>
      </c>
      <c r="M35" s="11" t="str">
        <f t="shared" si="14"/>
        <v/>
      </c>
      <c r="N35" s="11" t="str">
        <f t="shared" si="14"/>
        <v/>
      </c>
      <c r="O35" s="14" t="str">
        <f t="shared" si="14"/>
        <v/>
      </c>
      <c r="P35" s="27" t="str">
        <f t="shared" si="14"/>
        <v/>
      </c>
    </row>
    <row r="36" spans="2:16" outlineLevel="1" x14ac:dyDescent="0.25">
      <c r="B36" s="26">
        <f>'תחזית רווה'!B36</f>
        <v>0</v>
      </c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10">
        <f>SUM(C36:N36)</f>
        <v>0</v>
      </c>
      <c r="P36" s="42">
        <f>IFERROR(O36/(COUNTA(C36:N36)),0)</f>
        <v>0</v>
      </c>
    </row>
    <row r="37" spans="2:16" outlineLevel="1" x14ac:dyDescent="0.25">
      <c r="B37" s="26" t="str">
        <f>'תחזית רווה'!B37</f>
        <v>%</v>
      </c>
      <c r="C37" s="11" t="str">
        <f>IFERROR(C36/C$5,"")</f>
        <v/>
      </c>
      <c r="D37" s="11" t="str">
        <f t="shared" ref="D37:P37" si="15">IFERROR(D36/D$5,"")</f>
        <v/>
      </c>
      <c r="E37" s="11" t="str">
        <f t="shared" si="15"/>
        <v/>
      </c>
      <c r="F37" s="11" t="str">
        <f t="shared" si="15"/>
        <v/>
      </c>
      <c r="G37" s="11" t="str">
        <f t="shared" si="15"/>
        <v/>
      </c>
      <c r="H37" s="11" t="str">
        <f t="shared" si="15"/>
        <v/>
      </c>
      <c r="I37" s="11" t="str">
        <f t="shared" si="15"/>
        <v/>
      </c>
      <c r="J37" s="11" t="str">
        <f t="shared" si="15"/>
        <v/>
      </c>
      <c r="K37" s="11" t="str">
        <f t="shared" si="15"/>
        <v/>
      </c>
      <c r="L37" s="11" t="str">
        <f t="shared" si="15"/>
        <v/>
      </c>
      <c r="M37" s="11" t="str">
        <f t="shared" si="15"/>
        <v/>
      </c>
      <c r="N37" s="11" t="str">
        <f t="shared" si="15"/>
        <v/>
      </c>
      <c r="O37" s="14" t="str">
        <f t="shared" si="15"/>
        <v/>
      </c>
      <c r="P37" s="27" t="str">
        <f t="shared" si="15"/>
        <v/>
      </c>
    </row>
    <row r="38" spans="2:16" outlineLevel="1" x14ac:dyDescent="0.25">
      <c r="B38" s="26">
        <f>'תחזית רווה'!B38</f>
        <v>0</v>
      </c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10">
        <f>SUM(C38:N38)</f>
        <v>0</v>
      </c>
      <c r="P38" s="42">
        <f>IFERROR(O38/(COUNTA(C38:N38)),0)</f>
        <v>0</v>
      </c>
    </row>
    <row r="39" spans="2:16" outlineLevel="1" x14ac:dyDescent="0.25">
      <c r="B39" s="26" t="str">
        <f>'תחזית רווה'!B39</f>
        <v>%</v>
      </c>
      <c r="C39" s="11" t="str">
        <f>IFERROR(C38/C$5,"")</f>
        <v/>
      </c>
      <c r="D39" s="11" t="str">
        <f t="shared" ref="D39:P39" si="16">IFERROR(D38/D$5,"")</f>
        <v/>
      </c>
      <c r="E39" s="11" t="str">
        <f t="shared" si="16"/>
        <v/>
      </c>
      <c r="F39" s="11" t="str">
        <f t="shared" si="16"/>
        <v/>
      </c>
      <c r="G39" s="11" t="str">
        <f t="shared" si="16"/>
        <v/>
      </c>
      <c r="H39" s="11" t="str">
        <f t="shared" si="16"/>
        <v/>
      </c>
      <c r="I39" s="11" t="str">
        <f t="shared" si="16"/>
        <v/>
      </c>
      <c r="J39" s="11" t="str">
        <f t="shared" si="16"/>
        <v/>
      </c>
      <c r="K39" s="11" t="str">
        <f t="shared" si="16"/>
        <v/>
      </c>
      <c r="L39" s="11" t="str">
        <f t="shared" si="16"/>
        <v/>
      </c>
      <c r="M39" s="11" t="str">
        <f t="shared" si="16"/>
        <v/>
      </c>
      <c r="N39" s="11" t="str">
        <f t="shared" si="16"/>
        <v/>
      </c>
      <c r="O39" s="14" t="str">
        <f t="shared" si="16"/>
        <v/>
      </c>
      <c r="P39" s="27" t="str">
        <f t="shared" si="16"/>
        <v/>
      </c>
    </row>
    <row r="40" spans="2:16" outlineLevel="1" x14ac:dyDescent="0.25">
      <c r="B40" s="26">
        <f>'תחזית רווה'!B40</f>
        <v>0</v>
      </c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10">
        <f>SUM(C40:N40)</f>
        <v>0</v>
      </c>
      <c r="P40" s="42">
        <f>IFERROR(O40/(COUNTA(C40:N40)),0)</f>
        <v>0</v>
      </c>
    </row>
    <row r="41" spans="2:16" outlineLevel="1" x14ac:dyDescent="0.25">
      <c r="B41" s="26" t="str">
        <f>'תחזית רווה'!B41</f>
        <v>%</v>
      </c>
      <c r="C41" s="11" t="str">
        <f>IFERROR(C40/C$5,"")</f>
        <v/>
      </c>
      <c r="D41" s="11" t="str">
        <f t="shared" ref="D41:P41" si="17">IFERROR(D40/D$5,"")</f>
        <v/>
      </c>
      <c r="E41" s="11" t="str">
        <f t="shared" si="17"/>
        <v/>
      </c>
      <c r="F41" s="11" t="str">
        <f t="shared" si="17"/>
        <v/>
      </c>
      <c r="G41" s="11" t="str">
        <f t="shared" si="17"/>
        <v/>
      </c>
      <c r="H41" s="11" t="str">
        <f t="shared" si="17"/>
        <v/>
      </c>
      <c r="I41" s="11" t="str">
        <f t="shared" si="17"/>
        <v/>
      </c>
      <c r="J41" s="11" t="str">
        <f t="shared" si="17"/>
        <v/>
      </c>
      <c r="K41" s="11" t="str">
        <f t="shared" si="17"/>
        <v/>
      </c>
      <c r="L41" s="11" t="str">
        <f t="shared" si="17"/>
        <v/>
      </c>
      <c r="M41" s="11" t="str">
        <f t="shared" si="17"/>
        <v/>
      </c>
      <c r="N41" s="11" t="str">
        <f t="shared" si="17"/>
        <v/>
      </c>
      <c r="O41" s="14" t="str">
        <f t="shared" si="17"/>
        <v/>
      </c>
      <c r="P41" s="27" t="str">
        <f t="shared" si="17"/>
        <v/>
      </c>
    </row>
    <row r="42" spans="2:16" outlineLevel="1" x14ac:dyDescent="0.25">
      <c r="B42" s="26">
        <f>'תחזית רווה'!B42</f>
        <v>0</v>
      </c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10">
        <f>SUM(C42:N42)</f>
        <v>0</v>
      </c>
      <c r="P42" s="42">
        <f>IFERROR(O42/(COUNTA(C42:N42)),0)</f>
        <v>0</v>
      </c>
    </row>
    <row r="43" spans="2:16" outlineLevel="1" x14ac:dyDescent="0.25">
      <c r="B43" s="26" t="str">
        <f>'תחזית רווה'!B43</f>
        <v>%</v>
      </c>
      <c r="C43" s="11" t="str">
        <f>IFERROR(C42/C$5,"")</f>
        <v/>
      </c>
      <c r="D43" s="11" t="str">
        <f t="shared" ref="D43:P43" si="18">IFERROR(D42/D$5,"")</f>
        <v/>
      </c>
      <c r="E43" s="11" t="str">
        <f t="shared" si="18"/>
        <v/>
      </c>
      <c r="F43" s="11" t="str">
        <f t="shared" si="18"/>
        <v/>
      </c>
      <c r="G43" s="11" t="str">
        <f t="shared" si="18"/>
        <v/>
      </c>
      <c r="H43" s="11" t="str">
        <f t="shared" si="18"/>
        <v/>
      </c>
      <c r="I43" s="11" t="str">
        <f t="shared" si="18"/>
        <v/>
      </c>
      <c r="J43" s="11" t="str">
        <f t="shared" si="18"/>
        <v/>
      </c>
      <c r="K43" s="11" t="str">
        <f t="shared" si="18"/>
        <v/>
      </c>
      <c r="L43" s="11" t="str">
        <f t="shared" si="18"/>
        <v/>
      </c>
      <c r="M43" s="11" t="str">
        <f t="shared" si="18"/>
        <v/>
      </c>
      <c r="N43" s="11" t="str">
        <f t="shared" si="18"/>
        <v/>
      </c>
      <c r="O43" s="14" t="str">
        <f t="shared" si="18"/>
        <v/>
      </c>
      <c r="P43" s="27" t="str">
        <f t="shared" si="18"/>
        <v/>
      </c>
    </row>
    <row r="44" spans="2:16" outlineLevel="1" x14ac:dyDescent="0.25">
      <c r="B44" s="26">
        <f>'תחזית רווה'!B44</f>
        <v>0</v>
      </c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10">
        <f>SUM(C44:N44)</f>
        <v>0</v>
      </c>
      <c r="P44" s="42">
        <f>IFERROR(O44/(COUNTA(C44:N44)),0)</f>
        <v>0</v>
      </c>
    </row>
    <row r="45" spans="2:16" outlineLevel="1" x14ac:dyDescent="0.25">
      <c r="B45" s="26" t="str">
        <f>'תחזית רווה'!B45</f>
        <v>%</v>
      </c>
      <c r="C45" s="11" t="str">
        <f>IFERROR(C44/C$5,"")</f>
        <v/>
      </c>
      <c r="D45" s="11" t="str">
        <f t="shared" ref="D45:P45" si="19">IFERROR(D44/D$5,"")</f>
        <v/>
      </c>
      <c r="E45" s="11" t="str">
        <f t="shared" si="19"/>
        <v/>
      </c>
      <c r="F45" s="11" t="str">
        <f t="shared" si="19"/>
        <v/>
      </c>
      <c r="G45" s="11" t="str">
        <f t="shared" si="19"/>
        <v/>
      </c>
      <c r="H45" s="11" t="str">
        <f t="shared" si="19"/>
        <v/>
      </c>
      <c r="I45" s="11" t="str">
        <f t="shared" si="19"/>
        <v/>
      </c>
      <c r="J45" s="11" t="str">
        <f t="shared" si="19"/>
        <v/>
      </c>
      <c r="K45" s="11" t="str">
        <f t="shared" si="19"/>
        <v/>
      </c>
      <c r="L45" s="11" t="str">
        <f t="shared" si="19"/>
        <v/>
      </c>
      <c r="M45" s="11" t="str">
        <f t="shared" si="19"/>
        <v/>
      </c>
      <c r="N45" s="11" t="str">
        <f t="shared" si="19"/>
        <v/>
      </c>
      <c r="O45" s="14" t="str">
        <f t="shared" si="19"/>
        <v/>
      </c>
      <c r="P45" s="27" t="str">
        <f t="shared" si="19"/>
        <v/>
      </c>
    </row>
    <row r="46" spans="2:16" outlineLevel="1" x14ac:dyDescent="0.25">
      <c r="B46" s="26">
        <f>'תחזית רווה'!B46</f>
        <v>0</v>
      </c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10">
        <f>SUM(C46:N46)</f>
        <v>0</v>
      </c>
      <c r="P46" s="42">
        <f>IFERROR(O46/(COUNTA(C46:N46)),0)</f>
        <v>0</v>
      </c>
    </row>
    <row r="47" spans="2:16" outlineLevel="1" x14ac:dyDescent="0.25">
      <c r="B47" s="26" t="str">
        <f>'תחזית רווה'!B47</f>
        <v>%</v>
      </c>
      <c r="C47" s="11" t="str">
        <f>IFERROR(C46/C$5,"")</f>
        <v/>
      </c>
      <c r="D47" s="11" t="str">
        <f t="shared" ref="D47:P47" si="20">IFERROR(D46/D$5,"")</f>
        <v/>
      </c>
      <c r="E47" s="11" t="str">
        <f t="shared" si="20"/>
        <v/>
      </c>
      <c r="F47" s="11" t="str">
        <f t="shared" si="20"/>
        <v/>
      </c>
      <c r="G47" s="11" t="str">
        <f t="shared" si="20"/>
        <v/>
      </c>
      <c r="H47" s="11" t="str">
        <f t="shared" si="20"/>
        <v/>
      </c>
      <c r="I47" s="11" t="str">
        <f t="shared" si="20"/>
        <v/>
      </c>
      <c r="J47" s="11" t="str">
        <f t="shared" si="20"/>
        <v/>
      </c>
      <c r="K47" s="11" t="str">
        <f t="shared" si="20"/>
        <v/>
      </c>
      <c r="L47" s="11" t="str">
        <f t="shared" si="20"/>
        <v/>
      </c>
      <c r="M47" s="11" t="str">
        <f t="shared" si="20"/>
        <v/>
      </c>
      <c r="N47" s="11" t="str">
        <f t="shared" si="20"/>
        <v/>
      </c>
      <c r="O47" s="14" t="str">
        <f t="shared" si="20"/>
        <v/>
      </c>
      <c r="P47" s="27" t="str">
        <f t="shared" si="20"/>
        <v/>
      </c>
    </row>
    <row r="48" spans="2:16" outlineLevel="1" x14ac:dyDescent="0.25">
      <c r="B48" s="26">
        <f>'תחזית רווה'!B48</f>
        <v>0</v>
      </c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10">
        <f>SUM(C48:N48)</f>
        <v>0</v>
      </c>
      <c r="P48" s="42">
        <f>IFERROR(O48/(COUNTA(C48:N48)),0)</f>
        <v>0</v>
      </c>
    </row>
    <row r="49" spans="2:16" outlineLevel="1" x14ac:dyDescent="0.25">
      <c r="B49" s="26" t="str">
        <f>'תחזית רווה'!B49</f>
        <v>%</v>
      </c>
      <c r="C49" s="11" t="str">
        <f>IFERROR(C48/C$5,"")</f>
        <v/>
      </c>
      <c r="D49" s="11" t="str">
        <f t="shared" ref="D49:P49" si="21">IFERROR(D48/D$5,"")</f>
        <v/>
      </c>
      <c r="E49" s="11" t="str">
        <f t="shared" si="21"/>
        <v/>
      </c>
      <c r="F49" s="11" t="str">
        <f t="shared" si="21"/>
        <v/>
      </c>
      <c r="G49" s="11" t="str">
        <f t="shared" si="21"/>
        <v/>
      </c>
      <c r="H49" s="11" t="str">
        <f t="shared" si="21"/>
        <v/>
      </c>
      <c r="I49" s="11" t="str">
        <f t="shared" si="21"/>
        <v/>
      </c>
      <c r="J49" s="11" t="str">
        <f t="shared" si="21"/>
        <v/>
      </c>
      <c r="K49" s="11" t="str">
        <f t="shared" si="21"/>
        <v/>
      </c>
      <c r="L49" s="11" t="str">
        <f t="shared" si="21"/>
        <v/>
      </c>
      <c r="M49" s="11" t="str">
        <f t="shared" si="21"/>
        <v/>
      </c>
      <c r="N49" s="11" t="str">
        <f t="shared" si="21"/>
        <v/>
      </c>
      <c r="O49" s="14" t="str">
        <f t="shared" si="21"/>
        <v/>
      </c>
      <c r="P49" s="27" t="str">
        <f t="shared" si="21"/>
        <v/>
      </c>
    </row>
    <row r="50" spans="2:16" outlineLevel="1" x14ac:dyDescent="0.25">
      <c r="B50" s="26">
        <f>'תחזית רווה'!B50</f>
        <v>0</v>
      </c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10">
        <f>SUM(C50:N50)</f>
        <v>0</v>
      </c>
      <c r="P50" s="42">
        <f>IFERROR(O50/(COUNTA(C50:N50)),0)</f>
        <v>0</v>
      </c>
    </row>
    <row r="51" spans="2:16" outlineLevel="1" x14ac:dyDescent="0.25">
      <c r="B51" s="26" t="str">
        <f>'תחזית רווה'!B51</f>
        <v>%</v>
      </c>
      <c r="C51" s="11" t="str">
        <f>IFERROR(C50/C$5,"")</f>
        <v/>
      </c>
      <c r="D51" s="11" t="str">
        <f t="shared" ref="D51:P51" si="22">IFERROR(D50/D$5,"")</f>
        <v/>
      </c>
      <c r="E51" s="11" t="str">
        <f t="shared" si="22"/>
        <v/>
      </c>
      <c r="F51" s="11" t="str">
        <f t="shared" si="22"/>
        <v/>
      </c>
      <c r="G51" s="11" t="str">
        <f t="shared" si="22"/>
        <v/>
      </c>
      <c r="H51" s="11" t="str">
        <f t="shared" si="22"/>
        <v/>
      </c>
      <c r="I51" s="11" t="str">
        <f t="shared" si="22"/>
        <v/>
      </c>
      <c r="J51" s="11" t="str">
        <f t="shared" si="22"/>
        <v/>
      </c>
      <c r="K51" s="11" t="str">
        <f t="shared" si="22"/>
        <v/>
      </c>
      <c r="L51" s="11" t="str">
        <f t="shared" si="22"/>
        <v/>
      </c>
      <c r="M51" s="11" t="str">
        <f t="shared" si="22"/>
        <v/>
      </c>
      <c r="N51" s="11" t="str">
        <f t="shared" si="22"/>
        <v/>
      </c>
      <c r="O51" s="14" t="str">
        <f t="shared" si="22"/>
        <v/>
      </c>
      <c r="P51" s="27" t="str">
        <f t="shared" si="22"/>
        <v/>
      </c>
    </row>
    <row r="52" spans="2:16" x14ac:dyDescent="0.25">
      <c r="B52" s="43" t="str">
        <f>'תחזית רווה'!B52</f>
        <v>הוצאות קבועות</v>
      </c>
      <c r="C52" s="15">
        <f>'קבועות 14'!C5</f>
        <v>0</v>
      </c>
      <c r="D52" s="15">
        <f>'קבועות 14'!D5</f>
        <v>0</v>
      </c>
      <c r="E52" s="15">
        <f>'קבועות 14'!E5</f>
        <v>0</v>
      </c>
      <c r="F52" s="15">
        <f>'קבועות 14'!F5</f>
        <v>0</v>
      </c>
      <c r="G52" s="15">
        <f>'קבועות 14'!G5</f>
        <v>0</v>
      </c>
      <c r="H52" s="15">
        <f>'קבועות 14'!H5</f>
        <v>0</v>
      </c>
      <c r="I52" s="15">
        <f>'קבועות 14'!I5</f>
        <v>0</v>
      </c>
      <c r="J52" s="15">
        <f>'קבועות 14'!J5</f>
        <v>0</v>
      </c>
      <c r="K52" s="15">
        <f>'קבועות 14'!K5</f>
        <v>0</v>
      </c>
      <c r="L52" s="15">
        <f>'קבועות 14'!L5</f>
        <v>0</v>
      </c>
      <c r="M52" s="15">
        <f>'קבועות 14'!M5</f>
        <v>0</v>
      </c>
      <c r="N52" s="15">
        <f>'קבועות 14'!N5</f>
        <v>0</v>
      </c>
      <c r="O52" s="16">
        <f>SUM(C52:N52)</f>
        <v>0</v>
      </c>
      <c r="P52" s="44">
        <f>IFERROR(O52/(12-COUNTIF(C52:N52,0)),0)</f>
        <v>0</v>
      </c>
    </row>
    <row r="53" spans="2:16" x14ac:dyDescent="0.25">
      <c r="B53" s="26" t="str">
        <f>'תחזית רווה'!B53</f>
        <v>%</v>
      </c>
      <c r="C53" s="11" t="str">
        <f>IFERROR(C52/C$5,"")</f>
        <v/>
      </c>
      <c r="D53" s="11" t="str">
        <f t="shared" ref="D53:P53" si="23">IFERROR(D52/D$5,"")</f>
        <v/>
      </c>
      <c r="E53" s="11" t="str">
        <f t="shared" si="23"/>
        <v/>
      </c>
      <c r="F53" s="11" t="str">
        <f t="shared" si="23"/>
        <v/>
      </c>
      <c r="G53" s="11" t="str">
        <f t="shared" si="23"/>
        <v/>
      </c>
      <c r="H53" s="11" t="str">
        <f t="shared" si="23"/>
        <v/>
      </c>
      <c r="I53" s="11" t="str">
        <f t="shared" si="23"/>
        <v/>
      </c>
      <c r="J53" s="11" t="str">
        <f t="shared" si="23"/>
        <v/>
      </c>
      <c r="K53" s="11" t="str">
        <f t="shared" si="23"/>
        <v/>
      </c>
      <c r="L53" s="11" t="str">
        <f t="shared" si="23"/>
        <v/>
      </c>
      <c r="M53" s="11" t="str">
        <f t="shared" si="23"/>
        <v/>
      </c>
      <c r="N53" s="11" t="str">
        <f t="shared" si="23"/>
        <v/>
      </c>
      <c r="O53" s="14" t="str">
        <f t="shared" si="23"/>
        <v/>
      </c>
      <c r="P53" s="27" t="str">
        <f t="shared" si="23"/>
        <v/>
      </c>
    </row>
    <row r="54" spans="2:16" collapsed="1" x14ac:dyDescent="0.25">
      <c r="B54" s="43" t="str">
        <f>'תחזית רווה'!B54</f>
        <v>מימון</v>
      </c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6">
        <f>SUM(C54:N54)</f>
        <v>0</v>
      </c>
      <c r="P54" s="44" t="str">
        <f>IFERROR((O54/COUNTA(C54:N54)),"")</f>
        <v/>
      </c>
    </row>
    <row r="55" spans="2:16" x14ac:dyDescent="0.25">
      <c r="B55" s="26" t="str">
        <f>'תחזית רווה'!B55</f>
        <v>%</v>
      </c>
      <c r="C55" s="11" t="str">
        <f>IFERROR(C54/C$5,"")</f>
        <v/>
      </c>
      <c r="D55" s="11" t="str">
        <f t="shared" ref="D55:P55" si="24">IFERROR(D54/D$5,"")</f>
        <v/>
      </c>
      <c r="E55" s="11" t="str">
        <f t="shared" si="24"/>
        <v/>
      </c>
      <c r="F55" s="11" t="str">
        <f t="shared" si="24"/>
        <v/>
      </c>
      <c r="G55" s="11" t="str">
        <f t="shared" si="24"/>
        <v/>
      </c>
      <c r="H55" s="11" t="str">
        <f t="shared" si="24"/>
        <v/>
      </c>
      <c r="I55" s="11" t="str">
        <f t="shared" si="24"/>
        <v/>
      </c>
      <c r="J55" s="11" t="str">
        <f t="shared" si="24"/>
        <v/>
      </c>
      <c r="K55" s="11" t="str">
        <f t="shared" si="24"/>
        <v/>
      </c>
      <c r="L55" s="11" t="str">
        <f t="shared" si="24"/>
        <v/>
      </c>
      <c r="M55" s="11" t="str">
        <f t="shared" si="24"/>
        <v/>
      </c>
      <c r="N55" s="11" t="str">
        <f t="shared" si="24"/>
        <v/>
      </c>
      <c r="O55" s="14" t="str">
        <f t="shared" si="24"/>
        <v/>
      </c>
      <c r="P55" s="27" t="str">
        <f t="shared" si="24"/>
        <v/>
      </c>
    </row>
    <row r="56" spans="2:16" collapsed="1" x14ac:dyDescent="0.25">
      <c r="B56" s="43" t="str">
        <f>'תחזית רווה'!B56</f>
        <v>סה"כ הוצאות</v>
      </c>
      <c r="C56" s="15">
        <f>C54+C52+C34+C16</f>
        <v>0</v>
      </c>
      <c r="D56" s="15">
        <f t="shared" ref="D56:N56" si="25">D54+D52+D34+D16</f>
        <v>0</v>
      </c>
      <c r="E56" s="15">
        <f t="shared" si="25"/>
        <v>0</v>
      </c>
      <c r="F56" s="15">
        <f t="shared" si="25"/>
        <v>0</v>
      </c>
      <c r="G56" s="15">
        <f t="shared" si="25"/>
        <v>0</v>
      </c>
      <c r="H56" s="15">
        <f t="shared" si="25"/>
        <v>0</v>
      </c>
      <c r="I56" s="15">
        <f t="shared" si="25"/>
        <v>0</v>
      </c>
      <c r="J56" s="15">
        <f t="shared" si="25"/>
        <v>0</v>
      </c>
      <c r="K56" s="15">
        <f t="shared" si="25"/>
        <v>0</v>
      </c>
      <c r="L56" s="15">
        <f t="shared" si="25"/>
        <v>0</v>
      </c>
      <c r="M56" s="15">
        <f t="shared" si="25"/>
        <v>0</v>
      </c>
      <c r="N56" s="15">
        <f t="shared" si="25"/>
        <v>0</v>
      </c>
      <c r="O56" s="16">
        <f>SUM(C56:N56)</f>
        <v>0</v>
      </c>
      <c r="P56" s="44">
        <f>IFERROR(O56/(12-COUNTIF(C56:N56,0)),0)</f>
        <v>0</v>
      </c>
    </row>
    <row r="57" spans="2:16" x14ac:dyDescent="0.25">
      <c r="B57" s="26" t="str">
        <f>'תחזית רווה'!B57</f>
        <v>%</v>
      </c>
      <c r="C57" s="11" t="str">
        <f>IFERROR(C56/C$5,"")</f>
        <v/>
      </c>
      <c r="D57" s="11" t="str">
        <f t="shared" ref="D57:P57" si="26">IFERROR(D56/D$5,"")</f>
        <v/>
      </c>
      <c r="E57" s="11" t="str">
        <f t="shared" si="26"/>
        <v/>
      </c>
      <c r="F57" s="11" t="str">
        <f t="shared" si="26"/>
        <v/>
      </c>
      <c r="G57" s="11" t="str">
        <f t="shared" si="26"/>
        <v/>
      </c>
      <c r="H57" s="11" t="str">
        <f t="shared" si="26"/>
        <v/>
      </c>
      <c r="I57" s="11" t="str">
        <f t="shared" si="26"/>
        <v/>
      </c>
      <c r="J57" s="11" t="str">
        <f t="shared" si="26"/>
        <v/>
      </c>
      <c r="K57" s="11" t="str">
        <f t="shared" si="26"/>
        <v/>
      </c>
      <c r="L57" s="11" t="str">
        <f t="shared" si="26"/>
        <v/>
      </c>
      <c r="M57" s="11" t="str">
        <f t="shared" si="26"/>
        <v/>
      </c>
      <c r="N57" s="11" t="str">
        <f t="shared" si="26"/>
        <v/>
      </c>
      <c r="O57" s="14" t="str">
        <f t="shared" si="26"/>
        <v/>
      </c>
      <c r="P57" s="27" t="str">
        <f t="shared" si="26"/>
        <v/>
      </c>
    </row>
    <row r="58" spans="2:16" collapsed="1" x14ac:dyDescent="0.25">
      <c r="B58" s="43" t="str">
        <f>'תחזית רווה'!B58</f>
        <v>רווח לפני מס</v>
      </c>
      <c r="C58" s="15">
        <f t="shared" ref="C58:N58" si="27">C5-C56</f>
        <v>0</v>
      </c>
      <c r="D58" s="15">
        <f t="shared" si="27"/>
        <v>0</v>
      </c>
      <c r="E58" s="15">
        <f t="shared" si="27"/>
        <v>0</v>
      </c>
      <c r="F58" s="15">
        <f t="shared" si="27"/>
        <v>0</v>
      </c>
      <c r="G58" s="15">
        <f t="shared" si="27"/>
        <v>0</v>
      </c>
      <c r="H58" s="15">
        <f t="shared" si="27"/>
        <v>0</v>
      </c>
      <c r="I58" s="15">
        <f t="shared" si="27"/>
        <v>0</v>
      </c>
      <c r="J58" s="15">
        <f t="shared" si="27"/>
        <v>0</v>
      </c>
      <c r="K58" s="15">
        <f t="shared" si="27"/>
        <v>0</v>
      </c>
      <c r="L58" s="15">
        <f t="shared" si="27"/>
        <v>0</v>
      </c>
      <c r="M58" s="15">
        <f t="shared" si="27"/>
        <v>0</v>
      </c>
      <c r="N58" s="15">
        <f t="shared" si="27"/>
        <v>0</v>
      </c>
      <c r="O58" s="16">
        <f>SUM(C58:N58)</f>
        <v>0</v>
      </c>
      <c r="P58" s="44">
        <f>IFERROR(O58/(12-COUNTIF(C58:N58,0)),0)</f>
        <v>0</v>
      </c>
    </row>
    <row r="59" spans="2:16" s="13" customFormat="1" ht="14" thickBot="1" x14ac:dyDescent="0.3">
      <c r="B59" s="29" t="str">
        <f>'תחזית רווה'!B59</f>
        <v>%</v>
      </c>
      <c r="C59" s="45" t="str">
        <f>IFERROR(C58/C$5,"")</f>
        <v/>
      </c>
      <c r="D59" s="45" t="str">
        <f t="shared" ref="D59:P59" si="28">IFERROR(D58/D$5,"")</f>
        <v/>
      </c>
      <c r="E59" s="45" t="str">
        <f t="shared" si="28"/>
        <v/>
      </c>
      <c r="F59" s="45" t="str">
        <f t="shared" si="28"/>
        <v/>
      </c>
      <c r="G59" s="45" t="str">
        <f t="shared" si="28"/>
        <v/>
      </c>
      <c r="H59" s="45" t="str">
        <f t="shared" si="28"/>
        <v/>
      </c>
      <c r="I59" s="45" t="str">
        <f t="shared" si="28"/>
        <v/>
      </c>
      <c r="J59" s="45" t="str">
        <f t="shared" si="28"/>
        <v/>
      </c>
      <c r="K59" s="45" t="str">
        <f t="shared" si="28"/>
        <v/>
      </c>
      <c r="L59" s="45" t="str">
        <f t="shared" si="28"/>
        <v/>
      </c>
      <c r="M59" s="45" t="str">
        <f t="shared" si="28"/>
        <v/>
      </c>
      <c r="N59" s="45" t="str">
        <f t="shared" si="28"/>
        <v/>
      </c>
      <c r="O59" s="46" t="str">
        <f t="shared" si="28"/>
        <v/>
      </c>
      <c r="P59" s="30" t="str">
        <f t="shared" si="28"/>
        <v/>
      </c>
    </row>
    <row r="60" spans="2:16" x14ac:dyDescent="0.25"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8"/>
      <c r="P60" s="17"/>
    </row>
    <row r="61" spans="2:16" ht="14" thickBot="1" x14ac:dyDescent="0.3"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3"/>
      <c r="O61" s="13" t="s">
        <v>16</v>
      </c>
      <c r="P61" s="19" t="str">
        <f>IFERROR((P34+P52)/(100%-P17-P55),"")</f>
        <v/>
      </c>
    </row>
    <row r="62" spans="2:16" ht="14" thickTop="1" x14ac:dyDescent="0.25">
      <c r="B62" s="13" t="s">
        <v>25</v>
      </c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8"/>
      <c r="P62" s="17"/>
    </row>
    <row r="63" spans="2:16" ht="14" thickBot="1" x14ac:dyDescent="0.3"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8"/>
      <c r="P63" s="17"/>
    </row>
    <row r="64" spans="2:16" collapsed="1" x14ac:dyDescent="0.25">
      <c r="B64" s="47" t="str">
        <f>'תחזית רווה'!B64</f>
        <v>רווח לתזרים</v>
      </c>
      <c r="C64" s="48"/>
      <c r="D64" s="48"/>
      <c r="E64" s="48"/>
      <c r="F64" s="48"/>
      <c r="G64" s="48"/>
      <c r="H64" s="48"/>
      <c r="I64" s="48"/>
      <c r="J64" s="48"/>
      <c r="K64" s="48"/>
      <c r="L64" s="48"/>
      <c r="M64" s="48"/>
      <c r="N64" s="48"/>
      <c r="O64" s="49">
        <f>SUM(C64:N64)</f>
        <v>0</v>
      </c>
      <c r="P64" s="50">
        <f>IFERROR(O64/(12-COUNTIF($C$5:$N$5,0)),0)</f>
        <v>0</v>
      </c>
    </row>
    <row r="65" spans="2:16" x14ac:dyDescent="0.25">
      <c r="B65" s="26" t="str">
        <f>'תחזית רווה'!B65</f>
        <v>%</v>
      </c>
      <c r="C65" s="11" t="str">
        <f t="shared" ref="C65:P65" si="29">IFERROR(C64/C$5,"")</f>
        <v/>
      </c>
      <c r="D65" s="11" t="str">
        <f t="shared" si="29"/>
        <v/>
      </c>
      <c r="E65" s="11" t="str">
        <f t="shared" si="29"/>
        <v/>
      </c>
      <c r="F65" s="11" t="str">
        <f t="shared" si="29"/>
        <v/>
      </c>
      <c r="G65" s="11" t="str">
        <f t="shared" si="29"/>
        <v/>
      </c>
      <c r="H65" s="11" t="str">
        <f t="shared" si="29"/>
        <v/>
      </c>
      <c r="I65" s="11" t="str">
        <f t="shared" si="29"/>
        <v/>
      </c>
      <c r="J65" s="11" t="str">
        <f t="shared" si="29"/>
        <v/>
      </c>
      <c r="K65" s="11" t="str">
        <f t="shared" si="29"/>
        <v/>
      </c>
      <c r="L65" s="11" t="str">
        <f t="shared" si="29"/>
        <v/>
      </c>
      <c r="M65" s="11" t="str">
        <f t="shared" si="29"/>
        <v/>
      </c>
      <c r="N65" s="11" t="str">
        <f t="shared" si="29"/>
        <v/>
      </c>
      <c r="O65" s="11" t="str">
        <f t="shared" si="29"/>
        <v/>
      </c>
      <c r="P65" s="27" t="str">
        <f t="shared" si="29"/>
        <v/>
      </c>
    </row>
    <row r="66" spans="2:16" outlineLevel="1" collapsed="1" x14ac:dyDescent="0.25">
      <c r="B66" s="43" t="str">
        <f>'תחזית רווה'!B66</f>
        <v>השקעות / רכוש קבוע</v>
      </c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6">
        <f>SUM(C66:N66)</f>
        <v>0</v>
      </c>
      <c r="P66" s="44">
        <f>IFERROR(O66/(12-COUNTIF($C$5:$N$5,0)),0)</f>
        <v>0</v>
      </c>
    </row>
    <row r="67" spans="2:16" outlineLevel="1" x14ac:dyDescent="0.25">
      <c r="B67" s="26" t="str">
        <f>'תחזית רווה'!B67</f>
        <v>%</v>
      </c>
      <c r="C67" s="11" t="str">
        <f t="shared" ref="C67:P67" si="30">IFERROR(C66/C$5,"")</f>
        <v/>
      </c>
      <c r="D67" s="11" t="str">
        <f t="shared" si="30"/>
        <v/>
      </c>
      <c r="E67" s="11" t="str">
        <f t="shared" si="30"/>
        <v/>
      </c>
      <c r="F67" s="11" t="str">
        <f t="shared" si="30"/>
        <v/>
      </c>
      <c r="G67" s="11" t="str">
        <f t="shared" si="30"/>
        <v/>
      </c>
      <c r="H67" s="11" t="str">
        <f t="shared" si="30"/>
        <v/>
      </c>
      <c r="I67" s="11" t="str">
        <f t="shared" si="30"/>
        <v/>
      </c>
      <c r="J67" s="11" t="str">
        <f t="shared" si="30"/>
        <v/>
      </c>
      <c r="K67" s="11" t="str">
        <f t="shared" si="30"/>
        <v/>
      </c>
      <c r="L67" s="11" t="str">
        <f t="shared" si="30"/>
        <v/>
      </c>
      <c r="M67" s="11" t="str">
        <f t="shared" si="30"/>
        <v/>
      </c>
      <c r="N67" s="11" t="str">
        <f t="shared" si="30"/>
        <v/>
      </c>
      <c r="O67" s="11" t="str">
        <f t="shared" si="30"/>
        <v/>
      </c>
      <c r="P67" s="27" t="str">
        <f t="shared" si="30"/>
        <v/>
      </c>
    </row>
    <row r="68" spans="2:16" outlineLevel="1" collapsed="1" x14ac:dyDescent="0.25">
      <c r="B68" s="43" t="str">
        <f>'תחזית רווה'!B68</f>
        <v>פריסת תשלומים עבור רכוש קבוע</v>
      </c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6">
        <f>SUM(C68:N68)</f>
        <v>0</v>
      </c>
      <c r="P68" s="44">
        <f>IFERROR(O68/(12-COUNTIF($C$5:$N$5,0)),0)</f>
        <v>0</v>
      </c>
    </row>
    <row r="69" spans="2:16" outlineLevel="1" x14ac:dyDescent="0.25">
      <c r="B69" s="26" t="str">
        <f>'תחזית רווה'!B69</f>
        <v>%</v>
      </c>
      <c r="C69" s="11" t="str">
        <f t="shared" ref="C69:P77" si="31">IFERROR(C68/C$5,"")</f>
        <v/>
      </c>
      <c r="D69" s="11" t="str">
        <f t="shared" si="31"/>
        <v/>
      </c>
      <c r="E69" s="11" t="str">
        <f t="shared" si="31"/>
        <v/>
      </c>
      <c r="F69" s="11" t="str">
        <f t="shared" si="31"/>
        <v/>
      </c>
      <c r="G69" s="11" t="str">
        <f t="shared" si="31"/>
        <v/>
      </c>
      <c r="H69" s="11" t="str">
        <f t="shared" si="31"/>
        <v/>
      </c>
      <c r="I69" s="11" t="str">
        <f t="shared" si="31"/>
        <v/>
      </c>
      <c r="J69" s="11" t="str">
        <f t="shared" si="31"/>
        <v/>
      </c>
      <c r="K69" s="11" t="str">
        <f t="shared" si="31"/>
        <v/>
      </c>
      <c r="L69" s="11" t="str">
        <f t="shared" si="31"/>
        <v/>
      </c>
      <c r="M69" s="11" t="str">
        <f t="shared" si="31"/>
        <v/>
      </c>
      <c r="N69" s="11" t="str">
        <f t="shared" si="31"/>
        <v/>
      </c>
      <c r="O69" s="11" t="str">
        <f t="shared" si="31"/>
        <v/>
      </c>
      <c r="P69" s="27" t="str">
        <f t="shared" si="31"/>
        <v/>
      </c>
    </row>
    <row r="70" spans="2:16" outlineLevel="1" collapsed="1" x14ac:dyDescent="0.25">
      <c r="B70" s="43" t="str">
        <f>'תחזית רווה'!B70</f>
        <v>תשלומי מס הכנסה - מקדמות והסדרים</v>
      </c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6">
        <f>SUM(C70:N70)</f>
        <v>0</v>
      </c>
      <c r="P70" s="44">
        <f>IFERROR(O70/(12-COUNTIF($C$5:$N$5,0)),0)</f>
        <v>0</v>
      </c>
    </row>
    <row r="71" spans="2:16" outlineLevel="1" x14ac:dyDescent="0.25">
      <c r="B71" s="26" t="str">
        <f>'תחזית רווה'!B71</f>
        <v>%</v>
      </c>
      <c r="C71" s="11" t="str">
        <f t="shared" si="31"/>
        <v/>
      </c>
      <c r="D71" s="11" t="str">
        <f t="shared" si="31"/>
        <v/>
      </c>
      <c r="E71" s="11" t="str">
        <f t="shared" si="31"/>
        <v/>
      </c>
      <c r="F71" s="11" t="str">
        <f t="shared" si="31"/>
        <v/>
      </c>
      <c r="G71" s="11" t="str">
        <f t="shared" si="31"/>
        <v/>
      </c>
      <c r="H71" s="11" t="str">
        <f t="shared" si="31"/>
        <v/>
      </c>
      <c r="I71" s="11" t="str">
        <f t="shared" si="31"/>
        <v/>
      </c>
      <c r="J71" s="11" t="str">
        <f t="shared" si="31"/>
        <v/>
      </c>
      <c r="K71" s="11" t="str">
        <f t="shared" si="31"/>
        <v/>
      </c>
      <c r="L71" s="11" t="str">
        <f t="shared" si="31"/>
        <v/>
      </c>
      <c r="M71" s="11" t="str">
        <f t="shared" si="31"/>
        <v/>
      </c>
      <c r="N71" s="11" t="str">
        <f t="shared" si="31"/>
        <v/>
      </c>
      <c r="O71" s="11" t="str">
        <f t="shared" si="31"/>
        <v/>
      </c>
      <c r="P71" s="27" t="str">
        <f t="shared" si="31"/>
        <v/>
      </c>
    </row>
    <row r="72" spans="2:16" outlineLevel="1" collapsed="1" x14ac:dyDescent="0.25">
      <c r="B72" s="43" t="str">
        <f>'תחזית רווה'!B72</f>
        <v>משיכות (הלוואות) בעלים</v>
      </c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6">
        <f>SUM(C72:N72)</f>
        <v>0</v>
      </c>
      <c r="P72" s="44">
        <f>IFERROR(O72/(12-COUNTIF($C$5:$N$5,0)),0)</f>
        <v>0</v>
      </c>
    </row>
    <row r="73" spans="2:16" outlineLevel="1" x14ac:dyDescent="0.25">
      <c r="B73" s="26" t="str">
        <f>'תחזית רווה'!B73</f>
        <v>%</v>
      </c>
      <c r="C73" s="11" t="str">
        <f t="shared" si="31"/>
        <v/>
      </c>
      <c r="D73" s="11" t="str">
        <f t="shared" si="31"/>
        <v/>
      </c>
      <c r="E73" s="11" t="str">
        <f t="shared" si="31"/>
        <v/>
      </c>
      <c r="F73" s="11" t="str">
        <f t="shared" si="31"/>
        <v/>
      </c>
      <c r="G73" s="11" t="str">
        <f t="shared" si="31"/>
        <v/>
      </c>
      <c r="H73" s="11" t="str">
        <f t="shared" si="31"/>
        <v/>
      </c>
      <c r="I73" s="11" t="str">
        <f t="shared" si="31"/>
        <v/>
      </c>
      <c r="J73" s="11" t="str">
        <f t="shared" si="31"/>
        <v/>
      </c>
      <c r="K73" s="11" t="str">
        <f t="shared" si="31"/>
        <v/>
      </c>
      <c r="L73" s="11" t="str">
        <f t="shared" si="31"/>
        <v/>
      </c>
      <c r="M73" s="11" t="str">
        <f t="shared" si="31"/>
        <v/>
      </c>
      <c r="N73" s="11" t="str">
        <f t="shared" si="31"/>
        <v/>
      </c>
      <c r="O73" s="11" t="str">
        <f t="shared" si="31"/>
        <v/>
      </c>
      <c r="P73" s="27" t="str">
        <f t="shared" si="31"/>
        <v/>
      </c>
    </row>
    <row r="74" spans="2:16" outlineLevel="1" collapsed="1" x14ac:dyDescent="0.25">
      <c r="B74" s="43" t="str">
        <f>'תחזית רווה'!B74</f>
        <v>החזר הלוואות קבועות</v>
      </c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6">
        <f>SUM(C74:N74)</f>
        <v>0</v>
      </c>
      <c r="P74" s="44">
        <f>IFERROR(O74/(12-COUNTIF($C$5:$N$5,0)),0)</f>
        <v>0</v>
      </c>
    </row>
    <row r="75" spans="2:16" outlineLevel="1" x14ac:dyDescent="0.25">
      <c r="B75" s="26" t="str">
        <f>'תחזית רווה'!B75</f>
        <v>%</v>
      </c>
      <c r="C75" s="11" t="str">
        <f t="shared" ref="C75:P75" si="32">IFERROR(C74/C$5,"")</f>
        <v/>
      </c>
      <c r="D75" s="11" t="str">
        <f t="shared" si="32"/>
        <v/>
      </c>
      <c r="E75" s="11" t="str">
        <f t="shared" si="32"/>
        <v/>
      </c>
      <c r="F75" s="11" t="str">
        <f t="shared" si="32"/>
        <v/>
      </c>
      <c r="G75" s="11" t="str">
        <f t="shared" si="32"/>
        <v/>
      </c>
      <c r="H75" s="11" t="str">
        <f t="shared" si="32"/>
        <v/>
      </c>
      <c r="I75" s="11" t="str">
        <f t="shared" si="32"/>
        <v/>
      </c>
      <c r="J75" s="11" t="str">
        <f t="shared" si="32"/>
        <v/>
      </c>
      <c r="K75" s="11" t="str">
        <f t="shared" si="32"/>
        <v/>
      </c>
      <c r="L75" s="11" t="str">
        <f t="shared" si="32"/>
        <v/>
      </c>
      <c r="M75" s="11" t="str">
        <f t="shared" si="32"/>
        <v/>
      </c>
      <c r="N75" s="11" t="str">
        <f t="shared" si="32"/>
        <v/>
      </c>
      <c r="O75" s="11" t="str">
        <f t="shared" si="32"/>
        <v/>
      </c>
      <c r="P75" s="27" t="str">
        <f t="shared" si="32"/>
        <v/>
      </c>
    </row>
    <row r="76" spans="2:16" outlineLevel="1" collapsed="1" x14ac:dyDescent="0.25">
      <c r="B76" s="43" t="str">
        <f>'תחזית רווה'!B76</f>
        <v>החזר הלוואות גישור</v>
      </c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6">
        <f>SUM(C76:N76)</f>
        <v>0</v>
      </c>
      <c r="P76" s="44">
        <f>IFERROR(O76/(12-COUNTIF($C$5:$N$5,0)),0)</f>
        <v>0</v>
      </c>
    </row>
    <row r="77" spans="2:16" outlineLevel="1" x14ac:dyDescent="0.25">
      <c r="B77" s="26" t="str">
        <f>'תחזית רווה'!B77</f>
        <v>%</v>
      </c>
      <c r="C77" s="11" t="str">
        <f t="shared" si="31"/>
        <v/>
      </c>
      <c r="D77" s="11" t="str">
        <f t="shared" si="31"/>
        <v/>
      </c>
      <c r="E77" s="11" t="str">
        <f t="shared" si="31"/>
        <v/>
      </c>
      <c r="F77" s="11" t="str">
        <f t="shared" si="31"/>
        <v/>
      </c>
      <c r="G77" s="11" t="str">
        <f t="shared" si="31"/>
        <v/>
      </c>
      <c r="H77" s="11" t="str">
        <f t="shared" si="31"/>
        <v/>
      </c>
      <c r="I77" s="11" t="str">
        <f t="shared" si="31"/>
        <v/>
      </c>
      <c r="J77" s="11" t="str">
        <f t="shared" si="31"/>
        <v/>
      </c>
      <c r="K77" s="11" t="str">
        <f t="shared" si="31"/>
        <v/>
      </c>
      <c r="L77" s="11" t="str">
        <f t="shared" si="31"/>
        <v/>
      </c>
      <c r="M77" s="11" t="str">
        <f t="shared" si="31"/>
        <v/>
      </c>
      <c r="N77" s="11" t="str">
        <f t="shared" si="31"/>
        <v/>
      </c>
      <c r="O77" s="11" t="str">
        <f t="shared" si="31"/>
        <v/>
      </c>
      <c r="P77" s="27" t="str">
        <f t="shared" si="31"/>
        <v/>
      </c>
    </row>
    <row r="78" spans="2:16" outlineLevel="1" collapsed="1" x14ac:dyDescent="0.25">
      <c r="B78" s="43" t="str">
        <f>'תחזית רווה'!B78</f>
        <v>קבלת מימון חדש</v>
      </c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6">
        <f>SUM(C78:N78)</f>
        <v>0</v>
      </c>
      <c r="P78" s="44">
        <f>IFERROR(O78/(12-COUNTIF($C$5:$N$5,0)),0)</f>
        <v>0</v>
      </c>
    </row>
    <row r="79" spans="2:16" outlineLevel="1" x14ac:dyDescent="0.25">
      <c r="B79" s="26" t="str">
        <f>'תחזית רווה'!B79</f>
        <v>%</v>
      </c>
      <c r="C79" s="11" t="str">
        <f t="shared" ref="C79:P79" si="33">IFERROR(C78/C$5,"")</f>
        <v/>
      </c>
      <c r="D79" s="11" t="str">
        <f t="shared" si="33"/>
        <v/>
      </c>
      <c r="E79" s="11" t="str">
        <f t="shared" si="33"/>
        <v/>
      </c>
      <c r="F79" s="11" t="str">
        <f t="shared" si="33"/>
        <v/>
      </c>
      <c r="G79" s="11" t="str">
        <f t="shared" si="33"/>
        <v/>
      </c>
      <c r="H79" s="11" t="str">
        <f t="shared" si="33"/>
        <v/>
      </c>
      <c r="I79" s="11" t="str">
        <f t="shared" si="33"/>
        <v/>
      </c>
      <c r="J79" s="11" t="str">
        <f t="shared" si="33"/>
        <v/>
      </c>
      <c r="K79" s="11" t="str">
        <f t="shared" si="33"/>
        <v/>
      </c>
      <c r="L79" s="11" t="str">
        <f t="shared" si="33"/>
        <v/>
      </c>
      <c r="M79" s="11" t="str">
        <f t="shared" si="33"/>
        <v/>
      </c>
      <c r="N79" s="11" t="str">
        <f t="shared" si="33"/>
        <v/>
      </c>
      <c r="O79" s="11" t="str">
        <f t="shared" si="33"/>
        <v/>
      </c>
      <c r="P79" s="27" t="str">
        <f t="shared" si="33"/>
        <v/>
      </c>
    </row>
    <row r="80" spans="2:16" outlineLevel="1" collapsed="1" x14ac:dyDescent="0.25">
      <c r="B80" s="43" t="str">
        <f>'תחזית רווה'!B80</f>
        <v>העברות לחברות קשורות</v>
      </c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6">
        <f>SUM(C80:N80)</f>
        <v>0</v>
      </c>
      <c r="P80" s="44">
        <f>IFERROR(O80/(12-COUNTIF($C$5:$N$5,0)),0)</f>
        <v>0</v>
      </c>
    </row>
    <row r="81" spans="1:16" outlineLevel="1" x14ac:dyDescent="0.25">
      <c r="B81" s="26" t="str">
        <f>'תחזית רווה'!B81</f>
        <v>%</v>
      </c>
      <c r="C81" s="11" t="str">
        <f t="shared" ref="C81:P81" si="34">IFERROR(C80/C$5,"")</f>
        <v/>
      </c>
      <c r="D81" s="11" t="str">
        <f t="shared" si="34"/>
        <v/>
      </c>
      <c r="E81" s="11" t="str">
        <f t="shared" si="34"/>
        <v/>
      </c>
      <c r="F81" s="11" t="str">
        <f t="shared" si="34"/>
        <v/>
      </c>
      <c r="G81" s="11" t="str">
        <f t="shared" si="34"/>
        <v/>
      </c>
      <c r="H81" s="11" t="str">
        <f t="shared" si="34"/>
        <v/>
      </c>
      <c r="I81" s="11" t="str">
        <f t="shared" si="34"/>
        <v/>
      </c>
      <c r="J81" s="11" t="str">
        <f t="shared" si="34"/>
        <v/>
      </c>
      <c r="K81" s="11" t="str">
        <f t="shared" si="34"/>
        <v/>
      </c>
      <c r="L81" s="11" t="str">
        <f t="shared" si="34"/>
        <v/>
      </c>
      <c r="M81" s="11" t="str">
        <f t="shared" si="34"/>
        <v/>
      </c>
      <c r="N81" s="11" t="str">
        <f t="shared" si="34"/>
        <v/>
      </c>
      <c r="O81" s="11" t="str">
        <f t="shared" si="34"/>
        <v/>
      </c>
      <c r="P81" s="27" t="str">
        <f t="shared" si="34"/>
        <v/>
      </c>
    </row>
    <row r="82" spans="1:16" outlineLevel="1" collapsed="1" x14ac:dyDescent="0.25">
      <c r="B82" s="43" t="str">
        <f>'תחזית רווה'!B82</f>
        <v>שינויים במלאי</v>
      </c>
      <c r="C82" s="15">
        <f>C30-C18</f>
        <v>0</v>
      </c>
      <c r="D82" s="15">
        <f t="shared" ref="D82:N82" si="35">D30-D18</f>
        <v>0</v>
      </c>
      <c r="E82" s="15">
        <f t="shared" si="35"/>
        <v>0</v>
      </c>
      <c r="F82" s="15">
        <f t="shared" si="35"/>
        <v>0</v>
      </c>
      <c r="G82" s="15">
        <f t="shared" si="35"/>
        <v>0</v>
      </c>
      <c r="H82" s="15">
        <f t="shared" si="35"/>
        <v>0</v>
      </c>
      <c r="I82" s="15">
        <f t="shared" si="35"/>
        <v>0</v>
      </c>
      <c r="J82" s="15">
        <f t="shared" si="35"/>
        <v>0</v>
      </c>
      <c r="K82" s="15">
        <f t="shared" si="35"/>
        <v>0</v>
      </c>
      <c r="L82" s="15">
        <f t="shared" si="35"/>
        <v>0</v>
      </c>
      <c r="M82" s="15">
        <f t="shared" si="35"/>
        <v>0</v>
      </c>
      <c r="N82" s="15">
        <f t="shared" si="35"/>
        <v>0</v>
      </c>
      <c r="O82" s="16">
        <f>SUM(C82:N82)</f>
        <v>0</v>
      </c>
      <c r="P82" s="44">
        <f>IFERROR(O82/(12-COUNTIF($C$5:$N$5,0)),0)</f>
        <v>0</v>
      </c>
    </row>
    <row r="83" spans="1:16" outlineLevel="1" x14ac:dyDescent="0.25">
      <c r="B83" s="26" t="str">
        <f>'תחזית רווה'!B83</f>
        <v>%</v>
      </c>
      <c r="C83" s="11" t="str">
        <f t="shared" ref="C83:P83" si="36">IFERROR(C82/C$5,"")</f>
        <v/>
      </c>
      <c r="D83" s="11" t="str">
        <f t="shared" si="36"/>
        <v/>
      </c>
      <c r="E83" s="11" t="str">
        <f t="shared" si="36"/>
        <v/>
      </c>
      <c r="F83" s="11" t="str">
        <f t="shared" si="36"/>
        <v/>
      </c>
      <c r="G83" s="11" t="str">
        <f t="shared" si="36"/>
        <v/>
      </c>
      <c r="H83" s="11" t="str">
        <f t="shared" si="36"/>
        <v/>
      </c>
      <c r="I83" s="11" t="str">
        <f t="shared" si="36"/>
        <v/>
      </c>
      <c r="J83" s="11" t="str">
        <f t="shared" si="36"/>
        <v/>
      </c>
      <c r="K83" s="11" t="str">
        <f t="shared" si="36"/>
        <v/>
      </c>
      <c r="L83" s="11" t="str">
        <f t="shared" si="36"/>
        <v/>
      </c>
      <c r="M83" s="11" t="str">
        <f t="shared" si="36"/>
        <v/>
      </c>
      <c r="N83" s="11" t="str">
        <f t="shared" si="36"/>
        <v/>
      </c>
      <c r="O83" s="11" t="str">
        <f t="shared" si="36"/>
        <v/>
      </c>
      <c r="P83" s="27" t="str">
        <f t="shared" si="36"/>
        <v/>
      </c>
    </row>
    <row r="84" spans="1:16" outlineLevel="1" collapsed="1" x14ac:dyDescent="0.25">
      <c r="B84" s="43" t="str">
        <f>'תחזית רווה'!B84</f>
        <v>גידול/קיטון בחוב שהחברה חייבת לספקים</v>
      </c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6">
        <f>SUM(C84:N84)</f>
        <v>0</v>
      </c>
      <c r="P84" s="44">
        <f>IFERROR(O84/(12-COUNTIF($C$5:$N$5,0)),0)</f>
        <v>0</v>
      </c>
    </row>
    <row r="85" spans="1:16" outlineLevel="1" x14ac:dyDescent="0.25">
      <c r="B85" s="26" t="str">
        <f>'תחזית רווה'!B85</f>
        <v>%</v>
      </c>
      <c r="C85" s="11" t="str">
        <f t="shared" ref="C85:P85" si="37">IFERROR(C84/C$5,"")</f>
        <v/>
      </c>
      <c r="D85" s="11" t="str">
        <f t="shared" si="37"/>
        <v/>
      </c>
      <c r="E85" s="11" t="str">
        <f t="shared" si="37"/>
        <v/>
      </c>
      <c r="F85" s="11" t="str">
        <f t="shared" si="37"/>
        <v/>
      </c>
      <c r="G85" s="11" t="str">
        <f t="shared" si="37"/>
        <v/>
      </c>
      <c r="H85" s="11" t="str">
        <f t="shared" si="37"/>
        <v/>
      </c>
      <c r="I85" s="11" t="str">
        <f t="shared" si="37"/>
        <v/>
      </c>
      <c r="J85" s="11" t="str">
        <f t="shared" si="37"/>
        <v/>
      </c>
      <c r="K85" s="11" t="str">
        <f t="shared" si="37"/>
        <v/>
      </c>
      <c r="L85" s="11" t="str">
        <f t="shared" si="37"/>
        <v/>
      </c>
      <c r="M85" s="11" t="str">
        <f t="shared" si="37"/>
        <v/>
      </c>
      <c r="N85" s="11" t="str">
        <f t="shared" si="37"/>
        <v/>
      </c>
      <c r="O85" s="11" t="str">
        <f t="shared" si="37"/>
        <v/>
      </c>
      <c r="P85" s="27" t="str">
        <f t="shared" si="37"/>
        <v/>
      </c>
    </row>
    <row r="86" spans="1:16" outlineLevel="1" collapsed="1" x14ac:dyDescent="0.25">
      <c r="B86" s="43" t="str">
        <f>'תחזית רווה'!B86</f>
        <v>גידול/קיטון בחוב שלקוחות חייבים לחברה</v>
      </c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6">
        <f>SUM(C86:N86)</f>
        <v>0</v>
      </c>
      <c r="P86" s="44">
        <f>IFERROR(O86/(12-COUNTIF($C$5:$N$5,0)),0)</f>
        <v>0</v>
      </c>
    </row>
    <row r="87" spans="1:16" outlineLevel="1" x14ac:dyDescent="0.25">
      <c r="B87" s="26" t="str">
        <f>'תחזית רווה'!B87</f>
        <v>%</v>
      </c>
      <c r="C87" s="11" t="str">
        <f t="shared" ref="C87:P87" si="38">IFERROR(C86/C$5,"")</f>
        <v/>
      </c>
      <c r="D87" s="11" t="str">
        <f t="shared" si="38"/>
        <v/>
      </c>
      <c r="E87" s="11" t="str">
        <f t="shared" si="38"/>
        <v/>
      </c>
      <c r="F87" s="11" t="str">
        <f t="shared" si="38"/>
        <v/>
      </c>
      <c r="G87" s="11" t="str">
        <f t="shared" si="38"/>
        <v/>
      </c>
      <c r="H87" s="11" t="str">
        <f t="shared" si="38"/>
        <v/>
      </c>
      <c r="I87" s="11" t="str">
        <f t="shared" si="38"/>
        <v/>
      </c>
      <c r="J87" s="11" t="str">
        <f t="shared" si="38"/>
        <v/>
      </c>
      <c r="K87" s="11" t="str">
        <f t="shared" si="38"/>
        <v/>
      </c>
      <c r="L87" s="11" t="str">
        <f t="shared" si="38"/>
        <v/>
      </c>
      <c r="M87" s="11" t="str">
        <f t="shared" si="38"/>
        <v/>
      </c>
      <c r="N87" s="11" t="str">
        <f t="shared" si="38"/>
        <v/>
      </c>
      <c r="O87" s="11" t="str">
        <f t="shared" si="38"/>
        <v/>
      </c>
      <c r="P87" s="27" t="str">
        <f t="shared" si="38"/>
        <v/>
      </c>
    </row>
    <row r="88" spans="1:16" x14ac:dyDescent="0.25">
      <c r="B88" s="43" t="str">
        <f>'תחזית רווה'!B88</f>
        <v>עודף/גירעון</v>
      </c>
      <c r="C88" s="15">
        <f>C64-C66-C68-C70-C72-C74-C76-C78-C80-C82-C84+C86</f>
        <v>0</v>
      </c>
      <c r="D88" s="15">
        <f t="shared" ref="D88:N88" si="39">D64-D66-D68-D70-D72-D74-D76-D78-D80-D82-D84+D86</f>
        <v>0</v>
      </c>
      <c r="E88" s="15">
        <f t="shared" si="39"/>
        <v>0</v>
      </c>
      <c r="F88" s="15">
        <f t="shared" si="39"/>
        <v>0</v>
      </c>
      <c r="G88" s="15">
        <f t="shared" si="39"/>
        <v>0</v>
      </c>
      <c r="H88" s="15">
        <f t="shared" si="39"/>
        <v>0</v>
      </c>
      <c r="I88" s="15">
        <f t="shared" si="39"/>
        <v>0</v>
      </c>
      <c r="J88" s="15">
        <f t="shared" si="39"/>
        <v>0</v>
      </c>
      <c r="K88" s="15">
        <f t="shared" si="39"/>
        <v>0</v>
      </c>
      <c r="L88" s="15">
        <f t="shared" si="39"/>
        <v>0</v>
      </c>
      <c r="M88" s="15">
        <f t="shared" si="39"/>
        <v>0</v>
      </c>
      <c r="N88" s="15">
        <f t="shared" si="39"/>
        <v>0</v>
      </c>
      <c r="O88" s="16">
        <f>SUM(C88:N88)</f>
        <v>0</v>
      </c>
      <c r="P88" s="44">
        <f>IFERROR(O88/(12-COUNTIF($C$5:$N$5,0)),0)</f>
        <v>0</v>
      </c>
    </row>
    <row r="89" spans="1:16" ht="14" thickBot="1" x14ac:dyDescent="0.3">
      <c r="B89" s="29" t="str">
        <f>'תחזית רווה'!B89</f>
        <v>%</v>
      </c>
      <c r="C89" s="45" t="str">
        <f t="shared" ref="C89:P89" si="40">IFERROR(C88/C$5,"")</f>
        <v/>
      </c>
      <c r="D89" s="45" t="str">
        <f t="shared" si="40"/>
        <v/>
      </c>
      <c r="E89" s="45" t="str">
        <f t="shared" si="40"/>
        <v/>
      </c>
      <c r="F89" s="45" t="str">
        <f t="shared" si="40"/>
        <v/>
      </c>
      <c r="G89" s="45" t="str">
        <f t="shared" si="40"/>
        <v/>
      </c>
      <c r="H89" s="45" t="str">
        <f t="shared" si="40"/>
        <v/>
      </c>
      <c r="I89" s="45" t="str">
        <f t="shared" si="40"/>
        <v/>
      </c>
      <c r="J89" s="45" t="str">
        <f t="shared" si="40"/>
        <v/>
      </c>
      <c r="K89" s="45" t="str">
        <f t="shared" si="40"/>
        <v/>
      </c>
      <c r="L89" s="45" t="str">
        <f t="shared" si="40"/>
        <v/>
      </c>
      <c r="M89" s="45" t="str">
        <f t="shared" si="40"/>
        <v/>
      </c>
      <c r="N89" s="45" t="str">
        <f t="shared" si="40"/>
        <v/>
      </c>
      <c r="O89" s="45" t="str">
        <f t="shared" si="40"/>
        <v/>
      </c>
      <c r="P89" s="30" t="str">
        <f t="shared" si="40"/>
        <v/>
      </c>
    </row>
    <row r="93" spans="1:16" ht="14" thickBot="1" x14ac:dyDescent="0.3"/>
    <row r="94" spans="1:16" x14ac:dyDescent="0.25">
      <c r="B94" s="38">
        <f t="shared" ref="B94:O94" si="41">B4</f>
        <v>0</v>
      </c>
      <c r="C94" s="39">
        <f t="shared" si="41"/>
        <v>43466</v>
      </c>
      <c r="D94" s="39">
        <f t="shared" si="41"/>
        <v>43497</v>
      </c>
      <c r="E94" s="39">
        <f t="shared" si="41"/>
        <v>43525</v>
      </c>
      <c r="F94" s="39">
        <f t="shared" si="41"/>
        <v>43556</v>
      </c>
      <c r="G94" s="39">
        <f t="shared" si="41"/>
        <v>43586</v>
      </c>
      <c r="H94" s="39">
        <f t="shared" si="41"/>
        <v>43617</v>
      </c>
      <c r="I94" s="39">
        <f t="shared" si="41"/>
        <v>43647</v>
      </c>
      <c r="J94" s="39">
        <f t="shared" si="41"/>
        <v>43678</v>
      </c>
      <c r="K94" s="39">
        <f t="shared" si="41"/>
        <v>43709</v>
      </c>
      <c r="L94" s="39">
        <f t="shared" si="41"/>
        <v>43739</v>
      </c>
      <c r="M94" s="39">
        <f t="shared" si="41"/>
        <v>43770</v>
      </c>
      <c r="N94" s="39">
        <f t="shared" si="41"/>
        <v>43800</v>
      </c>
      <c r="O94" s="51" t="str">
        <f t="shared" si="41"/>
        <v>סה"כ</v>
      </c>
    </row>
    <row r="95" spans="1:16" x14ac:dyDescent="0.25">
      <c r="B95" s="43" t="str">
        <f t="shared" ref="B95:B107" si="42">B5</f>
        <v>סה"כ הכנסות</v>
      </c>
      <c r="C95" s="15" t="str">
        <f>IF('תחזית רווה'!C$58=0,"",C5)</f>
        <v/>
      </c>
      <c r="D95" s="15" t="str">
        <f>IF('תחזית רווה'!D$58=0,"",D5)</f>
        <v/>
      </c>
      <c r="E95" s="15" t="str">
        <f>IF('תחזית רווה'!E$58=0,"",E5)</f>
        <v/>
      </c>
      <c r="F95" s="15" t="str">
        <f>IF('תחזית רווה'!F$58=0,"",F5)</f>
        <v/>
      </c>
      <c r="G95" s="15" t="str">
        <f>IF('תחזית רווה'!G$5=0,"",G5)</f>
        <v/>
      </c>
      <c r="H95" s="15" t="str">
        <f>IF('תחזית רווה'!H$5=0,"",H5)</f>
        <v/>
      </c>
      <c r="I95" s="15" t="str">
        <f>IF('תחזית רווה'!I$5=0,"",I5)</f>
        <v/>
      </c>
      <c r="J95" s="15" t="str">
        <f>IF('תחזית רווה'!J$5=0,"",J5)</f>
        <v/>
      </c>
      <c r="K95" s="15" t="str">
        <f>IF('תחזית רווה'!K$5=0,"",K5)</f>
        <v/>
      </c>
      <c r="L95" s="15" t="str">
        <f>IF('תחזית רווה'!L$5=0,"",L5)</f>
        <v/>
      </c>
      <c r="M95" s="15" t="str">
        <f>IF('תחזית רווה'!M$5=0,"",M5)</f>
        <v/>
      </c>
      <c r="N95" s="15" t="str">
        <f>IF('תחזית רווה'!N$5=0,"",N5)</f>
        <v/>
      </c>
      <c r="O95" s="52">
        <f>IFERROR(SUM(C95:N95),"")</f>
        <v>0</v>
      </c>
    </row>
    <row r="96" spans="1:16" x14ac:dyDescent="0.25">
      <c r="A96" s="24"/>
      <c r="B96" s="26" t="str">
        <f t="shared" si="42"/>
        <v>פעילות שוטפת</v>
      </c>
      <c r="C96" s="7" t="str">
        <f>IF('תחזית רווה'!C$58=0,"",C6)</f>
        <v/>
      </c>
      <c r="D96" s="7" t="str">
        <f>IF('תחזית רווה'!D$58=0,"",D6)</f>
        <v/>
      </c>
      <c r="E96" s="7" t="str">
        <f>IF('תחזית רווה'!E$58=0,"",E6)</f>
        <v/>
      </c>
      <c r="F96" s="7" t="str">
        <f>IF('תחזית רווה'!F$58=0,"",F6)</f>
        <v/>
      </c>
      <c r="G96" s="7" t="str">
        <f>IF('תחזית רווה'!G$5=0,"",G6)</f>
        <v/>
      </c>
      <c r="H96" s="7" t="str">
        <f>IF('תחזית רווה'!H$5=0,"",H6)</f>
        <v/>
      </c>
      <c r="I96" s="7" t="str">
        <f>IF('תחזית רווה'!I$5=0,"",I6)</f>
        <v/>
      </c>
      <c r="J96" s="7" t="str">
        <f>IF('תחזית רווה'!J$5=0,"",J6)</f>
        <v/>
      </c>
      <c r="K96" s="7" t="str">
        <f>IF('תחזית רווה'!K$5=0,"",K6)</f>
        <v/>
      </c>
      <c r="L96" s="7" t="str">
        <f>IF('תחזית רווה'!L$5=0,"",L6)</f>
        <v/>
      </c>
      <c r="M96" s="7" t="str">
        <f>IF('תחזית רווה'!M$5=0,"",M6)</f>
        <v/>
      </c>
      <c r="N96" s="7" t="str">
        <f>IF('תחזית רווה'!N$5=0,"",N6)</f>
        <v/>
      </c>
      <c r="O96" s="37">
        <f>IFERROR(SUM(C96:N96),"")</f>
        <v>0</v>
      </c>
    </row>
    <row r="97" spans="1:15" x14ac:dyDescent="0.25">
      <c r="A97" s="24"/>
      <c r="B97" s="26" t="str">
        <f t="shared" si="42"/>
        <v>%</v>
      </c>
      <c r="C97" s="7" t="str">
        <f>IF('תחזית רווה'!C$58=0,"",C7)</f>
        <v/>
      </c>
      <c r="D97" s="7" t="str">
        <f>IF('תחזית רווה'!D$58=0,"",D7)</f>
        <v/>
      </c>
      <c r="E97" s="7" t="str">
        <f>IF('תחזית רווה'!E$58=0,"",E7)</f>
        <v/>
      </c>
      <c r="F97" s="7" t="str">
        <f>IF('תחזית רווה'!F$58=0,"",F7)</f>
        <v/>
      </c>
      <c r="G97" s="7" t="str">
        <f>IF('תחזית רווה'!G$5=0,"",G7)</f>
        <v/>
      </c>
      <c r="H97" s="7" t="str">
        <f>IF('תחזית רווה'!H$5=0,"",H7)</f>
        <v/>
      </c>
      <c r="I97" s="7" t="str">
        <f>IF('תחזית רווה'!I$5=0,"",I7)</f>
        <v/>
      </c>
      <c r="J97" s="7" t="str">
        <f>IF('תחזית רווה'!J$5=0,"",J7)</f>
        <v/>
      </c>
      <c r="K97" s="7" t="str">
        <f>IF('תחזית רווה'!K$5=0,"",K7)</f>
        <v/>
      </c>
      <c r="L97" s="7" t="str">
        <f>IF('תחזית רווה'!L$5=0,"",L7)</f>
        <v/>
      </c>
      <c r="M97" s="7" t="str">
        <f>IF('תחזית רווה'!M$5=0,"",M7)</f>
        <v/>
      </c>
      <c r="N97" s="7" t="str">
        <f>IF('תחזית רווה'!N$5=0,"",N7)</f>
        <v/>
      </c>
      <c r="O97" s="33" t="str">
        <f>IFERROR(O96/$O$95,"")</f>
        <v/>
      </c>
    </row>
    <row r="98" spans="1:15" x14ac:dyDescent="0.25">
      <c r="A98" s="24"/>
      <c r="B98" s="26" t="str">
        <f t="shared" si="42"/>
        <v>הכנסות 2</v>
      </c>
      <c r="C98" s="7" t="str">
        <f>IF('תחזית רווה'!C$58=0,"",C8)</f>
        <v/>
      </c>
      <c r="D98" s="7" t="str">
        <f>IF('תחזית רווה'!D$58=0,"",D8)</f>
        <v/>
      </c>
      <c r="E98" s="7" t="str">
        <f>IF('תחזית רווה'!E$58=0,"",E8)</f>
        <v/>
      </c>
      <c r="F98" s="7" t="str">
        <f>IF('תחזית רווה'!F$58=0,"",F8)</f>
        <v/>
      </c>
      <c r="G98" s="7" t="str">
        <f>IF('תחזית רווה'!G$5=0,"",G8)</f>
        <v/>
      </c>
      <c r="H98" s="7" t="str">
        <f>IF('תחזית רווה'!H$5=0,"",H8)</f>
        <v/>
      </c>
      <c r="I98" s="7" t="str">
        <f>IF('תחזית רווה'!I$5=0,"",I8)</f>
        <v/>
      </c>
      <c r="J98" s="7" t="str">
        <f>IF('תחזית רווה'!J$5=0,"",J8)</f>
        <v/>
      </c>
      <c r="K98" s="7" t="str">
        <f>IF('תחזית רווה'!K$5=0,"",K8)</f>
        <v/>
      </c>
      <c r="L98" s="7" t="str">
        <f>IF('תחזית רווה'!L$5=0,"",L8)</f>
        <v/>
      </c>
      <c r="M98" s="7" t="str">
        <f>IF('תחזית רווה'!M$5=0,"",M8)</f>
        <v/>
      </c>
      <c r="N98" s="7" t="str">
        <f>IF('תחזית רווה'!N$5=0,"",N8)</f>
        <v/>
      </c>
      <c r="O98" s="37">
        <f>IFERROR(SUM(C98:N98),"")</f>
        <v>0</v>
      </c>
    </row>
    <row r="99" spans="1:15" x14ac:dyDescent="0.25">
      <c r="A99" s="24"/>
      <c r="B99" s="26" t="str">
        <f t="shared" si="42"/>
        <v>%</v>
      </c>
      <c r="C99" s="7" t="str">
        <f>IF('תחזית רווה'!C$58=0,"",C9)</f>
        <v/>
      </c>
      <c r="D99" s="7" t="str">
        <f>IF('תחזית רווה'!D$58=0,"",D9)</f>
        <v/>
      </c>
      <c r="E99" s="7" t="str">
        <f>IF('תחזית רווה'!E$58=0,"",E9)</f>
        <v/>
      </c>
      <c r="F99" s="7" t="str">
        <f>IF('תחזית רווה'!F$58=0,"",F9)</f>
        <v/>
      </c>
      <c r="G99" s="7" t="str">
        <f>IF('תחזית רווה'!G$5=0,"",G9)</f>
        <v/>
      </c>
      <c r="H99" s="7" t="str">
        <f>IF('תחזית רווה'!H$5=0,"",H9)</f>
        <v/>
      </c>
      <c r="I99" s="7" t="str">
        <f>IF('תחזית רווה'!I$5=0,"",I9)</f>
        <v/>
      </c>
      <c r="J99" s="7" t="str">
        <f>IF('תחזית רווה'!J$5=0,"",J9)</f>
        <v/>
      </c>
      <c r="K99" s="7" t="str">
        <f>IF('תחזית רווה'!K$5=0,"",K9)</f>
        <v/>
      </c>
      <c r="L99" s="7" t="str">
        <f>IF('תחזית רווה'!L$5=0,"",L9)</f>
        <v/>
      </c>
      <c r="M99" s="7" t="str">
        <f>IF('תחזית רווה'!M$5=0,"",M9)</f>
        <v/>
      </c>
      <c r="N99" s="7" t="str">
        <f>IF('תחזית רווה'!N$5=0,"",N9)</f>
        <v/>
      </c>
      <c r="O99" s="33" t="str">
        <f>IFERROR(O98/$O$95,"")</f>
        <v/>
      </c>
    </row>
    <row r="100" spans="1:15" x14ac:dyDescent="0.25">
      <c r="A100" s="24"/>
      <c r="B100" s="26" t="str">
        <f t="shared" si="42"/>
        <v>הכנסות 3</v>
      </c>
      <c r="C100" s="7" t="str">
        <f>IF('תחזית רווה'!C$58=0,"",C10)</f>
        <v/>
      </c>
      <c r="D100" s="7" t="str">
        <f>IF('תחזית רווה'!D$58=0,"",D10)</f>
        <v/>
      </c>
      <c r="E100" s="7" t="str">
        <f>IF('תחזית רווה'!E$58=0,"",E10)</f>
        <v/>
      </c>
      <c r="F100" s="7" t="str">
        <f>IF('תחזית רווה'!F$58=0,"",F10)</f>
        <v/>
      </c>
      <c r="G100" s="7" t="str">
        <f>IF('תחזית רווה'!G$5=0,"",G10)</f>
        <v/>
      </c>
      <c r="H100" s="7" t="str">
        <f>IF('תחזית רווה'!H$5=0,"",H10)</f>
        <v/>
      </c>
      <c r="I100" s="7" t="str">
        <f>IF('תחזית רווה'!I$5=0,"",I10)</f>
        <v/>
      </c>
      <c r="J100" s="7" t="str">
        <f>IF('תחזית רווה'!J$5=0,"",J10)</f>
        <v/>
      </c>
      <c r="K100" s="7" t="str">
        <f>IF('תחזית רווה'!K$5=0,"",K10)</f>
        <v/>
      </c>
      <c r="L100" s="7" t="str">
        <f>IF('תחזית רווה'!L$5=0,"",L10)</f>
        <v/>
      </c>
      <c r="M100" s="7" t="str">
        <f>IF('תחזית רווה'!M$5=0,"",M10)</f>
        <v/>
      </c>
      <c r="N100" s="7" t="str">
        <f>IF('תחזית רווה'!N$5=0,"",N10)</f>
        <v/>
      </c>
      <c r="O100" s="37">
        <f>IFERROR(SUM(C100:N100),"")</f>
        <v>0</v>
      </c>
    </row>
    <row r="101" spans="1:15" x14ac:dyDescent="0.25">
      <c r="A101" s="24"/>
      <c r="B101" s="26" t="str">
        <f t="shared" si="42"/>
        <v>%</v>
      </c>
      <c r="C101" s="7" t="str">
        <f>IF('תחזית רווה'!C$58=0,"",C11)</f>
        <v/>
      </c>
      <c r="D101" s="7" t="str">
        <f>IF('תחזית רווה'!D$58=0,"",D11)</f>
        <v/>
      </c>
      <c r="E101" s="7" t="str">
        <f>IF('תחזית רווה'!E$58=0,"",E11)</f>
        <v/>
      </c>
      <c r="F101" s="7" t="str">
        <f>IF('תחזית רווה'!F$58=0,"",F11)</f>
        <v/>
      </c>
      <c r="G101" s="7" t="str">
        <f>IF('תחזית רווה'!G$5=0,"",G11)</f>
        <v/>
      </c>
      <c r="H101" s="7" t="str">
        <f>IF('תחזית רווה'!H$5=0,"",H11)</f>
        <v/>
      </c>
      <c r="I101" s="7" t="str">
        <f>IF('תחזית רווה'!I$5=0,"",I11)</f>
        <v/>
      </c>
      <c r="J101" s="7" t="str">
        <f>IF('תחזית רווה'!J$5=0,"",J11)</f>
        <v/>
      </c>
      <c r="K101" s="7" t="str">
        <f>IF('תחזית רווה'!K$5=0,"",K11)</f>
        <v/>
      </c>
      <c r="L101" s="7" t="str">
        <f>IF('תחזית רווה'!L$5=0,"",L11)</f>
        <v/>
      </c>
      <c r="M101" s="7" t="str">
        <f>IF('תחזית רווה'!M$5=0,"",M11)</f>
        <v/>
      </c>
      <c r="N101" s="7" t="str">
        <f>IF('תחזית רווה'!N$5=0,"",N11)</f>
        <v/>
      </c>
      <c r="O101" s="33" t="str">
        <f>IFERROR(O100/$O$95,"")</f>
        <v/>
      </c>
    </row>
    <row r="102" spans="1:15" x14ac:dyDescent="0.25">
      <c r="A102" s="24"/>
      <c r="B102" s="26" t="str">
        <f t="shared" si="42"/>
        <v>הכנסות 4</v>
      </c>
      <c r="C102" s="7" t="str">
        <f>IF('תחזית רווה'!C$58=0,"",C12)</f>
        <v/>
      </c>
      <c r="D102" s="7" t="str">
        <f>IF('תחזית רווה'!D$58=0,"",D12)</f>
        <v/>
      </c>
      <c r="E102" s="7" t="str">
        <f>IF('תחזית רווה'!E$58=0,"",E12)</f>
        <v/>
      </c>
      <c r="F102" s="7" t="str">
        <f>IF('תחזית רווה'!F$58=0,"",F12)</f>
        <v/>
      </c>
      <c r="G102" s="7" t="str">
        <f>IF('תחזית רווה'!G$5=0,"",G12)</f>
        <v/>
      </c>
      <c r="H102" s="7" t="str">
        <f>IF('תחזית רווה'!H$5=0,"",H12)</f>
        <v/>
      </c>
      <c r="I102" s="7" t="str">
        <f>IF('תחזית רווה'!I$5=0,"",I12)</f>
        <v/>
      </c>
      <c r="J102" s="7" t="str">
        <f>IF('תחזית רווה'!J$5=0,"",J12)</f>
        <v/>
      </c>
      <c r="K102" s="7" t="str">
        <f>IF('תחזית רווה'!K$5=0,"",K12)</f>
        <v/>
      </c>
      <c r="L102" s="7" t="str">
        <f>IF('תחזית רווה'!L$5=0,"",L12)</f>
        <v/>
      </c>
      <c r="M102" s="7" t="str">
        <f>IF('תחזית רווה'!M$5=0,"",M12)</f>
        <v/>
      </c>
      <c r="N102" s="7" t="str">
        <f>IF('תחזית רווה'!N$5=0,"",N12)</f>
        <v/>
      </c>
      <c r="O102" s="37">
        <f>IFERROR(SUM(C102:N102),"")</f>
        <v>0</v>
      </c>
    </row>
    <row r="103" spans="1:15" x14ac:dyDescent="0.25">
      <c r="A103" s="24"/>
      <c r="B103" s="26" t="str">
        <f t="shared" si="42"/>
        <v>%</v>
      </c>
      <c r="C103" s="7" t="str">
        <f>IF('תחזית רווה'!C$58=0,"",C13)</f>
        <v/>
      </c>
      <c r="D103" s="7" t="str">
        <f>IF('תחזית רווה'!D$58=0,"",D13)</f>
        <v/>
      </c>
      <c r="E103" s="7" t="str">
        <f>IF('תחזית רווה'!E$58=0,"",E13)</f>
        <v/>
      </c>
      <c r="F103" s="7" t="str">
        <f>IF('תחזית רווה'!F$58=0,"",F13)</f>
        <v/>
      </c>
      <c r="G103" s="7" t="str">
        <f>IF('תחזית רווה'!G$5=0,"",G13)</f>
        <v/>
      </c>
      <c r="H103" s="7" t="str">
        <f>IF('תחזית רווה'!H$5=0,"",H13)</f>
        <v/>
      </c>
      <c r="I103" s="7" t="str">
        <f>IF('תחזית רווה'!I$5=0,"",I13)</f>
        <v/>
      </c>
      <c r="J103" s="7" t="str">
        <f>IF('תחזית רווה'!J$5=0,"",J13)</f>
        <v/>
      </c>
      <c r="K103" s="7" t="str">
        <f>IF('תחזית רווה'!K$5=0,"",K13)</f>
        <v/>
      </c>
      <c r="L103" s="7" t="str">
        <f>IF('תחזית רווה'!L$5=0,"",L13)</f>
        <v/>
      </c>
      <c r="M103" s="7" t="str">
        <f>IF('תחזית רווה'!M$5=0,"",M13)</f>
        <v/>
      </c>
      <c r="N103" s="7" t="str">
        <f>IF('תחזית רווה'!N$5=0,"",N13)</f>
        <v/>
      </c>
      <c r="O103" s="33" t="str">
        <f>IFERROR(O102/$O$95,"")</f>
        <v/>
      </c>
    </row>
    <row r="104" spans="1:15" x14ac:dyDescent="0.25">
      <c r="A104" s="24"/>
      <c r="B104" s="26" t="str">
        <f t="shared" si="42"/>
        <v>הכנסות 5</v>
      </c>
      <c r="C104" s="7" t="str">
        <f>IF('תחזית רווה'!C$58=0,"",C14)</f>
        <v/>
      </c>
      <c r="D104" s="7" t="str">
        <f>IF('תחזית רווה'!D$58=0,"",D14)</f>
        <v/>
      </c>
      <c r="E104" s="7" t="str">
        <f>IF('תחזית רווה'!E$58=0,"",E14)</f>
        <v/>
      </c>
      <c r="F104" s="7" t="str">
        <f>IF('תחזית רווה'!F$58=0,"",F14)</f>
        <v/>
      </c>
      <c r="G104" s="7" t="str">
        <f>IF('תחזית רווה'!G$5=0,"",G14)</f>
        <v/>
      </c>
      <c r="H104" s="7" t="str">
        <f>IF('תחזית רווה'!H$5=0,"",H14)</f>
        <v/>
      </c>
      <c r="I104" s="7" t="str">
        <f>IF('תחזית רווה'!I$5=0,"",I14)</f>
        <v/>
      </c>
      <c r="J104" s="7" t="str">
        <f>IF('תחזית רווה'!J$5=0,"",J14)</f>
        <v/>
      </c>
      <c r="K104" s="7" t="str">
        <f>IF('תחזית רווה'!K$5=0,"",K14)</f>
        <v/>
      </c>
      <c r="L104" s="7" t="str">
        <f>IF('תחזית רווה'!L$5=0,"",L14)</f>
        <v/>
      </c>
      <c r="M104" s="7" t="str">
        <f>IF('תחזית רווה'!M$5=0,"",M14)</f>
        <v/>
      </c>
      <c r="N104" s="7" t="str">
        <f>IF('תחזית רווה'!N$5=0,"",N14)</f>
        <v/>
      </c>
      <c r="O104" s="37">
        <f>IFERROR(SUM(C104:N104),"")</f>
        <v>0</v>
      </c>
    </row>
    <row r="105" spans="1:15" x14ac:dyDescent="0.25">
      <c r="A105" s="22"/>
      <c r="B105" s="26" t="str">
        <f t="shared" si="42"/>
        <v>%</v>
      </c>
      <c r="C105" s="7" t="str">
        <f>IF('תחזית רווה'!C$58=0,"",C15)</f>
        <v/>
      </c>
      <c r="D105" s="7" t="str">
        <f>IF('תחזית רווה'!D$58=0,"",D15)</f>
        <v/>
      </c>
      <c r="E105" s="7" t="str">
        <f>IF('תחזית רווה'!E$58=0,"",E15)</f>
        <v/>
      </c>
      <c r="F105" s="7" t="str">
        <f>IF('תחזית רווה'!F$58=0,"",F15)</f>
        <v/>
      </c>
      <c r="G105" s="7" t="str">
        <f>IF('תחזית רווה'!G$5=0,"",G15)</f>
        <v/>
      </c>
      <c r="H105" s="7" t="str">
        <f>IF('תחזית רווה'!H$5=0,"",H15)</f>
        <v/>
      </c>
      <c r="I105" s="7" t="str">
        <f>IF('תחזית רווה'!I$5=0,"",I15)</f>
        <v/>
      </c>
      <c r="J105" s="7" t="str">
        <f>IF('תחזית רווה'!J$5=0,"",J15)</f>
        <v/>
      </c>
      <c r="K105" s="7" t="str">
        <f>IF('תחזית רווה'!K$5=0,"",K15)</f>
        <v/>
      </c>
      <c r="L105" s="7" t="str">
        <f>IF('תחזית רווה'!L$5=0,"",L15)</f>
        <v/>
      </c>
      <c r="M105" s="7" t="str">
        <f>IF('תחזית רווה'!M$5=0,"",M15)</f>
        <v/>
      </c>
      <c r="N105" s="7" t="str">
        <f>IF('תחזית רווה'!N$5=0,"",N15)</f>
        <v/>
      </c>
      <c r="O105" s="33" t="str">
        <f>IFERROR(O104/$O$95,"")</f>
        <v/>
      </c>
    </row>
    <row r="106" spans="1:15" x14ac:dyDescent="0.25">
      <c r="B106" s="43" t="str">
        <f t="shared" si="42"/>
        <v>סה"כ עלות המכר</v>
      </c>
      <c r="C106" s="15" t="str">
        <f>IF('תחזית רווה'!C$58=0,"",C16)</f>
        <v/>
      </c>
      <c r="D106" s="15" t="str">
        <f>IF('תחזית רווה'!D$58=0,"",D16)</f>
        <v/>
      </c>
      <c r="E106" s="15" t="str">
        <f>IF('תחזית רווה'!E$58=0,"",E16)</f>
        <v/>
      </c>
      <c r="F106" s="15" t="str">
        <f>IF('תחזית רווה'!F$58=0,"",F16)</f>
        <v/>
      </c>
      <c r="G106" s="15" t="str">
        <f>IF('תחזית רווה'!G$5=0,"",G16)</f>
        <v/>
      </c>
      <c r="H106" s="15" t="str">
        <f>IF('תחזית רווה'!H$5=0,"",H16)</f>
        <v/>
      </c>
      <c r="I106" s="15" t="str">
        <f>IF('תחזית רווה'!I$5=0,"",I16)</f>
        <v/>
      </c>
      <c r="J106" s="15" t="str">
        <f>IF('תחזית רווה'!J$5=0,"",J16)</f>
        <v/>
      </c>
      <c r="K106" s="15" t="str">
        <f>IF('תחזית רווה'!K$5=0,"",K16)</f>
        <v/>
      </c>
      <c r="L106" s="15" t="str">
        <f>IF('תחזית רווה'!L$5=0,"",L16)</f>
        <v/>
      </c>
      <c r="M106" s="15" t="str">
        <f>IF('תחזית רווה'!M$5=0,"",M16)</f>
        <v/>
      </c>
      <c r="N106" s="15" t="str">
        <f>IF('תחזית רווה'!N$5=0,"",N16)</f>
        <v/>
      </c>
      <c r="O106" s="52">
        <f>IFERROR(SUM(C106:N106),"")</f>
        <v>0</v>
      </c>
    </row>
    <row r="107" spans="1:15" x14ac:dyDescent="0.25">
      <c r="B107" s="26" t="str">
        <f t="shared" si="42"/>
        <v>%</v>
      </c>
      <c r="C107" s="7" t="str">
        <f>IF('תחזית רווה'!C$58=0,"",C17)</f>
        <v/>
      </c>
      <c r="D107" s="7" t="str">
        <f>IF('תחזית רווה'!D$58=0,"",D17)</f>
        <v/>
      </c>
      <c r="E107" s="7" t="str">
        <f>IF('תחזית רווה'!E$58=0,"",E17)</f>
        <v/>
      </c>
      <c r="F107" s="7" t="str">
        <f>IF('תחזית רווה'!F$58=0,"",F17)</f>
        <v/>
      </c>
      <c r="G107" s="7" t="str">
        <f>IF('תחזית רווה'!G$5=0,"",G17)</f>
        <v/>
      </c>
      <c r="H107" s="7" t="str">
        <f>IF('תחזית רווה'!H$5=0,"",H17)</f>
        <v/>
      </c>
      <c r="I107" s="7" t="str">
        <f>IF('תחזית רווה'!I$5=0,"",I17)</f>
        <v/>
      </c>
      <c r="J107" s="7" t="str">
        <f>IF('תחזית רווה'!J$5=0,"",J17)</f>
        <v/>
      </c>
      <c r="K107" s="7" t="str">
        <f>IF('תחזית רווה'!K$5=0,"",K17)</f>
        <v/>
      </c>
      <c r="L107" s="7" t="str">
        <f>IF('תחזית רווה'!L$5=0,"",L17)</f>
        <v/>
      </c>
      <c r="M107" s="7" t="str">
        <f>IF('תחזית רווה'!M$5=0,"",M17)</f>
        <v/>
      </c>
      <c r="N107" s="7" t="str">
        <f>IF('תחזית רווה'!N$5=0,"",N17)</f>
        <v/>
      </c>
      <c r="O107" s="33" t="str">
        <f>IFERROR(O106/$O$95,"")</f>
        <v/>
      </c>
    </row>
    <row r="108" spans="1:15" x14ac:dyDescent="0.25">
      <c r="B108" s="26" t="str">
        <f t="shared" ref="B108:B171" si="43">B18</f>
        <v>מלאי פתיחה</v>
      </c>
      <c r="C108" s="7" t="str">
        <f>IF('תחזית רווה'!C$58=0,"",C18)</f>
        <v/>
      </c>
      <c r="D108" s="7" t="str">
        <f>IF('תחזית רווה'!D$58=0,"",D18)</f>
        <v/>
      </c>
      <c r="E108" s="7" t="str">
        <f>IF('תחזית רווה'!E$58=0,"",E18)</f>
        <v/>
      </c>
      <c r="F108" s="7" t="str">
        <f>IF('תחזית רווה'!F$58=0,"",F18)</f>
        <v/>
      </c>
      <c r="G108" s="7" t="str">
        <f>IF('תחזית רווה'!G$5=0,"",G18)</f>
        <v/>
      </c>
      <c r="H108" s="7" t="str">
        <f>IF('תחזית רווה'!H$5=0,"",H18)</f>
        <v/>
      </c>
      <c r="I108" s="7" t="str">
        <f>IF('תחזית רווה'!I$5=0,"",I18)</f>
        <v/>
      </c>
      <c r="J108" s="7" t="str">
        <f>IF('תחזית רווה'!J$5=0,"",J18)</f>
        <v/>
      </c>
      <c r="K108" s="7" t="str">
        <f>IF('תחזית רווה'!K$5=0,"",K18)</f>
        <v/>
      </c>
      <c r="L108" s="7" t="str">
        <f>IF('תחזית רווה'!L$5=0,"",L18)</f>
        <v/>
      </c>
      <c r="M108" s="7" t="str">
        <f>IF('תחזית רווה'!M$5=0,"",M18)</f>
        <v/>
      </c>
      <c r="N108" s="7" t="str">
        <f>IF('תחזית רווה'!N$5=0,"",N18)</f>
        <v/>
      </c>
      <c r="O108" s="37">
        <f>IFERROR(SUM(C108:N108),"")</f>
        <v>0</v>
      </c>
    </row>
    <row r="109" spans="1:15" x14ac:dyDescent="0.25">
      <c r="B109" s="26" t="str">
        <f t="shared" si="43"/>
        <v>%</v>
      </c>
      <c r="C109" s="7" t="str">
        <f>IF('תחזית רווה'!C$58=0,"",C19)</f>
        <v/>
      </c>
      <c r="D109" s="7" t="str">
        <f>IF('תחזית רווה'!D$58=0,"",D19)</f>
        <v/>
      </c>
      <c r="E109" s="7" t="str">
        <f>IF('תחזית רווה'!E$58=0,"",E19)</f>
        <v/>
      </c>
      <c r="F109" s="7" t="str">
        <f>IF('תחזית רווה'!F$58=0,"",F19)</f>
        <v/>
      </c>
      <c r="G109" s="7" t="str">
        <f>IF('תחזית רווה'!G$5=0,"",G19)</f>
        <v/>
      </c>
      <c r="H109" s="7" t="str">
        <f>IF('תחזית רווה'!H$5=0,"",H19)</f>
        <v/>
      </c>
      <c r="I109" s="7" t="str">
        <f>IF('תחזית רווה'!I$5=0,"",I19)</f>
        <v/>
      </c>
      <c r="J109" s="7" t="str">
        <f>IF('תחזית רווה'!J$5=0,"",J19)</f>
        <v/>
      </c>
      <c r="K109" s="7" t="str">
        <f>IF('תחזית רווה'!K$5=0,"",K19)</f>
        <v/>
      </c>
      <c r="L109" s="7" t="str">
        <f>IF('תחזית רווה'!L$5=0,"",L19)</f>
        <v/>
      </c>
      <c r="M109" s="7" t="str">
        <f>IF('תחזית רווה'!M$5=0,"",M19)</f>
        <v/>
      </c>
      <c r="N109" s="7" t="str">
        <f>IF('תחזית רווה'!N$5=0,"",N19)</f>
        <v/>
      </c>
      <c r="O109" s="37" t="str">
        <f>IFERROR(O108/$O$95,"")</f>
        <v/>
      </c>
    </row>
    <row r="110" spans="1:15" x14ac:dyDescent="0.25">
      <c r="B110" s="26" t="str">
        <f t="shared" si="43"/>
        <v>עלות המכר 1</v>
      </c>
      <c r="C110" s="7" t="str">
        <f>IF('תחזית רווה'!C$58=0,"",C20)</f>
        <v/>
      </c>
      <c r="D110" s="7" t="str">
        <f>IF('תחזית רווה'!D$58=0,"",D20)</f>
        <v/>
      </c>
      <c r="E110" s="7" t="str">
        <f>IF('תחזית רווה'!E$58=0,"",E20)</f>
        <v/>
      </c>
      <c r="F110" s="7" t="str">
        <f>IF('תחזית רווה'!F$58=0,"",F20)</f>
        <v/>
      </c>
      <c r="G110" s="7" t="str">
        <f>IF('תחזית רווה'!G$5=0,"",G20)</f>
        <v/>
      </c>
      <c r="H110" s="7" t="str">
        <f>IF('תחזית רווה'!H$5=0,"",H20)</f>
        <v/>
      </c>
      <c r="I110" s="7" t="str">
        <f>IF('תחזית רווה'!I$5=0,"",I20)</f>
        <v/>
      </c>
      <c r="J110" s="7" t="str">
        <f>IF('תחזית רווה'!J$5=0,"",J20)</f>
        <v/>
      </c>
      <c r="K110" s="7" t="str">
        <f>IF('תחזית רווה'!K$5=0,"",K20)</f>
        <v/>
      </c>
      <c r="L110" s="7" t="str">
        <f>IF('תחזית רווה'!L$5=0,"",L20)</f>
        <v/>
      </c>
      <c r="M110" s="7" t="str">
        <f>IF('תחזית רווה'!M$5=0,"",M20)</f>
        <v/>
      </c>
      <c r="N110" s="7" t="str">
        <f>IF('תחזית רווה'!N$5=0,"",N20)</f>
        <v/>
      </c>
      <c r="O110" s="37">
        <f>IFERROR(SUM(C110:N110),"")</f>
        <v>0</v>
      </c>
    </row>
    <row r="111" spans="1:15" x14ac:dyDescent="0.25">
      <c r="B111" s="26" t="str">
        <f t="shared" si="43"/>
        <v>%</v>
      </c>
      <c r="C111" s="7" t="str">
        <f>IF('תחזית רווה'!C$58=0,"",C21)</f>
        <v/>
      </c>
      <c r="D111" s="7" t="str">
        <f>IF('תחזית רווה'!D$58=0,"",D21)</f>
        <v/>
      </c>
      <c r="E111" s="7" t="str">
        <f>IF('תחזית רווה'!E$58=0,"",E21)</f>
        <v/>
      </c>
      <c r="F111" s="7" t="str">
        <f>IF('תחזית רווה'!F$58=0,"",F21)</f>
        <v/>
      </c>
      <c r="G111" s="7" t="str">
        <f>IF('תחזית רווה'!G$5=0,"",G21)</f>
        <v/>
      </c>
      <c r="H111" s="7" t="str">
        <f>IF('תחזית רווה'!H$5=0,"",H21)</f>
        <v/>
      </c>
      <c r="I111" s="7" t="str">
        <f>IF('תחזית רווה'!I$5=0,"",I21)</f>
        <v/>
      </c>
      <c r="J111" s="7" t="str">
        <f>IF('תחזית רווה'!J$5=0,"",J21)</f>
        <v/>
      </c>
      <c r="K111" s="7" t="str">
        <f>IF('תחזית רווה'!K$5=0,"",K21)</f>
        <v/>
      </c>
      <c r="L111" s="7" t="str">
        <f>IF('תחזית רווה'!L$5=0,"",L21)</f>
        <v/>
      </c>
      <c r="M111" s="7" t="str">
        <f>IF('תחזית רווה'!M$5=0,"",M21)</f>
        <v/>
      </c>
      <c r="N111" s="7" t="str">
        <f>IF('תחזית רווה'!N$5=0,"",N21)</f>
        <v/>
      </c>
      <c r="O111" s="33" t="str">
        <f>IFERROR(O110/$O$95,"")</f>
        <v/>
      </c>
    </row>
    <row r="112" spans="1:15" x14ac:dyDescent="0.25">
      <c r="B112" s="26" t="str">
        <f t="shared" si="43"/>
        <v>עלות המכר 2</v>
      </c>
      <c r="C112" s="7" t="str">
        <f>IF('תחזית רווה'!C$58=0,"",C22)</f>
        <v/>
      </c>
      <c r="D112" s="7" t="str">
        <f>IF('תחזית רווה'!D$58=0,"",D22)</f>
        <v/>
      </c>
      <c r="E112" s="7" t="str">
        <f>IF('תחזית רווה'!E$58=0,"",E22)</f>
        <v/>
      </c>
      <c r="F112" s="7" t="str">
        <f>IF('תחזית רווה'!F$58=0,"",F22)</f>
        <v/>
      </c>
      <c r="G112" s="7" t="str">
        <f>IF('תחזית רווה'!G$5=0,"",G22)</f>
        <v/>
      </c>
      <c r="H112" s="7" t="str">
        <f>IF('תחזית רווה'!H$5=0,"",H22)</f>
        <v/>
      </c>
      <c r="I112" s="7" t="str">
        <f>IF('תחזית רווה'!I$5=0,"",I22)</f>
        <v/>
      </c>
      <c r="J112" s="7" t="str">
        <f>IF('תחזית רווה'!J$5=0,"",J22)</f>
        <v/>
      </c>
      <c r="K112" s="7" t="str">
        <f>IF('תחזית רווה'!K$5=0,"",K22)</f>
        <v/>
      </c>
      <c r="L112" s="7" t="str">
        <f>IF('תחזית רווה'!L$5=0,"",L22)</f>
        <v/>
      </c>
      <c r="M112" s="7" t="str">
        <f>IF('תחזית רווה'!M$5=0,"",M22)</f>
        <v/>
      </c>
      <c r="N112" s="7" t="str">
        <f>IF('תחזית רווה'!N$5=0,"",N22)</f>
        <v/>
      </c>
      <c r="O112" s="37">
        <f>IFERROR(SUM(C112:N112),"")</f>
        <v>0</v>
      </c>
    </row>
    <row r="113" spans="2:15" x14ac:dyDescent="0.25">
      <c r="B113" s="26" t="str">
        <f t="shared" si="43"/>
        <v>%</v>
      </c>
      <c r="C113" s="7" t="str">
        <f>IF('תחזית רווה'!C$58=0,"",C23)</f>
        <v/>
      </c>
      <c r="D113" s="7" t="str">
        <f>IF('תחזית רווה'!D$58=0,"",D23)</f>
        <v/>
      </c>
      <c r="E113" s="7" t="str">
        <f>IF('תחזית רווה'!E$58=0,"",E23)</f>
        <v/>
      </c>
      <c r="F113" s="7" t="str">
        <f>IF('תחזית רווה'!F$58=0,"",F23)</f>
        <v/>
      </c>
      <c r="G113" s="7" t="str">
        <f>IF('תחזית רווה'!G$5=0,"",G23)</f>
        <v/>
      </c>
      <c r="H113" s="7" t="str">
        <f>IF('תחזית רווה'!H$5=0,"",H23)</f>
        <v/>
      </c>
      <c r="I113" s="7" t="str">
        <f>IF('תחזית רווה'!I$5=0,"",I23)</f>
        <v/>
      </c>
      <c r="J113" s="7" t="str">
        <f>IF('תחזית רווה'!J$5=0,"",J23)</f>
        <v/>
      </c>
      <c r="K113" s="7" t="str">
        <f>IF('תחזית רווה'!K$5=0,"",K23)</f>
        <v/>
      </c>
      <c r="L113" s="7" t="str">
        <f>IF('תחזית רווה'!L$5=0,"",L23)</f>
        <v/>
      </c>
      <c r="M113" s="7" t="str">
        <f>IF('תחזית רווה'!M$5=0,"",M23)</f>
        <v/>
      </c>
      <c r="N113" s="7" t="str">
        <f>IF('תחזית רווה'!N$5=0,"",N23)</f>
        <v/>
      </c>
      <c r="O113" s="33" t="str">
        <f>IFERROR(O112/$O$95,"")</f>
        <v/>
      </c>
    </row>
    <row r="114" spans="2:15" x14ac:dyDescent="0.25">
      <c r="B114" s="26" t="str">
        <f t="shared" si="43"/>
        <v>עלות המכר 3</v>
      </c>
      <c r="C114" s="7" t="str">
        <f>IF('תחזית רווה'!C$58=0,"",C24)</f>
        <v/>
      </c>
      <c r="D114" s="7" t="str">
        <f>IF('תחזית רווה'!D$58=0,"",D24)</f>
        <v/>
      </c>
      <c r="E114" s="7" t="str">
        <f>IF('תחזית רווה'!E$58=0,"",E24)</f>
        <v/>
      </c>
      <c r="F114" s="7" t="str">
        <f>IF('תחזית רווה'!F$58=0,"",F24)</f>
        <v/>
      </c>
      <c r="G114" s="7" t="str">
        <f>IF('תחזית רווה'!G$5=0,"",G24)</f>
        <v/>
      </c>
      <c r="H114" s="7" t="str">
        <f>IF('תחזית רווה'!H$5=0,"",H24)</f>
        <v/>
      </c>
      <c r="I114" s="7" t="str">
        <f>IF('תחזית רווה'!I$5=0,"",I24)</f>
        <v/>
      </c>
      <c r="J114" s="7" t="str">
        <f>IF('תחזית רווה'!J$5=0,"",J24)</f>
        <v/>
      </c>
      <c r="K114" s="7" t="str">
        <f>IF('תחזית רווה'!K$5=0,"",K24)</f>
        <v/>
      </c>
      <c r="L114" s="7" t="str">
        <f>IF('תחזית רווה'!L$5=0,"",L24)</f>
        <v/>
      </c>
      <c r="M114" s="7" t="str">
        <f>IF('תחזית רווה'!M$5=0,"",M24)</f>
        <v/>
      </c>
      <c r="N114" s="7" t="str">
        <f>IF('תחזית רווה'!N$5=0,"",N24)</f>
        <v/>
      </c>
      <c r="O114" s="37">
        <f>IFERROR(SUM(C114:N114),"")</f>
        <v>0</v>
      </c>
    </row>
    <row r="115" spans="2:15" x14ac:dyDescent="0.25">
      <c r="B115" s="26" t="str">
        <f t="shared" si="43"/>
        <v>%</v>
      </c>
      <c r="C115" s="7" t="str">
        <f>IF('תחזית רווה'!C$58=0,"",C25)</f>
        <v/>
      </c>
      <c r="D115" s="7" t="str">
        <f>IF('תחזית רווה'!D$58=0,"",D25)</f>
        <v/>
      </c>
      <c r="E115" s="7" t="str">
        <f>IF('תחזית רווה'!E$58=0,"",E25)</f>
        <v/>
      </c>
      <c r="F115" s="7" t="str">
        <f>IF('תחזית רווה'!F$58=0,"",F25)</f>
        <v/>
      </c>
      <c r="G115" s="7" t="str">
        <f>IF('תחזית רווה'!G$5=0,"",G25)</f>
        <v/>
      </c>
      <c r="H115" s="7" t="str">
        <f>IF('תחזית רווה'!H$5=0,"",H25)</f>
        <v/>
      </c>
      <c r="I115" s="7" t="str">
        <f>IF('תחזית רווה'!I$5=0,"",I25)</f>
        <v/>
      </c>
      <c r="J115" s="7" t="str">
        <f>IF('תחזית רווה'!J$5=0,"",J25)</f>
        <v/>
      </c>
      <c r="K115" s="7" t="str">
        <f>IF('תחזית רווה'!K$5=0,"",K25)</f>
        <v/>
      </c>
      <c r="L115" s="7" t="str">
        <f>IF('תחזית רווה'!L$5=0,"",L25)</f>
        <v/>
      </c>
      <c r="M115" s="7" t="str">
        <f>IF('תחזית רווה'!M$5=0,"",M25)</f>
        <v/>
      </c>
      <c r="N115" s="7" t="str">
        <f>IF('תחזית רווה'!N$5=0,"",N25)</f>
        <v/>
      </c>
      <c r="O115" s="33" t="str">
        <f>IFERROR(O114/$O$95,"")</f>
        <v/>
      </c>
    </row>
    <row r="116" spans="2:15" x14ac:dyDescent="0.25">
      <c r="B116" s="26" t="str">
        <f t="shared" si="43"/>
        <v>עלות המכר 4</v>
      </c>
      <c r="C116" s="7" t="str">
        <f>IF('תחזית רווה'!C$58=0,"",C26)</f>
        <v/>
      </c>
      <c r="D116" s="7" t="str">
        <f>IF('תחזית רווה'!D$58=0,"",D26)</f>
        <v/>
      </c>
      <c r="E116" s="7" t="str">
        <f>IF('תחזית רווה'!E$58=0,"",E26)</f>
        <v/>
      </c>
      <c r="F116" s="7" t="str">
        <f>IF('תחזית רווה'!F$58=0,"",F26)</f>
        <v/>
      </c>
      <c r="G116" s="7" t="str">
        <f>IF('תחזית רווה'!G$5=0,"",G26)</f>
        <v/>
      </c>
      <c r="H116" s="7" t="str">
        <f>IF('תחזית רווה'!H$5=0,"",H26)</f>
        <v/>
      </c>
      <c r="I116" s="7" t="str">
        <f>IF('תחזית רווה'!I$5=0,"",I26)</f>
        <v/>
      </c>
      <c r="J116" s="7" t="str">
        <f>IF('תחזית רווה'!J$5=0,"",J26)</f>
        <v/>
      </c>
      <c r="K116" s="7" t="str">
        <f>IF('תחזית רווה'!K$5=0,"",K26)</f>
        <v/>
      </c>
      <c r="L116" s="7" t="str">
        <f>IF('תחזית רווה'!L$5=0,"",L26)</f>
        <v/>
      </c>
      <c r="M116" s="7" t="str">
        <f>IF('תחזית רווה'!M$5=0,"",M26)</f>
        <v/>
      </c>
      <c r="N116" s="7" t="str">
        <f>IF('תחזית רווה'!N$5=0,"",N26)</f>
        <v/>
      </c>
      <c r="O116" s="37">
        <f>IFERROR(SUM(C116:N116),"")</f>
        <v>0</v>
      </c>
    </row>
    <row r="117" spans="2:15" x14ac:dyDescent="0.25">
      <c r="B117" s="26" t="str">
        <f t="shared" si="43"/>
        <v>%</v>
      </c>
      <c r="C117" s="7" t="str">
        <f>IF('תחזית רווה'!C$58=0,"",C27)</f>
        <v/>
      </c>
      <c r="D117" s="7" t="str">
        <f>IF('תחזית רווה'!D$58=0,"",D27)</f>
        <v/>
      </c>
      <c r="E117" s="7" t="str">
        <f>IF('תחזית רווה'!E$58=0,"",E27)</f>
        <v/>
      </c>
      <c r="F117" s="7" t="str">
        <f>IF('תחזית רווה'!F$58=0,"",F27)</f>
        <v/>
      </c>
      <c r="G117" s="7" t="str">
        <f>IF('תחזית רווה'!G$5=0,"",G27)</f>
        <v/>
      </c>
      <c r="H117" s="7" t="str">
        <f>IF('תחזית רווה'!H$5=0,"",H27)</f>
        <v/>
      </c>
      <c r="I117" s="7" t="str">
        <f>IF('תחזית רווה'!I$5=0,"",I27)</f>
        <v/>
      </c>
      <c r="J117" s="7" t="str">
        <f>IF('תחזית רווה'!J$5=0,"",J27)</f>
        <v/>
      </c>
      <c r="K117" s="7" t="str">
        <f>IF('תחזית רווה'!K$5=0,"",K27)</f>
        <v/>
      </c>
      <c r="L117" s="7" t="str">
        <f>IF('תחזית רווה'!L$5=0,"",L27)</f>
        <v/>
      </c>
      <c r="M117" s="7" t="str">
        <f>IF('תחזית רווה'!M$5=0,"",M27)</f>
        <v/>
      </c>
      <c r="N117" s="7" t="str">
        <f>IF('תחזית רווה'!N$5=0,"",N27)</f>
        <v/>
      </c>
      <c r="O117" s="33" t="str">
        <f>IFERROR(O116/$O$95,"")</f>
        <v/>
      </c>
    </row>
    <row r="118" spans="2:15" x14ac:dyDescent="0.25">
      <c r="B118" s="26" t="str">
        <f t="shared" si="43"/>
        <v>עלות המכר 5</v>
      </c>
      <c r="C118" s="7" t="str">
        <f>IF('תחזית רווה'!C$58=0,"",C28)</f>
        <v/>
      </c>
      <c r="D118" s="7" t="str">
        <f>IF('תחזית רווה'!D$58=0,"",D28)</f>
        <v/>
      </c>
      <c r="E118" s="7" t="str">
        <f>IF('תחזית רווה'!E$58=0,"",E28)</f>
        <v/>
      </c>
      <c r="F118" s="7" t="str">
        <f>IF('תחזית רווה'!F$58=0,"",F28)</f>
        <v/>
      </c>
      <c r="G118" s="7" t="str">
        <f>IF('תחזית רווה'!G$5=0,"",G28)</f>
        <v/>
      </c>
      <c r="H118" s="7" t="str">
        <f>IF('תחזית רווה'!H$5=0,"",H28)</f>
        <v/>
      </c>
      <c r="I118" s="7" t="str">
        <f>IF('תחזית רווה'!I$5=0,"",I28)</f>
        <v/>
      </c>
      <c r="J118" s="7" t="str">
        <f>IF('תחזית רווה'!J$5=0,"",J28)</f>
        <v/>
      </c>
      <c r="K118" s="7" t="str">
        <f>IF('תחזית רווה'!K$5=0,"",K28)</f>
        <v/>
      </c>
      <c r="L118" s="7" t="str">
        <f>IF('תחזית רווה'!L$5=0,"",L28)</f>
        <v/>
      </c>
      <c r="M118" s="7" t="str">
        <f>IF('תחזית רווה'!M$5=0,"",M28)</f>
        <v/>
      </c>
      <c r="N118" s="7" t="str">
        <f>IF('תחזית רווה'!N$5=0,"",N28)</f>
        <v/>
      </c>
      <c r="O118" s="37">
        <f>IFERROR(SUM(C118:N118),"")</f>
        <v>0</v>
      </c>
    </row>
    <row r="119" spans="2:15" x14ac:dyDescent="0.25">
      <c r="B119" s="26" t="str">
        <f t="shared" si="43"/>
        <v>%</v>
      </c>
      <c r="C119" s="7" t="str">
        <f>IF('תחזית רווה'!C$58=0,"",C29)</f>
        <v/>
      </c>
      <c r="D119" s="7" t="str">
        <f>IF('תחזית רווה'!D$58=0,"",D29)</f>
        <v/>
      </c>
      <c r="E119" s="7" t="str">
        <f>IF('תחזית רווה'!E$58=0,"",E29)</f>
        <v/>
      </c>
      <c r="F119" s="7" t="str">
        <f>IF('תחזית רווה'!F$58=0,"",F29)</f>
        <v/>
      </c>
      <c r="G119" s="7" t="str">
        <f>IF('תחזית רווה'!G$5=0,"",G29)</f>
        <v/>
      </c>
      <c r="H119" s="7" t="str">
        <f>IF('תחזית רווה'!H$5=0,"",H29)</f>
        <v/>
      </c>
      <c r="I119" s="7" t="str">
        <f>IF('תחזית רווה'!I$5=0,"",I29)</f>
        <v/>
      </c>
      <c r="J119" s="7" t="str">
        <f>IF('תחזית רווה'!J$5=0,"",J29)</f>
        <v/>
      </c>
      <c r="K119" s="7" t="str">
        <f>IF('תחזית רווה'!K$5=0,"",K29)</f>
        <v/>
      </c>
      <c r="L119" s="7" t="str">
        <f>IF('תחזית רווה'!L$5=0,"",L29)</f>
        <v/>
      </c>
      <c r="M119" s="7" t="str">
        <f>IF('תחזית רווה'!M$5=0,"",M29)</f>
        <v/>
      </c>
      <c r="N119" s="7" t="str">
        <f>IF('תחזית רווה'!N$5=0,"",N29)</f>
        <v/>
      </c>
      <c r="O119" s="33" t="str">
        <f>IFERROR(O118/$O$95,"")</f>
        <v/>
      </c>
    </row>
    <row r="120" spans="2:15" x14ac:dyDescent="0.25">
      <c r="B120" s="26" t="str">
        <f t="shared" si="43"/>
        <v>מלאי סגירה</v>
      </c>
      <c r="C120" s="7" t="str">
        <f>IF('תחזית רווה'!C$58=0,"",C30)</f>
        <v/>
      </c>
      <c r="D120" s="7" t="str">
        <f>IF('תחזית רווה'!D$58=0,"",D30)</f>
        <v/>
      </c>
      <c r="E120" s="7" t="str">
        <f>IF('תחזית רווה'!E$58=0,"",E30)</f>
        <v/>
      </c>
      <c r="F120" s="7" t="str">
        <f>IF('תחזית רווה'!F$58=0,"",F30)</f>
        <v/>
      </c>
      <c r="G120" s="7" t="str">
        <f>IF('תחזית רווה'!G$5=0,"",G30)</f>
        <v/>
      </c>
      <c r="H120" s="7" t="str">
        <f>IF('תחזית רווה'!H$5=0,"",H30)</f>
        <v/>
      </c>
      <c r="I120" s="7" t="str">
        <f>IF('תחזית רווה'!I$5=0,"",I30)</f>
        <v/>
      </c>
      <c r="J120" s="7" t="str">
        <f>IF('תחזית רווה'!J$5=0,"",J30)</f>
        <v/>
      </c>
      <c r="K120" s="7" t="str">
        <f>IF('תחזית רווה'!K$5=0,"",K30)</f>
        <v/>
      </c>
      <c r="L120" s="7" t="str">
        <f>IF('תחזית רווה'!L$5=0,"",L30)</f>
        <v/>
      </c>
      <c r="M120" s="7" t="str">
        <f>IF('תחזית רווה'!M$5=0,"",M30)</f>
        <v/>
      </c>
      <c r="N120" s="7" t="str">
        <f>IF('תחזית רווה'!N$5=0,"",N30)</f>
        <v/>
      </c>
      <c r="O120" s="37">
        <f>IFERROR(SUM(C120:N120),"")</f>
        <v>0</v>
      </c>
    </row>
    <row r="121" spans="2:15" x14ac:dyDescent="0.25">
      <c r="B121" s="26" t="str">
        <f t="shared" si="43"/>
        <v>%</v>
      </c>
      <c r="C121" s="7" t="str">
        <f>IF('תחזית רווה'!C$58=0,"",C31)</f>
        <v/>
      </c>
      <c r="D121" s="7" t="str">
        <f>IF('תחזית רווה'!D$58=0,"",D31)</f>
        <v/>
      </c>
      <c r="E121" s="7" t="str">
        <f>IF('תחזית רווה'!E$58=0,"",E31)</f>
        <v/>
      </c>
      <c r="F121" s="7" t="str">
        <f>IF('תחזית רווה'!F$58=0,"",F31)</f>
        <v/>
      </c>
      <c r="G121" s="7" t="str">
        <f>IF('תחזית רווה'!G$5=0,"",G31)</f>
        <v/>
      </c>
      <c r="H121" s="7" t="str">
        <f>IF('תחזית רווה'!H$5=0,"",H31)</f>
        <v/>
      </c>
      <c r="I121" s="7" t="str">
        <f>IF('תחזית רווה'!I$5=0,"",I31)</f>
        <v/>
      </c>
      <c r="J121" s="7" t="str">
        <f>IF('תחזית רווה'!J$5=0,"",J31)</f>
        <v/>
      </c>
      <c r="K121" s="7" t="str">
        <f>IF('תחזית רווה'!K$5=0,"",K31)</f>
        <v/>
      </c>
      <c r="L121" s="7" t="str">
        <f>IF('תחזית רווה'!L$5=0,"",L31)</f>
        <v/>
      </c>
      <c r="M121" s="7" t="str">
        <f>IF('תחזית רווה'!M$5=0,"",M31)</f>
        <v/>
      </c>
      <c r="N121" s="7" t="str">
        <f>IF('תחזית רווה'!N$5=0,"",N31)</f>
        <v/>
      </c>
      <c r="O121" s="33" t="str">
        <f>IFERROR(O120/$O$95,"")</f>
        <v/>
      </c>
    </row>
    <row r="122" spans="2:15" x14ac:dyDescent="0.25">
      <c r="B122" s="53" t="str">
        <f t="shared" si="43"/>
        <v>רווח גולמי</v>
      </c>
      <c r="C122" s="15" t="str">
        <f>IF('תחזית רווה'!C$58=0,"",C32)</f>
        <v/>
      </c>
      <c r="D122" s="15" t="str">
        <f>IF('תחזית רווה'!D$58=0,"",D32)</f>
        <v/>
      </c>
      <c r="E122" s="15" t="str">
        <f>IF('תחזית רווה'!E$58=0,"",E32)</f>
        <v/>
      </c>
      <c r="F122" s="15" t="str">
        <f>IF('תחזית רווה'!F$58=0,"",F32)</f>
        <v/>
      </c>
      <c r="G122" s="15" t="str">
        <f>IF('תחזית רווה'!G$5=0,"",G32)</f>
        <v/>
      </c>
      <c r="H122" s="15" t="str">
        <f>IF('תחזית רווה'!H$5=0,"",H32)</f>
        <v/>
      </c>
      <c r="I122" s="15" t="str">
        <f>IF('תחזית רווה'!I$5=0,"",I32)</f>
        <v/>
      </c>
      <c r="J122" s="15" t="str">
        <f>IF('תחזית רווה'!J$5=0,"",J32)</f>
        <v/>
      </c>
      <c r="K122" s="15" t="str">
        <f>IF('תחזית רווה'!K$5=0,"",K32)</f>
        <v/>
      </c>
      <c r="L122" s="15" t="str">
        <f>IF('תחזית רווה'!L$5=0,"",L32)</f>
        <v/>
      </c>
      <c r="M122" s="15" t="str">
        <f>IF('תחזית רווה'!M$5=0,"",M32)</f>
        <v/>
      </c>
      <c r="N122" s="15" t="str">
        <f>IF('תחזית רווה'!N$5=0,"",N32)</f>
        <v/>
      </c>
      <c r="O122" s="54">
        <f>IFERROR(SUM(C122:N122),"")</f>
        <v>0</v>
      </c>
    </row>
    <row r="123" spans="2:15" x14ac:dyDescent="0.25">
      <c r="B123" s="26" t="str">
        <f t="shared" si="43"/>
        <v>%</v>
      </c>
      <c r="C123" s="7" t="str">
        <f>IF('תחזית רווה'!C$58=0,"",C33)</f>
        <v/>
      </c>
      <c r="D123" s="7" t="str">
        <f>IF('תחזית רווה'!D$58=0,"",D33)</f>
        <v/>
      </c>
      <c r="E123" s="7" t="str">
        <f>IF('תחזית רווה'!E$58=0,"",E33)</f>
        <v/>
      </c>
      <c r="F123" s="7" t="str">
        <f>IF('תחזית רווה'!F$58=0,"",F33)</f>
        <v/>
      </c>
      <c r="G123" s="7" t="str">
        <f>IF('תחזית רווה'!G$5=0,"",G33)</f>
        <v/>
      </c>
      <c r="H123" s="7" t="str">
        <f>IF('תחזית רווה'!H$5=0,"",H33)</f>
        <v/>
      </c>
      <c r="I123" s="7" t="str">
        <f>IF('תחזית רווה'!I$5=0,"",I33)</f>
        <v/>
      </c>
      <c r="J123" s="7" t="str">
        <f>IF('תחזית רווה'!J$5=0,"",J33)</f>
        <v/>
      </c>
      <c r="K123" s="7" t="str">
        <f>IF('תחזית רווה'!K$5=0,"",K33)</f>
        <v/>
      </c>
      <c r="L123" s="7" t="str">
        <f>IF('תחזית רווה'!L$5=0,"",L33)</f>
        <v/>
      </c>
      <c r="M123" s="7" t="str">
        <f>IF('תחזית רווה'!M$5=0,"",M33)</f>
        <v/>
      </c>
      <c r="N123" s="7" t="str">
        <f>IF('תחזית רווה'!N$5=0,"",N33)</f>
        <v/>
      </c>
      <c r="O123" s="33" t="str">
        <f>IFERROR(O122/$O$95,"")</f>
        <v/>
      </c>
    </row>
    <row r="124" spans="2:15" x14ac:dyDescent="0.25">
      <c r="B124" s="53" t="str">
        <f t="shared" si="43"/>
        <v>סה"כ שכר</v>
      </c>
      <c r="C124" s="15" t="str">
        <f>IF('תחזית רווה'!C$58=0,"",C34)</f>
        <v/>
      </c>
      <c r="D124" s="15" t="str">
        <f>IF('תחזית רווה'!D$58=0,"",D34)</f>
        <v/>
      </c>
      <c r="E124" s="15" t="str">
        <f>IF('תחזית רווה'!E$58=0,"",E34)</f>
        <v/>
      </c>
      <c r="F124" s="15" t="str">
        <f>IF('תחזית רווה'!F$58=0,"",F34)</f>
        <v/>
      </c>
      <c r="G124" s="15" t="str">
        <f>IF('תחזית רווה'!G$5=0,"",G34)</f>
        <v/>
      </c>
      <c r="H124" s="15" t="str">
        <f>IF('תחזית רווה'!H$5=0,"",H34)</f>
        <v/>
      </c>
      <c r="I124" s="15" t="str">
        <f>IF('תחזית רווה'!I$5=0,"",I34)</f>
        <v/>
      </c>
      <c r="J124" s="15" t="str">
        <f>IF('תחזית רווה'!J$5=0,"",J34)</f>
        <v/>
      </c>
      <c r="K124" s="15" t="str">
        <f>IF('תחזית רווה'!K$5=0,"",K34)</f>
        <v/>
      </c>
      <c r="L124" s="15" t="str">
        <f>IF('תחזית רווה'!L$5=0,"",L34)</f>
        <v/>
      </c>
      <c r="M124" s="15" t="str">
        <f>IF('תחזית רווה'!M$5=0,"",M34)</f>
        <v/>
      </c>
      <c r="N124" s="15" t="str">
        <f>IF('תחזית רווה'!N$5=0,"",N34)</f>
        <v/>
      </c>
      <c r="O124" s="54">
        <f>IFERROR(SUM(C124:N124),"")</f>
        <v>0</v>
      </c>
    </row>
    <row r="125" spans="2:15" x14ac:dyDescent="0.25">
      <c r="B125" s="26" t="str">
        <f t="shared" si="43"/>
        <v>%</v>
      </c>
      <c r="C125" s="7" t="str">
        <f>IF('תחזית רווה'!C$58=0,"",C35)</f>
        <v/>
      </c>
      <c r="D125" s="7" t="str">
        <f>IF('תחזית רווה'!D$58=0,"",D35)</f>
        <v/>
      </c>
      <c r="E125" s="7" t="str">
        <f>IF('תחזית רווה'!E$58=0,"",E35)</f>
        <v/>
      </c>
      <c r="F125" s="7" t="str">
        <f>IF('תחזית רווה'!F$58=0,"",F35)</f>
        <v/>
      </c>
      <c r="G125" s="7" t="str">
        <f>IF('תחזית רווה'!G$5=0,"",G35)</f>
        <v/>
      </c>
      <c r="H125" s="7" t="str">
        <f>IF('תחזית רווה'!H$5=0,"",H35)</f>
        <v/>
      </c>
      <c r="I125" s="7" t="str">
        <f>IF('תחזית רווה'!I$5=0,"",I35)</f>
        <v/>
      </c>
      <c r="J125" s="7" t="str">
        <f>IF('תחזית רווה'!J$5=0,"",J35)</f>
        <v/>
      </c>
      <c r="K125" s="7" t="str">
        <f>IF('תחזית רווה'!K$5=0,"",K35)</f>
        <v/>
      </c>
      <c r="L125" s="7" t="str">
        <f>IF('תחזית רווה'!L$5=0,"",L35)</f>
        <v/>
      </c>
      <c r="M125" s="7" t="str">
        <f>IF('תחזית רווה'!M$5=0,"",M35)</f>
        <v/>
      </c>
      <c r="N125" s="7" t="str">
        <f>IF('תחזית רווה'!N$5=0,"",N35)</f>
        <v/>
      </c>
      <c r="O125" s="33" t="str">
        <f>IFERROR(O124/$O$95,"")</f>
        <v/>
      </c>
    </row>
    <row r="126" spans="2:15" x14ac:dyDescent="0.25">
      <c r="B126" s="26">
        <f t="shared" si="43"/>
        <v>0</v>
      </c>
      <c r="C126" s="7" t="str">
        <f>IF('תחזית רווה'!C$58=0,"",C36)</f>
        <v/>
      </c>
      <c r="D126" s="7" t="str">
        <f>IF('תחזית רווה'!D$58=0,"",D36)</f>
        <v/>
      </c>
      <c r="E126" s="7" t="str">
        <f>IF('תחזית רווה'!E$58=0,"",E36)</f>
        <v/>
      </c>
      <c r="F126" s="7" t="str">
        <f>IF('תחזית רווה'!F$58=0,"",F36)</f>
        <v/>
      </c>
      <c r="G126" s="7" t="str">
        <f>IF('תחזית רווה'!G$5=0,"",G36)</f>
        <v/>
      </c>
      <c r="H126" s="7" t="str">
        <f>IF('תחזית רווה'!H$5=0,"",H36)</f>
        <v/>
      </c>
      <c r="I126" s="7" t="str">
        <f>IF('תחזית רווה'!I$5=0,"",I36)</f>
        <v/>
      </c>
      <c r="J126" s="7" t="str">
        <f>IF('תחזית רווה'!J$5=0,"",J36)</f>
        <v/>
      </c>
      <c r="K126" s="7" t="str">
        <f>IF('תחזית רווה'!K$5=0,"",K36)</f>
        <v/>
      </c>
      <c r="L126" s="7" t="str">
        <f>IF('תחזית רווה'!L$5=0,"",L36)</f>
        <v/>
      </c>
      <c r="M126" s="7" t="str">
        <f>IF('תחזית רווה'!M$5=0,"",M36)</f>
        <v/>
      </c>
      <c r="N126" s="7" t="str">
        <f>IF('תחזית רווה'!N$5=0,"",N36)</f>
        <v/>
      </c>
      <c r="O126" s="37">
        <f>IFERROR(SUM(C126:N126),"")</f>
        <v>0</v>
      </c>
    </row>
    <row r="127" spans="2:15" x14ac:dyDescent="0.25">
      <c r="B127" s="26" t="str">
        <f t="shared" si="43"/>
        <v>%</v>
      </c>
      <c r="C127" s="7" t="str">
        <f>IF('תחזית רווה'!C$58=0,"",C37)</f>
        <v/>
      </c>
      <c r="D127" s="7" t="str">
        <f>IF('תחזית רווה'!D$58=0,"",D37)</f>
        <v/>
      </c>
      <c r="E127" s="7" t="str">
        <f>IF('תחזית רווה'!E$58=0,"",E37)</f>
        <v/>
      </c>
      <c r="F127" s="7" t="str">
        <f>IF('תחזית רווה'!F$58=0,"",F37)</f>
        <v/>
      </c>
      <c r="G127" s="7" t="str">
        <f>IF('תחזית רווה'!G$5=0,"",G37)</f>
        <v/>
      </c>
      <c r="H127" s="7" t="str">
        <f>IF('תחזית רווה'!H$5=0,"",H37)</f>
        <v/>
      </c>
      <c r="I127" s="7" t="str">
        <f>IF('תחזית רווה'!I$5=0,"",I37)</f>
        <v/>
      </c>
      <c r="J127" s="7" t="str">
        <f>IF('תחזית רווה'!J$5=0,"",J37)</f>
        <v/>
      </c>
      <c r="K127" s="7" t="str">
        <f>IF('תחזית רווה'!K$5=0,"",K37)</f>
        <v/>
      </c>
      <c r="L127" s="7" t="str">
        <f>IF('תחזית רווה'!L$5=0,"",L37)</f>
        <v/>
      </c>
      <c r="M127" s="7" t="str">
        <f>IF('תחזית רווה'!M$5=0,"",M37)</f>
        <v/>
      </c>
      <c r="N127" s="7" t="str">
        <f>IF('תחזית רווה'!N$5=0,"",N37)</f>
        <v/>
      </c>
      <c r="O127" s="33" t="str">
        <f>IFERROR(O126/$O$95,"")</f>
        <v/>
      </c>
    </row>
    <row r="128" spans="2:15" x14ac:dyDescent="0.25">
      <c r="B128" s="26">
        <f t="shared" si="43"/>
        <v>0</v>
      </c>
      <c r="C128" s="7" t="str">
        <f>IF('תחזית רווה'!C$58=0,"",C38)</f>
        <v/>
      </c>
      <c r="D128" s="7" t="str">
        <f>IF('תחזית רווה'!D$58=0,"",D38)</f>
        <v/>
      </c>
      <c r="E128" s="7" t="str">
        <f>IF('תחזית רווה'!E$58=0,"",E38)</f>
        <v/>
      </c>
      <c r="F128" s="7" t="str">
        <f>IF('תחזית רווה'!F$58=0,"",F38)</f>
        <v/>
      </c>
      <c r="G128" s="7" t="str">
        <f>IF('תחזית רווה'!G$5=0,"",G38)</f>
        <v/>
      </c>
      <c r="H128" s="7" t="str">
        <f>IF('תחזית רווה'!H$5=0,"",H38)</f>
        <v/>
      </c>
      <c r="I128" s="7" t="str">
        <f>IF('תחזית רווה'!I$5=0,"",I38)</f>
        <v/>
      </c>
      <c r="J128" s="7" t="str">
        <f>IF('תחזית רווה'!J$5=0,"",J38)</f>
        <v/>
      </c>
      <c r="K128" s="7" t="str">
        <f>IF('תחזית רווה'!K$5=0,"",K38)</f>
        <v/>
      </c>
      <c r="L128" s="7" t="str">
        <f>IF('תחזית רווה'!L$5=0,"",L38)</f>
        <v/>
      </c>
      <c r="M128" s="7" t="str">
        <f>IF('תחזית רווה'!M$5=0,"",M38)</f>
        <v/>
      </c>
      <c r="N128" s="7" t="str">
        <f>IF('תחזית רווה'!N$5=0,"",N38)</f>
        <v/>
      </c>
      <c r="O128" s="37">
        <f>IFERROR(SUM(C128:N128),"")</f>
        <v>0</v>
      </c>
    </row>
    <row r="129" spans="2:15" x14ac:dyDescent="0.25">
      <c r="B129" s="26" t="str">
        <f t="shared" si="43"/>
        <v>%</v>
      </c>
      <c r="C129" s="7" t="str">
        <f>IF('תחזית רווה'!C$58=0,"",C39)</f>
        <v/>
      </c>
      <c r="D129" s="7" t="str">
        <f>IF('תחזית רווה'!D$58=0,"",D39)</f>
        <v/>
      </c>
      <c r="E129" s="7" t="str">
        <f>IF('תחזית רווה'!E$58=0,"",E39)</f>
        <v/>
      </c>
      <c r="F129" s="7" t="str">
        <f>IF('תחזית רווה'!F$58=0,"",F39)</f>
        <v/>
      </c>
      <c r="G129" s="7" t="str">
        <f>IF('תחזית רווה'!G$5=0,"",G39)</f>
        <v/>
      </c>
      <c r="H129" s="7" t="str">
        <f>IF('תחזית רווה'!H$5=0,"",H39)</f>
        <v/>
      </c>
      <c r="I129" s="7" t="str">
        <f>IF('תחזית רווה'!I$5=0,"",I39)</f>
        <v/>
      </c>
      <c r="J129" s="7" t="str">
        <f>IF('תחזית רווה'!J$5=0,"",J39)</f>
        <v/>
      </c>
      <c r="K129" s="7" t="str">
        <f>IF('תחזית רווה'!K$5=0,"",K39)</f>
        <v/>
      </c>
      <c r="L129" s="7" t="str">
        <f>IF('תחזית רווה'!L$5=0,"",L39)</f>
        <v/>
      </c>
      <c r="M129" s="7" t="str">
        <f>IF('תחזית רווה'!M$5=0,"",M39)</f>
        <v/>
      </c>
      <c r="N129" s="7" t="str">
        <f>IF('תחזית רווה'!N$5=0,"",N39)</f>
        <v/>
      </c>
      <c r="O129" s="33" t="str">
        <f>IFERROR(O128/$O$95,"")</f>
        <v/>
      </c>
    </row>
    <row r="130" spans="2:15" x14ac:dyDescent="0.25">
      <c r="B130" s="26">
        <f t="shared" si="43"/>
        <v>0</v>
      </c>
      <c r="C130" s="7" t="str">
        <f>IF('תחזית רווה'!C$58=0,"",C40)</f>
        <v/>
      </c>
      <c r="D130" s="7" t="str">
        <f>IF('תחזית רווה'!D$58=0,"",D40)</f>
        <v/>
      </c>
      <c r="E130" s="7" t="str">
        <f>IF('תחזית רווה'!E$58=0,"",E40)</f>
        <v/>
      </c>
      <c r="F130" s="7" t="str">
        <f>IF('תחזית רווה'!F$58=0,"",F40)</f>
        <v/>
      </c>
      <c r="G130" s="7" t="str">
        <f>IF('תחזית רווה'!G$5=0,"",G40)</f>
        <v/>
      </c>
      <c r="H130" s="7" t="str">
        <f>IF('תחזית רווה'!H$5=0,"",H40)</f>
        <v/>
      </c>
      <c r="I130" s="7" t="str">
        <f>IF('תחזית רווה'!I$5=0,"",I40)</f>
        <v/>
      </c>
      <c r="J130" s="7" t="str">
        <f>IF('תחזית רווה'!J$5=0,"",J40)</f>
        <v/>
      </c>
      <c r="K130" s="7" t="str">
        <f>IF('תחזית רווה'!K$5=0,"",K40)</f>
        <v/>
      </c>
      <c r="L130" s="7" t="str">
        <f>IF('תחזית רווה'!L$5=0,"",L40)</f>
        <v/>
      </c>
      <c r="M130" s="7" t="str">
        <f>IF('תחזית רווה'!M$5=0,"",M40)</f>
        <v/>
      </c>
      <c r="N130" s="7" t="str">
        <f>IF('תחזית רווה'!N$5=0,"",N40)</f>
        <v/>
      </c>
      <c r="O130" s="37">
        <f>IFERROR(SUM(C130:N130),"")</f>
        <v>0</v>
      </c>
    </row>
    <row r="131" spans="2:15" x14ac:dyDescent="0.25">
      <c r="B131" s="26" t="str">
        <f t="shared" si="43"/>
        <v>%</v>
      </c>
      <c r="C131" s="7" t="str">
        <f>IF('תחזית רווה'!C$58=0,"",C41)</f>
        <v/>
      </c>
      <c r="D131" s="7" t="str">
        <f>IF('תחזית רווה'!D$58=0,"",D41)</f>
        <v/>
      </c>
      <c r="E131" s="7" t="str">
        <f>IF('תחזית רווה'!E$58=0,"",E41)</f>
        <v/>
      </c>
      <c r="F131" s="7" t="str">
        <f>IF('תחזית רווה'!F$58=0,"",F41)</f>
        <v/>
      </c>
      <c r="G131" s="7" t="str">
        <f>IF('תחזית רווה'!G$5=0,"",G41)</f>
        <v/>
      </c>
      <c r="H131" s="7" t="str">
        <f>IF('תחזית רווה'!H$5=0,"",H41)</f>
        <v/>
      </c>
      <c r="I131" s="7" t="str">
        <f>IF('תחזית רווה'!I$5=0,"",I41)</f>
        <v/>
      </c>
      <c r="J131" s="7" t="str">
        <f>IF('תחזית רווה'!J$5=0,"",J41)</f>
        <v/>
      </c>
      <c r="K131" s="7" t="str">
        <f>IF('תחזית רווה'!K$5=0,"",K41)</f>
        <v/>
      </c>
      <c r="L131" s="7" t="str">
        <f>IF('תחזית רווה'!L$5=0,"",L41)</f>
        <v/>
      </c>
      <c r="M131" s="7" t="str">
        <f>IF('תחזית רווה'!M$5=0,"",M41)</f>
        <v/>
      </c>
      <c r="N131" s="7" t="str">
        <f>IF('תחזית רווה'!N$5=0,"",N41)</f>
        <v/>
      </c>
      <c r="O131" s="33" t="str">
        <f>IFERROR(O130/$O$95,"")</f>
        <v/>
      </c>
    </row>
    <row r="132" spans="2:15" x14ac:dyDescent="0.25">
      <c r="B132" s="26">
        <f t="shared" si="43"/>
        <v>0</v>
      </c>
      <c r="C132" s="7" t="str">
        <f>IF('תחזית רווה'!C$58=0,"",C42)</f>
        <v/>
      </c>
      <c r="D132" s="7" t="str">
        <f>IF('תחזית רווה'!D$58=0,"",D42)</f>
        <v/>
      </c>
      <c r="E132" s="7" t="str">
        <f>IF('תחזית רווה'!E$58=0,"",E42)</f>
        <v/>
      </c>
      <c r="F132" s="7" t="str">
        <f>IF('תחזית רווה'!F$58=0,"",F42)</f>
        <v/>
      </c>
      <c r="G132" s="7" t="str">
        <f>IF('תחזית רווה'!G$5=0,"",G42)</f>
        <v/>
      </c>
      <c r="H132" s="7" t="str">
        <f>IF('תחזית רווה'!H$5=0,"",H42)</f>
        <v/>
      </c>
      <c r="I132" s="7" t="str">
        <f>IF('תחזית רווה'!I$5=0,"",I42)</f>
        <v/>
      </c>
      <c r="J132" s="7" t="str">
        <f>IF('תחזית רווה'!J$5=0,"",J42)</f>
        <v/>
      </c>
      <c r="K132" s="7" t="str">
        <f>IF('תחזית רווה'!K$5=0,"",K42)</f>
        <v/>
      </c>
      <c r="L132" s="7" t="str">
        <f>IF('תחזית רווה'!L$5=0,"",L42)</f>
        <v/>
      </c>
      <c r="M132" s="7" t="str">
        <f>IF('תחזית רווה'!M$5=0,"",M42)</f>
        <v/>
      </c>
      <c r="N132" s="7" t="str">
        <f>IF('תחזית רווה'!N$5=0,"",N42)</f>
        <v/>
      </c>
      <c r="O132" s="37">
        <f>IFERROR(SUM(C132:N132),"")</f>
        <v>0</v>
      </c>
    </row>
    <row r="133" spans="2:15" x14ac:dyDescent="0.25">
      <c r="B133" s="26" t="str">
        <f t="shared" si="43"/>
        <v>%</v>
      </c>
      <c r="C133" s="7" t="str">
        <f>IF('תחזית רווה'!C$58=0,"",C43)</f>
        <v/>
      </c>
      <c r="D133" s="7" t="str">
        <f>IF('תחזית רווה'!D$58=0,"",D43)</f>
        <v/>
      </c>
      <c r="E133" s="7" t="str">
        <f>IF('תחזית רווה'!E$58=0,"",E43)</f>
        <v/>
      </c>
      <c r="F133" s="7" t="str">
        <f>IF('תחזית רווה'!F$58=0,"",F43)</f>
        <v/>
      </c>
      <c r="G133" s="7" t="str">
        <f>IF('תחזית רווה'!G$5=0,"",G43)</f>
        <v/>
      </c>
      <c r="H133" s="7" t="str">
        <f>IF('תחזית רווה'!H$5=0,"",H43)</f>
        <v/>
      </c>
      <c r="I133" s="7" t="str">
        <f>IF('תחזית רווה'!I$5=0,"",I43)</f>
        <v/>
      </c>
      <c r="J133" s="7" t="str">
        <f>IF('תחזית רווה'!J$5=0,"",J43)</f>
        <v/>
      </c>
      <c r="K133" s="7" t="str">
        <f>IF('תחזית רווה'!K$5=0,"",K43)</f>
        <v/>
      </c>
      <c r="L133" s="7" t="str">
        <f>IF('תחזית רווה'!L$5=0,"",L43)</f>
        <v/>
      </c>
      <c r="M133" s="7" t="str">
        <f>IF('תחזית רווה'!M$5=0,"",M43)</f>
        <v/>
      </c>
      <c r="N133" s="7" t="str">
        <f>IF('תחזית רווה'!N$5=0,"",N43)</f>
        <v/>
      </c>
      <c r="O133" s="33" t="str">
        <f>IFERROR(O132/$O$95,"")</f>
        <v/>
      </c>
    </row>
    <row r="134" spans="2:15" x14ac:dyDescent="0.25">
      <c r="B134" s="26">
        <f t="shared" si="43"/>
        <v>0</v>
      </c>
      <c r="C134" s="7" t="str">
        <f>IF('תחזית רווה'!C$58=0,"",C44)</f>
        <v/>
      </c>
      <c r="D134" s="7" t="str">
        <f>IF('תחזית רווה'!D$58=0,"",D44)</f>
        <v/>
      </c>
      <c r="E134" s="7" t="str">
        <f>IF('תחזית רווה'!E$58=0,"",E44)</f>
        <v/>
      </c>
      <c r="F134" s="7" t="str">
        <f>IF('תחזית רווה'!F$58=0,"",F44)</f>
        <v/>
      </c>
      <c r="G134" s="7" t="str">
        <f>IF('תחזית רווה'!G$5=0,"",G44)</f>
        <v/>
      </c>
      <c r="H134" s="7" t="str">
        <f>IF('תחזית רווה'!H$5=0,"",H44)</f>
        <v/>
      </c>
      <c r="I134" s="7" t="str">
        <f>IF('תחזית רווה'!I$5=0,"",I44)</f>
        <v/>
      </c>
      <c r="J134" s="7" t="str">
        <f>IF('תחזית רווה'!J$5=0,"",J44)</f>
        <v/>
      </c>
      <c r="K134" s="7" t="str">
        <f>IF('תחזית רווה'!K$5=0,"",K44)</f>
        <v/>
      </c>
      <c r="L134" s="7" t="str">
        <f>IF('תחזית רווה'!L$5=0,"",L44)</f>
        <v/>
      </c>
      <c r="M134" s="7" t="str">
        <f>IF('תחזית רווה'!M$5=0,"",M44)</f>
        <v/>
      </c>
      <c r="N134" s="7" t="str">
        <f>IF('תחזית רווה'!N$5=0,"",N44)</f>
        <v/>
      </c>
      <c r="O134" s="37">
        <f>IFERROR(SUM(C134:N134),"")</f>
        <v>0</v>
      </c>
    </row>
    <row r="135" spans="2:15" x14ac:dyDescent="0.25">
      <c r="B135" s="26" t="str">
        <f t="shared" si="43"/>
        <v>%</v>
      </c>
      <c r="C135" s="7" t="str">
        <f>IF('תחזית רווה'!C$58=0,"",C45)</f>
        <v/>
      </c>
      <c r="D135" s="7" t="str">
        <f>IF('תחזית רווה'!D$58=0,"",D45)</f>
        <v/>
      </c>
      <c r="E135" s="7" t="str">
        <f>IF('תחזית רווה'!E$58=0,"",E45)</f>
        <v/>
      </c>
      <c r="F135" s="7" t="str">
        <f>IF('תחזית רווה'!F$58=0,"",F45)</f>
        <v/>
      </c>
      <c r="G135" s="7" t="str">
        <f>IF('תחזית רווה'!G$5=0,"",G45)</f>
        <v/>
      </c>
      <c r="H135" s="7" t="str">
        <f>IF('תחזית רווה'!H$5=0,"",H45)</f>
        <v/>
      </c>
      <c r="I135" s="7" t="str">
        <f>IF('תחזית רווה'!I$5=0,"",I45)</f>
        <v/>
      </c>
      <c r="J135" s="7" t="str">
        <f>IF('תחזית רווה'!J$5=0,"",J45)</f>
        <v/>
      </c>
      <c r="K135" s="7" t="str">
        <f>IF('תחזית רווה'!K$5=0,"",K45)</f>
        <v/>
      </c>
      <c r="L135" s="7" t="str">
        <f>IF('תחזית רווה'!L$5=0,"",L45)</f>
        <v/>
      </c>
      <c r="M135" s="7" t="str">
        <f>IF('תחזית רווה'!M$5=0,"",M45)</f>
        <v/>
      </c>
      <c r="N135" s="7" t="str">
        <f>IF('תחזית רווה'!N$5=0,"",N45)</f>
        <v/>
      </c>
      <c r="O135" s="33" t="str">
        <f>IFERROR(O134/$O$95,"")</f>
        <v/>
      </c>
    </row>
    <row r="136" spans="2:15" x14ac:dyDescent="0.25">
      <c r="B136" s="26">
        <f t="shared" si="43"/>
        <v>0</v>
      </c>
      <c r="C136" s="7" t="str">
        <f>IF('תחזית רווה'!C$58=0,"",C46)</f>
        <v/>
      </c>
      <c r="D136" s="7" t="str">
        <f>IF('תחזית רווה'!D$58=0,"",D46)</f>
        <v/>
      </c>
      <c r="E136" s="7" t="str">
        <f>IF('תחזית רווה'!E$58=0,"",E46)</f>
        <v/>
      </c>
      <c r="F136" s="7" t="str">
        <f>IF('תחזית רווה'!F$58=0,"",F46)</f>
        <v/>
      </c>
      <c r="G136" s="7" t="str">
        <f>IF('תחזית רווה'!G$5=0,"",G46)</f>
        <v/>
      </c>
      <c r="H136" s="7" t="str">
        <f>IF('תחזית רווה'!H$5=0,"",H46)</f>
        <v/>
      </c>
      <c r="I136" s="7" t="str">
        <f>IF('תחזית רווה'!I$5=0,"",I46)</f>
        <v/>
      </c>
      <c r="J136" s="7" t="str">
        <f>IF('תחזית רווה'!J$5=0,"",J46)</f>
        <v/>
      </c>
      <c r="K136" s="7" t="str">
        <f>IF('תחזית רווה'!K$5=0,"",K46)</f>
        <v/>
      </c>
      <c r="L136" s="7" t="str">
        <f>IF('תחזית רווה'!L$5=0,"",L46)</f>
        <v/>
      </c>
      <c r="M136" s="7" t="str">
        <f>IF('תחזית רווה'!M$5=0,"",M46)</f>
        <v/>
      </c>
      <c r="N136" s="7" t="str">
        <f>IF('תחזית רווה'!N$5=0,"",N46)</f>
        <v/>
      </c>
      <c r="O136" s="37">
        <f>IFERROR(SUM(C136:N136),"")</f>
        <v>0</v>
      </c>
    </row>
    <row r="137" spans="2:15" x14ac:dyDescent="0.25">
      <c r="B137" s="26" t="str">
        <f t="shared" si="43"/>
        <v>%</v>
      </c>
      <c r="C137" s="7" t="str">
        <f>IF('תחזית רווה'!C$58=0,"",C47)</f>
        <v/>
      </c>
      <c r="D137" s="7" t="str">
        <f>IF('תחזית רווה'!D$58=0,"",D47)</f>
        <v/>
      </c>
      <c r="E137" s="7" t="str">
        <f>IF('תחזית רווה'!E$58=0,"",E47)</f>
        <v/>
      </c>
      <c r="F137" s="7" t="str">
        <f>IF('תחזית רווה'!F$58=0,"",F47)</f>
        <v/>
      </c>
      <c r="G137" s="7" t="str">
        <f>IF('תחזית רווה'!G$5=0,"",G47)</f>
        <v/>
      </c>
      <c r="H137" s="7" t="str">
        <f>IF('תחזית רווה'!H$5=0,"",H47)</f>
        <v/>
      </c>
      <c r="I137" s="7" t="str">
        <f>IF('תחזית רווה'!I$5=0,"",I47)</f>
        <v/>
      </c>
      <c r="J137" s="7" t="str">
        <f>IF('תחזית רווה'!J$5=0,"",J47)</f>
        <v/>
      </c>
      <c r="K137" s="7" t="str">
        <f>IF('תחזית רווה'!K$5=0,"",K47)</f>
        <v/>
      </c>
      <c r="L137" s="7" t="str">
        <f>IF('תחזית רווה'!L$5=0,"",L47)</f>
        <v/>
      </c>
      <c r="M137" s="7" t="str">
        <f>IF('תחזית רווה'!M$5=0,"",M47)</f>
        <v/>
      </c>
      <c r="N137" s="7" t="str">
        <f>IF('תחזית רווה'!N$5=0,"",N47)</f>
        <v/>
      </c>
      <c r="O137" s="33" t="str">
        <f>IFERROR(O136/$O$95,"")</f>
        <v/>
      </c>
    </row>
    <row r="138" spans="2:15" x14ac:dyDescent="0.25">
      <c r="B138" s="26">
        <f t="shared" si="43"/>
        <v>0</v>
      </c>
      <c r="C138" s="7" t="str">
        <f>IF('תחזית רווה'!C$58=0,"",C48)</f>
        <v/>
      </c>
      <c r="D138" s="7" t="str">
        <f>IF('תחזית רווה'!D$58=0,"",D48)</f>
        <v/>
      </c>
      <c r="E138" s="7" t="str">
        <f>IF('תחזית רווה'!E$58=0,"",E48)</f>
        <v/>
      </c>
      <c r="F138" s="7" t="str">
        <f>IF('תחזית רווה'!F$58=0,"",F48)</f>
        <v/>
      </c>
      <c r="G138" s="7" t="str">
        <f>IF('תחזית רווה'!G$5=0,"",G48)</f>
        <v/>
      </c>
      <c r="H138" s="7" t="str">
        <f>IF('תחזית רווה'!H$5=0,"",H48)</f>
        <v/>
      </c>
      <c r="I138" s="7" t="str">
        <f>IF('תחזית רווה'!I$5=0,"",I48)</f>
        <v/>
      </c>
      <c r="J138" s="7" t="str">
        <f>IF('תחזית רווה'!J$5=0,"",J48)</f>
        <v/>
      </c>
      <c r="K138" s="7" t="str">
        <f>IF('תחזית רווה'!K$5=0,"",K48)</f>
        <v/>
      </c>
      <c r="L138" s="7" t="str">
        <f>IF('תחזית רווה'!L$5=0,"",L48)</f>
        <v/>
      </c>
      <c r="M138" s="7" t="str">
        <f>IF('תחזית רווה'!M$5=0,"",M48)</f>
        <v/>
      </c>
      <c r="N138" s="7" t="str">
        <f>IF('תחזית רווה'!N$5=0,"",N48)</f>
        <v/>
      </c>
      <c r="O138" s="37">
        <f>IFERROR(SUM(C138:N138),"")</f>
        <v>0</v>
      </c>
    </row>
    <row r="139" spans="2:15" x14ac:dyDescent="0.25">
      <c r="B139" s="26" t="str">
        <f t="shared" si="43"/>
        <v>%</v>
      </c>
      <c r="C139" s="7" t="str">
        <f>IF('תחזית רווה'!C$58=0,"",C49)</f>
        <v/>
      </c>
      <c r="D139" s="7" t="str">
        <f>IF('תחזית רווה'!D$58=0,"",D49)</f>
        <v/>
      </c>
      <c r="E139" s="7" t="str">
        <f>IF('תחזית רווה'!E$58=0,"",E49)</f>
        <v/>
      </c>
      <c r="F139" s="7" t="str">
        <f>IF('תחזית רווה'!F$58=0,"",F49)</f>
        <v/>
      </c>
      <c r="G139" s="7" t="str">
        <f>IF('תחזית רווה'!G$5=0,"",G49)</f>
        <v/>
      </c>
      <c r="H139" s="7" t="str">
        <f>IF('תחזית רווה'!H$5=0,"",H49)</f>
        <v/>
      </c>
      <c r="I139" s="7" t="str">
        <f>IF('תחזית רווה'!I$5=0,"",I49)</f>
        <v/>
      </c>
      <c r="J139" s="7" t="str">
        <f>IF('תחזית רווה'!J$5=0,"",J49)</f>
        <v/>
      </c>
      <c r="K139" s="7" t="str">
        <f>IF('תחזית רווה'!K$5=0,"",K49)</f>
        <v/>
      </c>
      <c r="L139" s="7" t="str">
        <f>IF('תחזית רווה'!L$5=0,"",L49)</f>
        <v/>
      </c>
      <c r="M139" s="7" t="str">
        <f>IF('תחזית רווה'!M$5=0,"",M49)</f>
        <v/>
      </c>
      <c r="N139" s="7" t="str">
        <f>IF('תחזית רווה'!N$5=0,"",N49)</f>
        <v/>
      </c>
      <c r="O139" s="33" t="str">
        <f>IFERROR(O138/$O$95,"")</f>
        <v/>
      </c>
    </row>
    <row r="140" spans="2:15" x14ac:dyDescent="0.25">
      <c r="B140" s="26">
        <f t="shared" si="43"/>
        <v>0</v>
      </c>
      <c r="C140" s="7" t="str">
        <f>IF('תחזית רווה'!C$58=0,"",C50)</f>
        <v/>
      </c>
      <c r="D140" s="7" t="str">
        <f>IF('תחזית רווה'!D$58=0,"",D50)</f>
        <v/>
      </c>
      <c r="E140" s="7" t="str">
        <f>IF('תחזית רווה'!E$58=0,"",E50)</f>
        <v/>
      </c>
      <c r="F140" s="7" t="str">
        <f>IF('תחזית רווה'!F$58=0,"",F50)</f>
        <v/>
      </c>
      <c r="G140" s="7" t="str">
        <f>IF('תחזית רווה'!G$5=0,"",G50)</f>
        <v/>
      </c>
      <c r="H140" s="7" t="str">
        <f>IF('תחזית רווה'!H$5=0,"",H50)</f>
        <v/>
      </c>
      <c r="I140" s="7" t="str">
        <f>IF('תחזית רווה'!I$5=0,"",I50)</f>
        <v/>
      </c>
      <c r="J140" s="7" t="str">
        <f>IF('תחזית רווה'!J$5=0,"",J50)</f>
        <v/>
      </c>
      <c r="K140" s="7" t="str">
        <f>IF('תחזית רווה'!K$5=0,"",K50)</f>
        <v/>
      </c>
      <c r="L140" s="7" t="str">
        <f>IF('תחזית רווה'!L$5=0,"",L50)</f>
        <v/>
      </c>
      <c r="M140" s="7" t="str">
        <f>IF('תחזית רווה'!M$5=0,"",M50)</f>
        <v/>
      </c>
      <c r="N140" s="7" t="str">
        <f>IF('תחזית רווה'!N$5=0,"",N50)</f>
        <v/>
      </c>
      <c r="O140" s="37">
        <f>IFERROR(SUM(C140:N140),"")</f>
        <v>0</v>
      </c>
    </row>
    <row r="141" spans="2:15" x14ac:dyDescent="0.25">
      <c r="B141" s="26" t="str">
        <f t="shared" si="43"/>
        <v>%</v>
      </c>
      <c r="C141" s="7" t="str">
        <f>IF('תחזית רווה'!C$58=0,"",C51)</f>
        <v/>
      </c>
      <c r="D141" s="7" t="str">
        <f>IF('תחזית רווה'!D$58=0,"",D51)</f>
        <v/>
      </c>
      <c r="E141" s="7" t="str">
        <f>IF('תחזית רווה'!E$58=0,"",E51)</f>
        <v/>
      </c>
      <c r="F141" s="7" t="str">
        <f>IF('תחזית רווה'!F$58=0,"",F51)</f>
        <v/>
      </c>
      <c r="G141" s="7" t="str">
        <f>IF('תחזית רווה'!G$5=0,"",G51)</f>
        <v/>
      </c>
      <c r="H141" s="7" t="str">
        <f>IF('תחזית רווה'!H$5=0,"",H51)</f>
        <v/>
      </c>
      <c r="I141" s="7" t="str">
        <f>IF('תחזית רווה'!I$5=0,"",I51)</f>
        <v/>
      </c>
      <c r="J141" s="7" t="str">
        <f>IF('תחזית רווה'!J$5=0,"",J51)</f>
        <v/>
      </c>
      <c r="K141" s="7" t="str">
        <f>IF('תחזית רווה'!K$5=0,"",K51)</f>
        <v/>
      </c>
      <c r="L141" s="7" t="str">
        <f>IF('תחזית רווה'!L$5=0,"",L51)</f>
        <v/>
      </c>
      <c r="M141" s="7" t="str">
        <f>IF('תחזית רווה'!M$5=0,"",M51)</f>
        <v/>
      </c>
      <c r="N141" s="7" t="str">
        <f>IF('תחזית רווה'!N$5=0,"",N51)</f>
        <v/>
      </c>
      <c r="O141" s="33" t="str">
        <f>IFERROR(O140/$O$95,"")</f>
        <v/>
      </c>
    </row>
    <row r="142" spans="2:15" x14ac:dyDescent="0.25">
      <c r="B142" s="53" t="str">
        <f t="shared" si="43"/>
        <v>הוצאות קבועות</v>
      </c>
      <c r="C142" s="15" t="str">
        <f>IF('תחזית רווה'!C$58=0,"",C52)</f>
        <v/>
      </c>
      <c r="D142" s="15" t="str">
        <f>IF('תחזית רווה'!D$58=0,"",D52)</f>
        <v/>
      </c>
      <c r="E142" s="15" t="str">
        <f>IF('תחזית רווה'!E$58=0,"",E52)</f>
        <v/>
      </c>
      <c r="F142" s="15" t="str">
        <f>IF('תחזית רווה'!F$58=0,"",F52)</f>
        <v/>
      </c>
      <c r="G142" s="15" t="str">
        <f>IF('תחזית רווה'!G$5=0,"",G52)</f>
        <v/>
      </c>
      <c r="H142" s="15" t="str">
        <f>IF('תחזית רווה'!H$5=0,"",H52)</f>
        <v/>
      </c>
      <c r="I142" s="15" t="str">
        <f>IF('תחזית רווה'!I$5=0,"",I52)</f>
        <v/>
      </c>
      <c r="J142" s="15" t="str">
        <f>IF('תחזית רווה'!J$5=0,"",J52)</f>
        <v/>
      </c>
      <c r="K142" s="15" t="str">
        <f>IF('תחזית רווה'!K$5=0,"",K52)</f>
        <v/>
      </c>
      <c r="L142" s="15" t="str">
        <f>IF('תחזית רווה'!L$5=0,"",L52)</f>
        <v/>
      </c>
      <c r="M142" s="15" t="str">
        <f>IF('תחזית רווה'!M$5=0,"",M52)</f>
        <v/>
      </c>
      <c r="N142" s="15" t="str">
        <f>IF('תחזית רווה'!N$5=0,"",N52)</f>
        <v/>
      </c>
      <c r="O142" s="54">
        <f>IFERROR(SUM(C142:N142),"")</f>
        <v>0</v>
      </c>
    </row>
    <row r="143" spans="2:15" x14ac:dyDescent="0.25">
      <c r="B143" s="26" t="str">
        <f t="shared" si="43"/>
        <v>%</v>
      </c>
      <c r="C143" s="7" t="str">
        <f>IF('תחזית רווה'!C$58=0,"",C53)</f>
        <v/>
      </c>
      <c r="D143" s="7" t="str">
        <f>IF('תחזית רווה'!D$58=0,"",D53)</f>
        <v/>
      </c>
      <c r="E143" s="7" t="str">
        <f>IF('תחזית רווה'!E$58=0,"",E53)</f>
        <v/>
      </c>
      <c r="F143" s="7" t="str">
        <f>IF('תחזית רווה'!F$58=0,"",F53)</f>
        <v/>
      </c>
      <c r="G143" s="7" t="str">
        <f>IF('תחזית רווה'!G$5=0,"",G53)</f>
        <v/>
      </c>
      <c r="H143" s="7" t="str">
        <f>IF('תחזית רווה'!H$5=0,"",H53)</f>
        <v/>
      </c>
      <c r="I143" s="7" t="str">
        <f>IF('תחזית רווה'!I$5=0,"",I53)</f>
        <v/>
      </c>
      <c r="J143" s="7" t="str">
        <f>IF('תחזית רווה'!J$5=0,"",J53)</f>
        <v/>
      </c>
      <c r="K143" s="7" t="str">
        <f>IF('תחזית רווה'!K$5=0,"",K53)</f>
        <v/>
      </c>
      <c r="L143" s="7" t="str">
        <f>IF('תחזית רווה'!L$5=0,"",L53)</f>
        <v/>
      </c>
      <c r="M143" s="7" t="str">
        <f>IF('תחזית רווה'!M$5=0,"",M53)</f>
        <v/>
      </c>
      <c r="N143" s="7" t="str">
        <f>IF('תחזית רווה'!N$5=0,"",N53)</f>
        <v/>
      </c>
      <c r="O143" s="33" t="str">
        <f>IFERROR(O142/$O$95,"")</f>
        <v/>
      </c>
    </row>
    <row r="144" spans="2:15" x14ac:dyDescent="0.25">
      <c r="B144" s="53" t="str">
        <f t="shared" si="43"/>
        <v>מימון</v>
      </c>
      <c r="C144" s="15" t="str">
        <f>IF('תחזית רווה'!C$58=0,"",C54)</f>
        <v/>
      </c>
      <c r="D144" s="15" t="str">
        <f>IF('תחזית רווה'!D$58=0,"",D54)</f>
        <v/>
      </c>
      <c r="E144" s="15" t="str">
        <f>IF('תחזית רווה'!E$58=0,"",E54)</f>
        <v/>
      </c>
      <c r="F144" s="15" t="str">
        <f>IF('תחזית רווה'!F$58=0,"",F54)</f>
        <v/>
      </c>
      <c r="G144" s="15" t="str">
        <f>IF('תחזית רווה'!G$5=0,"",G54)</f>
        <v/>
      </c>
      <c r="H144" s="15" t="str">
        <f>IF('תחזית רווה'!H$5=0,"",H54)</f>
        <v/>
      </c>
      <c r="I144" s="15" t="str">
        <f>IF('תחזית רווה'!I$5=0,"",I54)</f>
        <v/>
      </c>
      <c r="J144" s="15" t="str">
        <f>IF('תחזית רווה'!J$5=0,"",J54)</f>
        <v/>
      </c>
      <c r="K144" s="15" t="str">
        <f>IF('תחזית רווה'!K$5=0,"",K54)</f>
        <v/>
      </c>
      <c r="L144" s="15" t="str">
        <f>IF('תחזית רווה'!L$5=0,"",L54)</f>
        <v/>
      </c>
      <c r="M144" s="15" t="str">
        <f>IF('תחזית רווה'!M$5=0,"",M54)</f>
        <v/>
      </c>
      <c r="N144" s="15" t="str">
        <f>IF('תחזית רווה'!N$5=0,"",N54)</f>
        <v/>
      </c>
      <c r="O144" s="54">
        <f>IFERROR(SUM(C144:N144),"")</f>
        <v>0</v>
      </c>
    </row>
    <row r="145" spans="2:15" x14ac:dyDescent="0.25">
      <c r="B145" s="26" t="str">
        <f t="shared" si="43"/>
        <v>%</v>
      </c>
      <c r="C145" s="7" t="str">
        <f>IF('תחזית רווה'!C$58=0,"",C55)</f>
        <v/>
      </c>
      <c r="D145" s="7" t="str">
        <f>IF('תחזית רווה'!D$58=0,"",D55)</f>
        <v/>
      </c>
      <c r="E145" s="7" t="str">
        <f>IF('תחזית רווה'!E$58=0,"",E55)</f>
        <v/>
      </c>
      <c r="F145" s="7" t="str">
        <f>IF('תחזית רווה'!F$58=0,"",F55)</f>
        <v/>
      </c>
      <c r="G145" s="7" t="str">
        <f>IF('תחזית רווה'!G$5=0,"",G55)</f>
        <v/>
      </c>
      <c r="H145" s="7" t="str">
        <f>IF('תחזית רווה'!H$5=0,"",H55)</f>
        <v/>
      </c>
      <c r="I145" s="7" t="str">
        <f>IF('תחזית רווה'!I$5=0,"",I55)</f>
        <v/>
      </c>
      <c r="J145" s="7" t="str">
        <f>IF('תחזית רווה'!J$5=0,"",J55)</f>
        <v/>
      </c>
      <c r="K145" s="7" t="str">
        <f>IF('תחזית רווה'!K$5=0,"",K55)</f>
        <v/>
      </c>
      <c r="L145" s="7" t="str">
        <f>IF('תחזית רווה'!L$5=0,"",L55)</f>
        <v/>
      </c>
      <c r="M145" s="7" t="str">
        <f>IF('תחזית רווה'!M$5=0,"",M55)</f>
        <v/>
      </c>
      <c r="N145" s="7" t="str">
        <f>IF('תחזית רווה'!N$5=0,"",N55)</f>
        <v/>
      </c>
      <c r="O145" s="33" t="str">
        <f>IFERROR(O144/$O$95,"")</f>
        <v/>
      </c>
    </row>
    <row r="146" spans="2:15" x14ac:dyDescent="0.25">
      <c r="B146" s="53" t="str">
        <f t="shared" si="43"/>
        <v>סה"כ הוצאות</v>
      </c>
      <c r="C146" s="15" t="str">
        <f>IF('תחזית רווה'!C$58=0,"",C56)</f>
        <v/>
      </c>
      <c r="D146" s="15" t="str">
        <f>IF('תחזית רווה'!D$58=0,"",D56)</f>
        <v/>
      </c>
      <c r="E146" s="15" t="str">
        <f>IF('תחזית רווה'!E$58=0,"",E56)</f>
        <v/>
      </c>
      <c r="F146" s="15" t="str">
        <f>IF('תחזית רווה'!F$58=0,"",F56)</f>
        <v/>
      </c>
      <c r="G146" s="15" t="str">
        <f>IF('תחזית רווה'!G$5=0,"",G56)</f>
        <v/>
      </c>
      <c r="H146" s="15" t="str">
        <f>IF('תחזית רווה'!H$5=0,"",H56)</f>
        <v/>
      </c>
      <c r="I146" s="15" t="str">
        <f>IF('תחזית רווה'!I$5=0,"",I56)</f>
        <v/>
      </c>
      <c r="J146" s="15" t="str">
        <f>IF('תחזית רווה'!J$5=0,"",J56)</f>
        <v/>
      </c>
      <c r="K146" s="15" t="str">
        <f>IF('תחזית רווה'!K$5=0,"",K56)</f>
        <v/>
      </c>
      <c r="L146" s="15" t="str">
        <f>IF('תחזית רווה'!L$5=0,"",L56)</f>
        <v/>
      </c>
      <c r="M146" s="15" t="str">
        <f>IF('תחזית רווה'!M$5=0,"",M56)</f>
        <v/>
      </c>
      <c r="N146" s="15" t="str">
        <f>IF('תחזית רווה'!N$5=0,"",N56)</f>
        <v/>
      </c>
      <c r="O146" s="54">
        <f>IFERROR(SUM(C146:N146),"")</f>
        <v>0</v>
      </c>
    </row>
    <row r="147" spans="2:15" x14ac:dyDescent="0.25">
      <c r="B147" s="26" t="str">
        <f t="shared" si="43"/>
        <v>%</v>
      </c>
      <c r="C147" s="7" t="str">
        <f>IF('תחזית רווה'!C$58=0,"",C57)</f>
        <v/>
      </c>
      <c r="D147" s="7" t="str">
        <f>IF('תחזית רווה'!D$58=0,"",D57)</f>
        <v/>
      </c>
      <c r="E147" s="7" t="str">
        <f>IF('תחזית רווה'!E$58=0,"",E57)</f>
        <v/>
      </c>
      <c r="F147" s="7" t="str">
        <f>IF('תחזית רווה'!F$58=0,"",F57)</f>
        <v/>
      </c>
      <c r="G147" s="7" t="str">
        <f>IF('תחזית רווה'!G$5=0,"",G57)</f>
        <v/>
      </c>
      <c r="H147" s="7" t="str">
        <f>IF('תחזית רווה'!H$5=0,"",H57)</f>
        <v/>
      </c>
      <c r="I147" s="7" t="str">
        <f>IF('תחזית רווה'!I$5=0,"",I57)</f>
        <v/>
      </c>
      <c r="J147" s="7" t="str">
        <f>IF('תחזית רווה'!J$5=0,"",J57)</f>
        <v/>
      </c>
      <c r="K147" s="7" t="str">
        <f>IF('תחזית רווה'!K$5=0,"",K57)</f>
        <v/>
      </c>
      <c r="L147" s="7" t="str">
        <f>IF('תחזית רווה'!L$5=0,"",L57)</f>
        <v/>
      </c>
      <c r="M147" s="7" t="str">
        <f>IF('תחזית רווה'!M$5=0,"",M57)</f>
        <v/>
      </c>
      <c r="N147" s="7" t="str">
        <f>IF('תחזית רווה'!N$5=0,"",N57)</f>
        <v/>
      </c>
      <c r="O147" s="33" t="str">
        <f>IFERROR(O146/$O$95,"")</f>
        <v/>
      </c>
    </row>
    <row r="148" spans="2:15" x14ac:dyDescent="0.25">
      <c r="B148" s="53" t="str">
        <f t="shared" si="43"/>
        <v>רווח לפני מס</v>
      </c>
      <c r="C148" s="15" t="str">
        <f>IF('תחזית רווה'!C$58=0,"",C58)</f>
        <v/>
      </c>
      <c r="D148" s="15" t="str">
        <f>IF('תחזית רווה'!D$58=0,"",D58)</f>
        <v/>
      </c>
      <c r="E148" s="15" t="str">
        <f>IF('תחזית רווה'!E$58=0,"",E58)</f>
        <v/>
      </c>
      <c r="F148" s="15" t="str">
        <f>IF('תחזית רווה'!F$58=0,"",F58)</f>
        <v/>
      </c>
      <c r="G148" s="15" t="str">
        <f>IF('תחזית רווה'!G$5=0,"",G58)</f>
        <v/>
      </c>
      <c r="H148" s="15" t="str">
        <f>IF('תחזית רווה'!H$5=0,"",H58)</f>
        <v/>
      </c>
      <c r="I148" s="15" t="str">
        <f>IF('תחזית רווה'!I$5=0,"",I58)</f>
        <v/>
      </c>
      <c r="J148" s="15" t="str">
        <f>IF('תחזית רווה'!J$5=0,"",J58)</f>
        <v/>
      </c>
      <c r="K148" s="15" t="str">
        <f>IF('תחזית רווה'!K$5=0,"",K58)</f>
        <v/>
      </c>
      <c r="L148" s="15" t="str">
        <f>IF('תחזית רווה'!L$5=0,"",L58)</f>
        <v/>
      </c>
      <c r="M148" s="15" t="str">
        <f>IF('תחזית רווה'!M$5=0,"",M58)</f>
        <v/>
      </c>
      <c r="N148" s="15" t="str">
        <f>IF('תחזית רווה'!N$5=0,"",N58)</f>
        <v/>
      </c>
      <c r="O148" s="54">
        <f>IFERROR(SUM(C148:N148),"")</f>
        <v>0</v>
      </c>
    </row>
    <row r="149" spans="2:15" x14ac:dyDescent="0.25">
      <c r="B149" s="26" t="str">
        <f t="shared" si="43"/>
        <v>%</v>
      </c>
      <c r="C149" s="7" t="str">
        <f>IF('תחזית רווה'!C$58=0,"",C59)</f>
        <v/>
      </c>
      <c r="D149" s="7" t="str">
        <f>IF('תחזית רווה'!D$58=0,"",D59)</f>
        <v/>
      </c>
      <c r="E149" s="7" t="str">
        <f>IF('תחזית רווה'!E$58=0,"",E59)</f>
        <v/>
      </c>
      <c r="F149" s="7" t="str">
        <f>IF('תחזית רווה'!F$58=0,"",F59)</f>
        <v/>
      </c>
      <c r="G149" s="7" t="str">
        <f>IF('תחזית רווה'!G$5=0,"",G59)</f>
        <v/>
      </c>
      <c r="H149" s="7" t="str">
        <f>IF('תחזית רווה'!H$5=0,"",H59)</f>
        <v/>
      </c>
      <c r="I149" s="7" t="str">
        <f>IF('תחזית רווה'!I$5=0,"",I59)</f>
        <v/>
      </c>
      <c r="J149" s="7" t="str">
        <f>IF('תחזית רווה'!J$5=0,"",J59)</f>
        <v/>
      </c>
      <c r="K149" s="7" t="str">
        <f>IF('תחזית רווה'!K$5=0,"",K59)</f>
        <v/>
      </c>
      <c r="L149" s="7" t="str">
        <f>IF('תחזית רווה'!L$5=0,"",L59)</f>
        <v/>
      </c>
      <c r="M149" s="7" t="str">
        <f>IF('תחזית רווה'!M$5=0,"",M59)</f>
        <v/>
      </c>
      <c r="N149" s="7" t="str">
        <f>IF('תחזית רווה'!N$5=0,"",N59)</f>
        <v/>
      </c>
      <c r="O149" s="33" t="str">
        <f>IFERROR(O148/$O$95,"")</f>
        <v/>
      </c>
    </row>
    <row r="150" spans="2:15" x14ac:dyDescent="0.25">
      <c r="B150" s="26">
        <f t="shared" si="43"/>
        <v>0</v>
      </c>
      <c r="C150" s="7" t="str">
        <f>IF('תחזית רווה'!C$58=0,"",C60)</f>
        <v/>
      </c>
      <c r="D150" s="7" t="str">
        <f>IF('תחזית רווה'!D$58=0,"",D60)</f>
        <v/>
      </c>
      <c r="E150" s="7" t="str">
        <f>IF('תחזית רווה'!E$58=0,"",E60)</f>
        <v/>
      </c>
      <c r="F150" s="7" t="str">
        <f>IF('תחזית רווה'!F$58=0,"",F60)</f>
        <v/>
      </c>
      <c r="G150" s="7" t="str">
        <f>IF('תחזית רווה'!G$5=0,"",G60)</f>
        <v/>
      </c>
      <c r="H150" s="7" t="str">
        <f>IF('תחזית רווה'!H$5=0,"",H60)</f>
        <v/>
      </c>
      <c r="I150" s="7" t="str">
        <f>IF('תחזית רווה'!I$5=0,"",I60)</f>
        <v/>
      </c>
      <c r="J150" s="7" t="str">
        <f>IF('תחזית רווה'!J$5=0,"",J60)</f>
        <v/>
      </c>
      <c r="K150" s="7" t="str">
        <f>IF('תחזית רווה'!K$5=0,"",K60)</f>
        <v/>
      </c>
      <c r="L150" s="7" t="str">
        <f>IF('תחזית רווה'!L$5=0,"",L60)</f>
        <v/>
      </c>
      <c r="M150" s="7" t="str">
        <f>IF('תחזית רווה'!M$5=0,"",M60)</f>
        <v/>
      </c>
      <c r="N150" s="7" t="str">
        <f>IF('תחזית רווה'!N$5=0,"",N60)</f>
        <v/>
      </c>
      <c r="O150" s="37"/>
    </row>
    <row r="151" spans="2:15" ht="14" thickBot="1" x14ac:dyDescent="0.3">
      <c r="B151" s="29">
        <f t="shared" si="43"/>
        <v>0</v>
      </c>
      <c r="C151" s="34" t="str">
        <f>IF('תחזית רווה'!C$58=0,"",C61)</f>
        <v/>
      </c>
      <c r="D151" s="34" t="str">
        <f>IF('תחזית רווה'!D$58=0,"",D61)</f>
        <v/>
      </c>
      <c r="E151" s="34" t="str">
        <f>IF('תחזית רווה'!E$58=0,"",E61)</f>
        <v/>
      </c>
      <c r="F151" s="34" t="str">
        <f>IF('תחזית רווה'!F$58=0,"",F61)</f>
        <v/>
      </c>
      <c r="G151" s="34" t="str">
        <f>IF('תחזית רווה'!G$5=0,"",G61)</f>
        <v/>
      </c>
      <c r="H151" s="34" t="str">
        <f>IF('תחזית רווה'!H$5=0,"",H61)</f>
        <v/>
      </c>
      <c r="I151" s="34" t="str">
        <f>IF('תחזית רווה'!I$5=0,"",I61)</f>
        <v/>
      </c>
      <c r="J151" s="34" t="str">
        <f>IF('תחזית רווה'!J$5=0,"",J61)</f>
        <v/>
      </c>
      <c r="K151" s="34" t="str">
        <f>IF('תחזית רווה'!K$5=0,"",K61)</f>
        <v/>
      </c>
      <c r="L151" s="34" t="str">
        <f>IF('תחזית רווה'!L$5=0,"",L61)</f>
        <v/>
      </c>
      <c r="M151" s="34" t="str">
        <f>IF('תחזית רווה'!M$5=0,"",M61)</f>
        <v/>
      </c>
      <c r="N151" s="34" t="str">
        <f>IF('תחזית רווה'!N$5=0,"",N61)</f>
        <v/>
      </c>
      <c r="O151" s="35"/>
    </row>
    <row r="152" spans="2:15" x14ac:dyDescent="0.25">
      <c r="B152" s="31" t="str">
        <f t="shared" si="43"/>
        <v>הוצאות תזרימיות</v>
      </c>
      <c r="C152" s="32" t="str">
        <f>IF('תחזית רווה'!C$58=0,"",C62)</f>
        <v/>
      </c>
      <c r="D152" s="32" t="str">
        <f>IF('תחזית רווה'!D$58=0,"",D62)</f>
        <v/>
      </c>
      <c r="E152" s="32" t="str">
        <f>IF('תחזית רווה'!E$58=0,"",E62)</f>
        <v/>
      </c>
      <c r="F152" s="32" t="str">
        <f>IF('תחזית רווה'!F$58=0,"",F62)</f>
        <v/>
      </c>
      <c r="G152" s="32" t="str">
        <f>IF('תחזית רווה'!G$5=0,"",G62)</f>
        <v/>
      </c>
      <c r="H152" s="32" t="str">
        <f>IF('תחזית רווה'!H$5=0,"",H62)</f>
        <v/>
      </c>
      <c r="I152" s="32" t="str">
        <f>IF('תחזית רווה'!I$5=0,"",I62)</f>
        <v/>
      </c>
      <c r="J152" s="32" t="str">
        <f>IF('תחזית רווה'!J$5=0,"",J62)</f>
        <v/>
      </c>
      <c r="K152" s="32" t="str">
        <f>IF('תחזית רווה'!K$5=0,"",K62)</f>
        <v/>
      </c>
      <c r="L152" s="32" t="str">
        <f>IF('תחזית רווה'!L$5=0,"",L62)</f>
        <v/>
      </c>
      <c r="M152" s="32" t="str">
        <f>IF('תחזית רווה'!M$5=0,"",M62)</f>
        <v/>
      </c>
      <c r="N152" s="32" t="str">
        <f>IF('תחזית רווה'!N$5=0,"",N62)</f>
        <v/>
      </c>
      <c r="O152" s="36"/>
    </row>
    <row r="153" spans="2:15" x14ac:dyDescent="0.25">
      <c r="B153" s="26">
        <f t="shared" si="43"/>
        <v>0</v>
      </c>
      <c r="C153" s="7" t="str">
        <f>IF('תחזית רווה'!C$58=0,"",C63)</f>
        <v/>
      </c>
      <c r="D153" s="7" t="str">
        <f>IF('תחזית רווה'!D$58=0,"",D63)</f>
        <v/>
      </c>
      <c r="E153" s="7" t="str">
        <f>IF('תחזית רווה'!E$58=0,"",E63)</f>
        <v/>
      </c>
      <c r="F153" s="7" t="str">
        <f>IF('תחזית רווה'!F$58=0,"",F63)</f>
        <v/>
      </c>
      <c r="G153" s="7" t="str">
        <f>IF('תחזית רווה'!G$5=0,"",G63)</f>
        <v/>
      </c>
      <c r="H153" s="7" t="str">
        <f>IF('תחזית רווה'!H$5=0,"",H63)</f>
        <v/>
      </c>
      <c r="I153" s="7" t="str">
        <f>IF('תחזית רווה'!I$5=0,"",I63)</f>
        <v/>
      </c>
      <c r="J153" s="7" t="str">
        <f>IF('תחזית רווה'!J$5=0,"",J63)</f>
        <v/>
      </c>
      <c r="K153" s="7" t="str">
        <f>IF('תחזית רווה'!K$5=0,"",K63)</f>
        <v/>
      </c>
      <c r="L153" s="7" t="str">
        <f>IF('תחזית רווה'!L$5=0,"",L63)</f>
        <v/>
      </c>
      <c r="M153" s="7" t="str">
        <f>IF('תחזית רווה'!M$5=0,"",M63)</f>
        <v/>
      </c>
      <c r="N153" s="7" t="str">
        <f>IF('תחזית רווה'!N$5=0,"",N63)</f>
        <v/>
      </c>
      <c r="O153" s="37">
        <f t="shared" ref="O153" si="44">O63</f>
        <v>0</v>
      </c>
    </row>
    <row r="154" spans="2:15" x14ac:dyDescent="0.25">
      <c r="B154" s="26" t="str">
        <f t="shared" si="43"/>
        <v>רווח לתזרים</v>
      </c>
      <c r="C154" s="7" t="str">
        <f>IF('תחזית רווה'!C$58=0,"",C64)</f>
        <v/>
      </c>
      <c r="D154" s="7" t="str">
        <f>IF('תחזית רווה'!D$58=0,"",D64)</f>
        <v/>
      </c>
      <c r="E154" s="7" t="str">
        <f>IF('תחזית רווה'!E$58=0,"",E64)</f>
        <v/>
      </c>
      <c r="F154" s="7" t="str">
        <f>IF('תחזית רווה'!F$58=0,"",F64)</f>
        <v/>
      </c>
      <c r="G154" s="7" t="str">
        <f>IF('תחזית רווה'!G$5=0,"",G64)</f>
        <v/>
      </c>
      <c r="H154" s="7" t="str">
        <f>IF('תחזית רווה'!H$5=0,"",H64)</f>
        <v/>
      </c>
      <c r="I154" s="7" t="str">
        <f>IF('תחזית רווה'!I$5=0,"",I64)</f>
        <v/>
      </c>
      <c r="J154" s="7" t="str">
        <f>IF('תחזית רווה'!J$5=0,"",J64)</f>
        <v/>
      </c>
      <c r="K154" s="7" t="str">
        <f>IF('תחזית רווה'!K$5=0,"",K64)</f>
        <v/>
      </c>
      <c r="L154" s="7" t="str">
        <f>IF('תחזית רווה'!L$5=0,"",L64)</f>
        <v/>
      </c>
      <c r="M154" s="7" t="str">
        <f>IF('תחזית רווה'!M$5=0,"",M64)</f>
        <v/>
      </c>
      <c r="N154" s="7" t="str">
        <f>IF('תחזית רווה'!N$5=0,"",N64)</f>
        <v/>
      </c>
      <c r="O154" s="37">
        <f>IFERROR(SUM(C154:N154),"")</f>
        <v>0</v>
      </c>
    </row>
    <row r="155" spans="2:15" x14ac:dyDescent="0.25">
      <c r="B155" s="26" t="str">
        <f t="shared" si="43"/>
        <v>%</v>
      </c>
      <c r="C155" s="7" t="str">
        <f>IF('תחזית רווה'!C$58=0,"",C65)</f>
        <v/>
      </c>
      <c r="D155" s="7" t="str">
        <f>IF('תחזית רווה'!D$58=0,"",D65)</f>
        <v/>
      </c>
      <c r="E155" s="7" t="str">
        <f>IF('תחזית רווה'!E$58=0,"",E65)</f>
        <v/>
      </c>
      <c r="F155" s="7" t="str">
        <f>IF('תחזית רווה'!F$58=0,"",F65)</f>
        <v/>
      </c>
      <c r="G155" s="7" t="str">
        <f>IF('תחזית רווה'!G$5=0,"",G65)</f>
        <v/>
      </c>
      <c r="H155" s="7" t="str">
        <f>IF('תחזית רווה'!H$5=0,"",H65)</f>
        <v/>
      </c>
      <c r="I155" s="7" t="str">
        <f>IF('תחזית רווה'!I$5=0,"",I65)</f>
        <v/>
      </c>
      <c r="J155" s="7" t="str">
        <f>IF('תחזית רווה'!J$5=0,"",J65)</f>
        <v/>
      </c>
      <c r="K155" s="7" t="str">
        <f>IF('תחזית רווה'!K$5=0,"",K65)</f>
        <v/>
      </c>
      <c r="L155" s="7" t="str">
        <f>IF('תחזית רווה'!L$5=0,"",L65)</f>
        <v/>
      </c>
      <c r="M155" s="7" t="str">
        <f>IF('תחזית רווה'!M$5=0,"",M65)</f>
        <v/>
      </c>
      <c r="N155" s="7" t="str">
        <f>IF('תחזית רווה'!N$5=0,"",N65)</f>
        <v/>
      </c>
      <c r="O155" s="33" t="str">
        <f>IFERROR(O154/$O$95,"")</f>
        <v/>
      </c>
    </row>
    <row r="156" spans="2:15" x14ac:dyDescent="0.25">
      <c r="B156" s="26" t="str">
        <f t="shared" si="43"/>
        <v>השקעות / רכוש קבוע</v>
      </c>
      <c r="C156" s="7" t="str">
        <f>IF('תחזית רווה'!C$58=0,"",C66)</f>
        <v/>
      </c>
      <c r="D156" s="7" t="str">
        <f>IF('תחזית רווה'!D$58=0,"",D66)</f>
        <v/>
      </c>
      <c r="E156" s="7" t="str">
        <f>IF('תחזית רווה'!E$58=0,"",E66)</f>
        <v/>
      </c>
      <c r="F156" s="7" t="str">
        <f>IF('תחזית רווה'!F$58=0,"",F66)</f>
        <v/>
      </c>
      <c r="G156" s="7" t="str">
        <f>IF('תחזית רווה'!G$5=0,"",G66)</f>
        <v/>
      </c>
      <c r="H156" s="7" t="str">
        <f>IF('תחזית רווה'!H$5=0,"",H66)</f>
        <v/>
      </c>
      <c r="I156" s="7" t="str">
        <f>IF('תחזית רווה'!I$5=0,"",I66)</f>
        <v/>
      </c>
      <c r="J156" s="7" t="str">
        <f>IF('תחזית רווה'!J$5=0,"",J66)</f>
        <v/>
      </c>
      <c r="K156" s="7" t="str">
        <f>IF('תחזית רווה'!K$5=0,"",K66)</f>
        <v/>
      </c>
      <c r="L156" s="7" t="str">
        <f>IF('תחזית רווה'!L$5=0,"",L66)</f>
        <v/>
      </c>
      <c r="M156" s="7" t="str">
        <f>IF('תחזית רווה'!M$5=0,"",M66)</f>
        <v/>
      </c>
      <c r="N156" s="7" t="str">
        <f>IF('תחזית רווה'!N$5=0,"",N66)</f>
        <v/>
      </c>
      <c r="O156" s="37">
        <f>IFERROR(SUM(C156:N156),"")</f>
        <v>0</v>
      </c>
    </row>
    <row r="157" spans="2:15" x14ac:dyDescent="0.25">
      <c r="B157" s="26" t="str">
        <f t="shared" si="43"/>
        <v>%</v>
      </c>
      <c r="C157" s="7" t="str">
        <f>IF('תחזית רווה'!C$58=0,"",C67)</f>
        <v/>
      </c>
      <c r="D157" s="7" t="str">
        <f>IF('תחזית רווה'!D$58=0,"",D67)</f>
        <v/>
      </c>
      <c r="E157" s="7" t="str">
        <f>IF('תחזית רווה'!E$58=0,"",E67)</f>
        <v/>
      </c>
      <c r="F157" s="7" t="str">
        <f>IF('תחזית רווה'!F$58=0,"",F67)</f>
        <v/>
      </c>
      <c r="G157" s="7" t="str">
        <f>IF('תחזית רווה'!G$5=0,"",G67)</f>
        <v/>
      </c>
      <c r="H157" s="7" t="str">
        <f>IF('תחזית רווה'!H$5=0,"",H67)</f>
        <v/>
      </c>
      <c r="I157" s="7" t="str">
        <f>IF('תחזית רווה'!I$5=0,"",I67)</f>
        <v/>
      </c>
      <c r="J157" s="7" t="str">
        <f>IF('תחזית רווה'!J$5=0,"",J67)</f>
        <v/>
      </c>
      <c r="K157" s="7" t="str">
        <f>IF('תחזית רווה'!K$5=0,"",K67)</f>
        <v/>
      </c>
      <c r="L157" s="7" t="str">
        <f>IF('תחזית רווה'!L$5=0,"",L67)</f>
        <v/>
      </c>
      <c r="M157" s="7" t="str">
        <f>IF('תחזית רווה'!M$5=0,"",M67)</f>
        <v/>
      </c>
      <c r="N157" s="7" t="str">
        <f>IF('תחזית רווה'!N$5=0,"",N67)</f>
        <v/>
      </c>
      <c r="O157" s="33" t="str">
        <f>IFERROR(O156/$O$95,"")</f>
        <v/>
      </c>
    </row>
    <row r="158" spans="2:15" x14ac:dyDescent="0.25">
      <c r="B158" s="26" t="str">
        <f t="shared" si="43"/>
        <v>פריסת תשלומים עבור רכוש קבוע</v>
      </c>
      <c r="C158" s="7" t="str">
        <f>IF('תחזית רווה'!C$58=0,"",C68)</f>
        <v/>
      </c>
      <c r="D158" s="7" t="str">
        <f>IF('תחזית רווה'!D$58=0,"",D68)</f>
        <v/>
      </c>
      <c r="E158" s="7" t="str">
        <f>IF('תחזית רווה'!E$58=0,"",E68)</f>
        <v/>
      </c>
      <c r="F158" s="7" t="str">
        <f>IF('תחזית רווה'!F$58=0,"",F68)</f>
        <v/>
      </c>
      <c r="G158" s="7" t="str">
        <f>IF('תחזית רווה'!G$5=0,"",G68)</f>
        <v/>
      </c>
      <c r="H158" s="7" t="str">
        <f>IF('תחזית רווה'!H$5=0,"",H68)</f>
        <v/>
      </c>
      <c r="I158" s="7" t="str">
        <f>IF('תחזית רווה'!I$5=0,"",I68)</f>
        <v/>
      </c>
      <c r="J158" s="7" t="str">
        <f>IF('תחזית רווה'!J$5=0,"",J68)</f>
        <v/>
      </c>
      <c r="K158" s="7" t="str">
        <f>IF('תחזית רווה'!K$5=0,"",K68)</f>
        <v/>
      </c>
      <c r="L158" s="7" t="str">
        <f>IF('תחזית רווה'!L$5=0,"",L68)</f>
        <v/>
      </c>
      <c r="M158" s="7" t="str">
        <f>IF('תחזית רווה'!M$5=0,"",M68)</f>
        <v/>
      </c>
      <c r="N158" s="7" t="str">
        <f>IF('תחזית רווה'!N$5=0,"",N68)</f>
        <v/>
      </c>
      <c r="O158" s="37">
        <f>IFERROR(SUM(C158:N158),"")</f>
        <v>0</v>
      </c>
    </row>
    <row r="159" spans="2:15" x14ac:dyDescent="0.25">
      <c r="B159" s="26" t="str">
        <f t="shared" si="43"/>
        <v>%</v>
      </c>
      <c r="C159" s="7" t="str">
        <f>IF('תחזית רווה'!C$58=0,"",C69)</f>
        <v/>
      </c>
      <c r="D159" s="7" t="str">
        <f>IF('תחזית רווה'!D$58=0,"",D69)</f>
        <v/>
      </c>
      <c r="E159" s="7" t="str">
        <f>IF('תחזית רווה'!E$58=0,"",E69)</f>
        <v/>
      </c>
      <c r="F159" s="7" t="str">
        <f>IF('תחזית רווה'!F$58=0,"",F69)</f>
        <v/>
      </c>
      <c r="G159" s="7" t="str">
        <f>IF('תחזית רווה'!G$5=0,"",G69)</f>
        <v/>
      </c>
      <c r="H159" s="7" t="str">
        <f>IF('תחזית רווה'!H$5=0,"",H69)</f>
        <v/>
      </c>
      <c r="I159" s="7" t="str">
        <f>IF('תחזית רווה'!I$5=0,"",I69)</f>
        <v/>
      </c>
      <c r="J159" s="7" t="str">
        <f>IF('תחזית רווה'!J$5=0,"",J69)</f>
        <v/>
      </c>
      <c r="K159" s="7" t="str">
        <f>IF('תחזית רווה'!K$5=0,"",K69)</f>
        <v/>
      </c>
      <c r="L159" s="7" t="str">
        <f>IF('תחזית רווה'!L$5=0,"",L69)</f>
        <v/>
      </c>
      <c r="M159" s="7" t="str">
        <f>IF('תחזית רווה'!M$5=0,"",M69)</f>
        <v/>
      </c>
      <c r="N159" s="7" t="str">
        <f>IF('תחזית רווה'!N$5=0,"",N69)</f>
        <v/>
      </c>
      <c r="O159" s="33" t="str">
        <f>IFERROR(O158/$O$95,"")</f>
        <v/>
      </c>
    </row>
    <row r="160" spans="2:15" x14ac:dyDescent="0.25">
      <c r="B160" s="26" t="str">
        <f t="shared" si="43"/>
        <v>תשלומי מס הכנסה - מקדמות והסדרים</v>
      </c>
      <c r="C160" s="7" t="str">
        <f>IF('תחזית רווה'!C$58=0,"",C70)</f>
        <v/>
      </c>
      <c r="D160" s="7" t="str">
        <f>IF('תחזית רווה'!D$58=0,"",D70)</f>
        <v/>
      </c>
      <c r="E160" s="7" t="str">
        <f>IF('תחזית רווה'!E$58=0,"",E70)</f>
        <v/>
      </c>
      <c r="F160" s="7" t="str">
        <f>IF('תחזית רווה'!F$58=0,"",F70)</f>
        <v/>
      </c>
      <c r="G160" s="7" t="str">
        <f>IF('תחזית רווה'!G$5=0,"",G70)</f>
        <v/>
      </c>
      <c r="H160" s="7" t="str">
        <f>IF('תחזית רווה'!H$5=0,"",H70)</f>
        <v/>
      </c>
      <c r="I160" s="7" t="str">
        <f>IF('תחזית רווה'!I$5=0,"",I70)</f>
        <v/>
      </c>
      <c r="J160" s="7" t="str">
        <f>IF('תחזית רווה'!J$5=0,"",J70)</f>
        <v/>
      </c>
      <c r="K160" s="7" t="str">
        <f>IF('תחזית רווה'!K$5=0,"",K70)</f>
        <v/>
      </c>
      <c r="L160" s="7" t="str">
        <f>IF('תחזית רווה'!L$5=0,"",L70)</f>
        <v/>
      </c>
      <c r="M160" s="7" t="str">
        <f>IF('תחזית רווה'!M$5=0,"",M70)</f>
        <v/>
      </c>
      <c r="N160" s="7" t="str">
        <f>IF('תחזית רווה'!N$5=0,"",N70)</f>
        <v/>
      </c>
      <c r="O160" s="37">
        <f>IFERROR(SUM(C160:N160),"")</f>
        <v>0</v>
      </c>
    </row>
    <row r="161" spans="2:15" x14ac:dyDescent="0.25">
      <c r="B161" s="26" t="str">
        <f t="shared" si="43"/>
        <v>%</v>
      </c>
      <c r="C161" s="7" t="str">
        <f>IF('תחזית רווה'!C$58=0,"",C71)</f>
        <v/>
      </c>
      <c r="D161" s="7" t="str">
        <f>IF('תחזית רווה'!D$58=0,"",D71)</f>
        <v/>
      </c>
      <c r="E161" s="7" t="str">
        <f>IF('תחזית רווה'!E$58=0,"",E71)</f>
        <v/>
      </c>
      <c r="F161" s="7" t="str">
        <f>IF('תחזית רווה'!F$58=0,"",F71)</f>
        <v/>
      </c>
      <c r="G161" s="7" t="str">
        <f>IF('תחזית רווה'!G$5=0,"",G71)</f>
        <v/>
      </c>
      <c r="H161" s="7" t="str">
        <f>IF('תחזית רווה'!H$5=0,"",H71)</f>
        <v/>
      </c>
      <c r="I161" s="7" t="str">
        <f>IF('תחזית רווה'!I$5=0,"",I71)</f>
        <v/>
      </c>
      <c r="J161" s="7" t="str">
        <f>IF('תחזית רווה'!J$5=0,"",J71)</f>
        <v/>
      </c>
      <c r="K161" s="7" t="str">
        <f>IF('תחזית רווה'!K$5=0,"",K71)</f>
        <v/>
      </c>
      <c r="L161" s="7" t="str">
        <f>IF('תחזית רווה'!L$5=0,"",L71)</f>
        <v/>
      </c>
      <c r="M161" s="7" t="str">
        <f>IF('תחזית רווה'!M$5=0,"",M71)</f>
        <v/>
      </c>
      <c r="N161" s="7" t="str">
        <f>IF('תחזית רווה'!N$5=0,"",N71)</f>
        <v/>
      </c>
      <c r="O161" s="33" t="str">
        <f>IFERROR(O160/$O$95,"")</f>
        <v/>
      </c>
    </row>
    <row r="162" spans="2:15" x14ac:dyDescent="0.25">
      <c r="B162" s="26" t="str">
        <f t="shared" si="43"/>
        <v>משיכות (הלוואות) בעלים</v>
      </c>
      <c r="C162" s="7" t="str">
        <f>IF('תחזית רווה'!C$58=0,"",C72)</f>
        <v/>
      </c>
      <c r="D162" s="7" t="str">
        <f>IF('תחזית רווה'!D$58=0,"",D72)</f>
        <v/>
      </c>
      <c r="E162" s="7" t="str">
        <f>IF('תחזית רווה'!E$58=0,"",E72)</f>
        <v/>
      </c>
      <c r="F162" s="7" t="str">
        <f>IF('תחזית רווה'!F$58=0,"",F72)</f>
        <v/>
      </c>
      <c r="G162" s="7" t="str">
        <f>IF('תחזית רווה'!G$5=0,"",G72)</f>
        <v/>
      </c>
      <c r="H162" s="7" t="str">
        <f>IF('תחזית רווה'!H$5=0,"",H72)</f>
        <v/>
      </c>
      <c r="I162" s="7" t="str">
        <f>IF('תחזית רווה'!I$5=0,"",I72)</f>
        <v/>
      </c>
      <c r="J162" s="7" t="str">
        <f>IF('תחזית רווה'!J$5=0,"",J72)</f>
        <v/>
      </c>
      <c r="K162" s="7" t="str">
        <f>IF('תחזית רווה'!K$5=0,"",K72)</f>
        <v/>
      </c>
      <c r="L162" s="7" t="str">
        <f>IF('תחזית רווה'!L$5=0,"",L72)</f>
        <v/>
      </c>
      <c r="M162" s="7" t="str">
        <f>IF('תחזית רווה'!M$5=0,"",M72)</f>
        <v/>
      </c>
      <c r="N162" s="7" t="str">
        <f>IF('תחזית רווה'!N$5=0,"",N72)</f>
        <v/>
      </c>
      <c r="O162" s="37">
        <f>IFERROR(SUM(C162:N162),"")</f>
        <v>0</v>
      </c>
    </row>
    <row r="163" spans="2:15" x14ac:dyDescent="0.25">
      <c r="B163" s="26" t="str">
        <f t="shared" si="43"/>
        <v>%</v>
      </c>
      <c r="C163" s="7" t="str">
        <f>IF('תחזית רווה'!C$58=0,"",C73)</f>
        <v/>
      </c>
      <c r="D163" s="7" t="str">
        <f>IF('תחזית רווה'!D$58=0,"",D73)</f>
        <v/>
      </c>
      <c r="E163" s="7" t="str">
        <f>IF('תחזית רווה'!E$58=0,"",E73)</f>
        <v/>
      </c>
      <c r="F163" s="7" t="str">
        <f>IF('תחזית רווה'!F$58=0,"",F73)</f>
        <v/>
      </c>
      <c r="G163" s="7" t="str">
        <f>IF('תחזית רווה'!G$5=0,"",G73)</f>
        <v/>
      </c>
      <c r="H163" s="7" t="str">
        <f>IF('תחזית רווה'!H$5=0,"",H73)</f>
        <v/>
      </c>
      <c r="I163" s="7" t="str">
        <f>IF('תחזית רווה'!I$5=0,"",I73)</f>
        <v/>
      </c>
      <c r="J163" s="7" t="str">
        <f>IF('תחזית רווה'!J$5=0,"",J73)</f>
        <v/>
      </c>
      <c r="K163" s="7" t="str">
        <f>IF('תחזית רווה'!K$5=0,"",K73)</f>
        <v/>
      </c>
      <c r="L163" s="7" t="str">
        <f>IF('תחזית רווה'!L$5=0,"",L73)</f>
        <v/>
      </c>
      <c r="M163" s="7" t="str">
        <f>IF('תחזית רווה'!M$5=0,"",M73)</f>
        <v/>
      </c>
      <c r="N163" s="7" t="str">
        <f>IF('תחזית רווה'!N$5=0,"",N73)</f>
        <v/>
      </c>
      <c r="O163" s="33" t="str">
        <f>IFERROR(O162/$O$95,"")</f>
        <v/>
      </c>
    </row>
    <row r="164" spans="2:15" x14ac:dyDescent="0.25">
      <c r="B164" s="26" t="str">
        <f t="shared" si="43"/>
        <v>החזר הלוואות קבועות</v>
      </c>
      <c r="C164" s="7" t="str">
        <f>IF('תחזית רווה'!C$58=0,"",C74)</f>
        <v/>
      </c>
      <c r="D164" s="7" t="str">
        <f>IF('תחזית רווה'!D$58=0,"",D74)</f>
        <v/>
      </c>
      <c r="E164" s="7" t="str">
        <f>IF('תחזית רווה'!E$58=0,"",E74)</f>
        <v/>
      </c>
      <c r="F164" s="7" t="str">
        <f>IF('תחזית רווה'!F$58=0,"",F74)</f>
        <v/>
      </c>
      <c r="G164" s="7" t="str">
        <f>IF('תחזית רווה'!G$5=0,"",G74)</f>
        <v/>
      </c>
      <c r="H164" s="7" t="str">
        <f>IF('תחזית רווה'!H$5=0,"",H74)</f>
        <v/>
      </c>
      <c r="I164" s="7" t="str">
        <f>IF('תחזית רווה'!I$5=0,"",I74)</f>
        <v/>
      </c>
      <c r="J164" s="7" t="str">
        <f>IF('תחזית רווה'!J$5=0,"",J74)</f>
        <v/>
      </c>
      <c r="K164" s="7" t="str">
        <f>IF('תחזית רווה'!K$5=0,"",K74)</f>
        <v/>
      </c>
      <c r="L164" s="7" t="str">
        <f>IF('תחזית רווה'!L$5=0,"",L74)</f>
        <v/>
      </c>
      <c r="M164" s="7" t="str">
        <f>IF('תחזית רווה'!M$5=0,"",M74)</f>
        <v/>
      </c>
      <c r="N164" s="7" t="str">
        <f>IF('תחזית רווה'!N$5=0,"",N74)</f>
        <v/>
      </c>
      <c r="O164" s="37">
        <f>IFERROR(SUM(C164:N164),"")</f>
        <v>0</v>
      </c>
    </row>
    <row r="165" spans="2:15" x14ac:dyDescent="0.25">
      <c r="B165" s="26" t="str">
        <f t="shared" si="43"/>
        <v>%</v>
      </c>
      <c r="C165" s="7" t="str">
        <f>IF('תחזית רווה'!C$58=0,"",C75)</f>
        <v/>
      </c>
      <c r="D165" s="7" t="str">
        <f>IF('תחזית רווה'!D$58=0,"",D75)</f>
        <v/>
      </c>
      <c r="E165" s="7" t="str">
        <f>IF('תחזית רווה'!E$58=0,"",E75)</f>
        <v/>
      </c>
      <c r="F165" s="7" t="str">
        <f>IF('תחזית רווה'!F$58=0,"",F75)</f>
        <v/>
      </c>
      <c r="G165" s="7" t="str">
        <f>IF('תחזית רווה'!G$5=0,"",G75)</f>
        <v/>
      </c>
      <c r="H165" s="7" t="str">
        <f>IF('תחזית רווה'!H$5=0,"",H75)</f>
        <v/>
      </c>
      <c r="I165" s="7" t="str">
        <f>IF('תחזית רווה'!I$5=0,"",I75)</f>
        <v/>
      </c>
      <c r="J165" s="7" t="str">
        <f>IF('תחזית רווה'!J$5=0,"",J75)</f>
        <v/>
      </c>
      <c r="K165" s="7" t="str">
        <f>IF('תחזית רווה'!K$5=0,"",K75)</f>
        <v/>
      </c>
      <c r="L165" s="7" t="str">
        <f>IF('תחזית רווה'!L$5=0,"",L75)</f>
        <v/>
      </c>
      <c r="M165" s="7" t="str">
        <f>IF('תחזית רווה'!M$5=0,"",M75)</f>
        <v/>
      </c>
      <c r="N165" s="7" t="str">
        <f>IF('תחזית רווה'!N$5=0,"",N75)</f>
        <v/>
      </c>
      <c r="O165" s="33" t="str">
        <f>IFERROR(O164/$O$95,"")</f>
        <v/>
      </c>
    </row>
    <row r="166" spans="2:15" x14ac:dyDescent="0.25">
      <c r="B166" s="26" t="str">
        <f t="shared" si="43"/>
        <v>החזר הלוואות גישור</v>
      </c>
      <c r="C166" s="7" t="str">
        <f>IF('תחזית רווה'!C$58=0,"",C76)</f>
        <v/>
      </c>
      <c r="D166" s="7" t="str">
        <f>IF('תחזית רווה'!D$58=0,"",D76)</f>
        <v/>
      </c>
      <c r="E166" s="7" t="str">
        <f>IF('תחזית רווה'!E$58=0,"",E76)</f>
        <v/>
      </c>
      <c r="F166" s="7" t="str">
        <f>IF('תחזית רווה'!F$58=0,"",F76)</f>
        <v/>
      </c>
      <c r="G166" s="7" t="str">
        <f>IF('תחזית רווה'!G$5=0,"",G76)</f>
        <v/>
      </c>
      <c r="H166" s="7" t="str">
        <f>IF('תחזית רווה'!H$5=0,"",H76)</f>
        <v/>
      </c>
      <c r="I166" s="7" t="str">
        <f>IF('תחזית רווה'!I$5=0,"",I76)</f>
        <v/>
      </c>
      <c r="J166" s="7" t="str">
        <f>IF('תחזית רווה'!J$5=0,"",J76)</f>
        <v/>
      </c>
      <c r="K166" s="7" t="str">
        <f>IF('תחזית רווה'!K$5=0,"",K76)</f>
        <v/>
      </c>
      <c r="L166" s="7" t="str">
        <f>IF('תחזית רווה'!L$5=0,"",L76)</f>
        <v/>
      </c>
      <c r="M166" s="7" t="str">
        <f>IF('תחזית רווה'!M$5=0,"",M76)</f>
        <v/>
      </c>
      <c r="N166" s="7" t="str">
        <f>IF('תחזית רווה'!N$5=0,"",N76)</f>
        <v/>
      </c>
      <c r="O166" s="37">
        <f>IFERROR(SUM(C166:N166),"")</f>
        <v>0</v>
      </c>
    </row>
    <row r="167" spans="2:15" x14ac:dyDescent="0.25">
      <c r="B167" s="26" t="str">
        <f t="shared" si="43"/>
        <v>%</v>
      </c>
      <c r="C167" s="7" t="str">
        <f>IF('תחזית רווה'!C$58=0,"",C77)</f>
        <v/>
      </c>
      <c r="D167" s="7" t="str">
        <f>IF('תחזית רווה'!D$58=0,"",D77)</f>
        <v/>
      </c>
      <c r="E167" s="7" t="str">
        <f>IF('תחזית רווה'!E$58=0,"",E77)</f>
        <v/>
      </c>
      <c r="F167" s="7" t="str">
        <f>IF('תחזית רווה'!F$58=0,"",F77)</f>
        <v/>
      </c>
      <c r="G167" s="7" t="str">
        <f>IF('תחזית רווה'!G$5=0,"",G77)</f>
        <v/>
      </c>
      <c r="H167" s="7" t="str">
        <f>IF('תחזית רווה'!H$5=0,"",H77)</f>
        <v/>
      </c>
      <c r="I167" s="7" t="str">
        <f>IF('תחזית רווה'!I$5=0,"",I77)</f>
        <v/>
      </c>
      <c r="J167" s="7" t="str">
        <f>IF('תחזית רווה'!J$5=0,"",J77)</f>
        <v/>
      </c>
      <c r="K167" s="7" t="str">
        <f>IF('תחזית רווה'!K$5=0,"",K77)</f>
        <v/>
      </c>
      <c r="L167" s="7" t="str">
        <f>IF('תחזית רווה'!L$5=0,"",L77)</f>
        <v/>
      </c>
      <c r="M167" s="7" t="str">
        <f>IF('תחזית רווה'!M$5=0,"",M77)</f>
        <v/>
      </c>
      <c r="N167" s="7" t="str">
        <f>IF('תחזית רווה'!N$5=0,"",N77)</f>
        <v/>
      </c>
      <c r="O167" s="33" t="str">
        <f>IFERROR(O166/$O$95,"")</f>
        <v/>
      </c>
    </row>
    <row r="168" spans="2:15" x14ac:dyDescent="0.25">
      <c r="B168" s="26" t="str">
        <f t="shared" si="43"/>
        <v>קבלת מימון חדש</v>
      </c>
      <c r="C168" s="7" t="str">
        <f>IF('תחזית רווה'!C$58=0,"",C78)</f>
        <v/>
      </c>
      <c r="D168" s="7" t="str">
        <f>IF('תחזית רווה'!D$58=0,"",D78)</f>
        <v/>
      </c>
      <c r="E168" s="7" t="str">
        <f>IF('תחזית רווה'!E$58=0,"",E78)</f>
        <v/>
      </c>
      <c r="F168" s="7" t="str">
        <f>IF('תחזית רווה'!F$58=0,"",F78)</f>
        <v/>
      </c>
      <c r="G168" s="7" t="str">
        <f>IF('תחזית רווה'!G$5=0,"",G78)</f>
        <v/>
      </c>
      <c r="H168" s="7" t="str">
        <f>IF('תחזית רווה'!H$5=0,"",H78)</f>
        <v/>
      </c>
      <c r="I168" s="7" t="str">
        <f>IF('תחזית רווה'!I$5=0,"",I78)</f>
        <v/>
      </c>
      <c r="J168" s="7" t="str">
        <f>IF('תחזית רווה'!J$5=0,"",J78)</f>
        <v/>
      </c>
      <c r="K168" s="7" t="str">
        <f>IF('תחזית רווה'!K$5=0,"",K78)</f>
        <v/>
      </c>
      <c r="L168" s="7" t="str">
        <f>IF('תחזית רווה'!L$5=0,"",L78)</f>
        <v/>
      </c>
      <c r="M168" s="7" t="str">
        <f>IF('תחזית רווה'!M$5=0,"",M78)</f>
        <v/>
      </c>
      <c r="N168" s="7" t="str">
        <f>IF('תחזית רווה'!N$5=0,"",N78)</f>
        <v/>
      </c>
      <c r="O168" s="37">
        <f>IFERROR(SUM(C168:N168),"")</f>
        <v>0</v>
      </c>
    </row>
    <row r="169" spans="2:15" x14ac:dyDescent="0.25">
      <c r="B169" s="26" t="str">
        <f t="shared" si="43"/>
        <v>%</v>
      </c>
      <c r="C169" s="7" t="str">
        <f>IF('תחזית רווה'!C$58=0,"",C79)</f>
        <v/>
      </c>
      <c r="D169" s="7" t="str">
        <f>IF('תחזית רווה'!D$58=0,"",D79)</f>
        <v/>
      </c>
      <c r="E169" s="7" t="str">
        <f>IF('תחזית רווה'!E$58=0,"",E79)</f>
        <v/>
      </c>
      <c r="F169" s="7" t="str">
        <f>IF('תחזית רווה'!F$58=0,"",F79)</f>
        <v/>
      </c>
      <c r="G169" s="7" t="str">
        <f>IF('תחזית רווה'!G$5=0,"",G79)</f>
        <v/>
      </c>
      <c r="H169" s="7" t="str">
        <f>IF('תחזית רווה'!H$5=0,"",H79)</f>
        <v/>
      </c>
      <c r="I169" s="7" t="str">
        <f>IF('תחזית רווה'!I$5=0,"",I79)</f>
        <v/>
      </c>
      <c r="J169" s="7" t="str">
        <f>IF('תחזית רווה'!J$5=0,"",J79)</f>
        <v/>
      </c>
      <c r="K169" s="7" t="str">
        <f>IF('תחזית רווה'!K$5=0,"",K79)</f>
        <v/>
      </c>
      <c r="L169" s="7" t="str">
        <f>IF('תחזית רווה'!L$5=0,"",L79)</f>
        <v/>
      </c>
      <c r="M169" s="7" t="str">
        <f>IF('תחזית רווה'!M$5=0,"",M79)</f>
        <v/>
      </c>
      <c r="N169" s="7" t="str">
        <f>IF('תחזית רווה'!N$5=0,"",N79)</f>
        <v/>
      </c>
      <c r="O169" s="33" t="str">
        <f>IFERROR(O168/$O$95,"")</f>
        <v/>
      </c>
    </row>
    <row r="170" spans="2:15" x14ac:dyDescent="0.25">
      <c r="B170" s="26" t="str">
        <f t="shared" si="43"/>
        <v>העברות לחברות קשורות</v>
      </c>
      <c r="C170" s="7" t="str">
        <f>IF('תחזית רווה'!C$58=0,"",C80)</f>
        <v/>
      </c>
      <c r="D170" s="7" t="str">
        <f>IF('תחזית רווה'!D$58=0,"",D80)</f>
        <v/>
      </c>
      <c r="E170" s="7" t="str">
        <f>IF('תחזית רווה'!E$58=0,"",E80)</f>
        <v/>
      </c>
      <c r="F170" s="7" t="str">
        <f>IF('תחזית רווה'!F$58=0,"",F80)</f>
        <v/>
      </c>
      <c r="G170" s="7" t="str">
        <f>IF('תחזית רווה'!G$5=0,"",G80)</f>
        <v/>
      </c>
      <c r="H170" s="7" t="str">
        <f>IF('תחזית רווה'!H$5=0,"",H80)</f>
        <v/>
      </c>
      <c r="I170" s="7" t="str">
        <f>IF('תחזית רווה'!I$5=0,"",I80)</f>
        <v/>
      </c>
      <c r="J170" s="7" t="str">
        <f>IF('תחזית רווה'!J$5=0,"",J80)</f>
        <v/>
      </c>
      <c r="K170" s="7" t="str">
        <f>IF('תחזית רווה'!K$5=0,"",K80)</f>
        <v/>
      </c>
      <c r="L170" s="7" t="str">
        <f>IF('תחזית רווה'!L$5=0,"",L80)</f>
        <v/>
      </c>
      <c r="M170" s="7" t="str">
        <f>IF('תחזית רווה'!M$5=0,"",M80)</f>
        <v/>
      </c>
      <c r="N170" s="7" t="str">
        <f>IF('תחזית רווה'!N$5=0,"",N80)</f>
        <v/>
      </c>
      <c r="O170" s="37">
        <f>IFERROR(SUM(C170:N170),"")</f>
        <v>0</v>
      </c>
    </row>
    <row r="171" spans="2:15" x14ac:dyDescent="0.25">
      <c r="B171" s="26" t="str">
        <f t="shared" si="43"/>
        <v>%</v>
      </c>
      <c r="C171" s="7" t="str">
        <f>IF('תחזית רווה'!C$58=0,"",C81)</f>
        <v/>
      </c>
      <c r="D171" s="7" t="str">
        <f>IF('תחזית רווה'!D$58=0,"",D81)</f>
        <v/>
      </c>
      <c r="E171" s="7" t="str">
        <f>IF('תחזית רווה'!E$58=0,"",E81)</f>
        <v/>
      </c>
      <c r="F171" s="7" t="str">
        <f>IF('תחזית רווה'!F$58=0,"",F81)</f>
        <v/>
      </c>
      <c r="G171" s="7" t="str">
        <f>IF('תחזית רווה'!G$5=0,"",G81)</f>
        <v/>
      </c>
      <c r="H171" s="7" t="str">
        <f>IF('תחזית רווה'!H$5=0,"",H81)</f>
        <v/>
      </c>
      <c r="I171" s="7" t="str">
        <f>IF('תחזית רווה'!I$5=0,"",I81)</f>
        <v/>
      </c>
      <c r="J171" s="7" t="str">
        <f>IF('תחזית רווה'!J$5=0,"",J81)</f>
        <v/>
      </c>
      <c r="K171" s="7" t="str">
        <f>IF('תחזית רווה'!K$5=0,"",K81)</f>
        <v/>
      </c>
      <c r="L171" s="7" t="str">
        <f>IF('תחזית רווה'!L$5=0,"",L81)</f>
        <v/>
      </c>
      <c r="M171" s="7" t="str">
        <f>IF('תחזית רווה'!M$5=0,"",M81)</f>
        <v/>
      </c>
      <c r="N171" s="7" t="str">
        <f>IF('תחזית רווה'!N$5=0,"",N81)</f>
        <v/>
      </c>
      <c r="O171" s="33" t="str">
        <f>IFERROR(O170/$O$95,"")</f>
        <v/>
      </c>
    </row>
    <row r="172" spans="2:15" x14ac:dyDescent="0.25">
      <c r="B172" s="26" t="str">
        <f t="shared" ref="B172:B179" si="45">B82</f>
        <v>שינויים במלאי</v>
      </c>
      <c r="C172" s="7" t="str">
        <f>IF('תחזית רווה'!C$58=0,"",C82)</f>
        <v/>
      </c>
      <c r="D172" s="7" t="str">
        <f>IF('תחזית רווה'!D$58=0,"",D82)</f>
        <v/>
      </c>
      <c r="E172" s="7" t="str">
        <f>IF('תחזית רווה'!E$58=0,"",E82)</f>
        <v/>
      </c>
      <c r="F172" s="7" t="str">
        <f>IF('תחזית רווה'!F$58=0,"",F82)</f>
        <v/>
      </c>
      <c r="G172" s="7" t="str">
        <f>IF('תחזית רווה'!G$5=0,"",G82)</f>
        <v/>
      </c>
      <c r="H172" s="7" t="str">
        <f>IF('תחזית רווה'!H$5=0,"",H82)</f>
        <v/>
      </c>
      <c r="I172" s="7" t="str">
        <f>IF('תחזית רווה'!I$5=0,"",I82)</f>
        <v/>
      </c>
      <c r="J172" s="7" t="str">
        <f>IF('תחזית רווה'!J$5=0,"",J82)</f>
        <v/>
      </c>
      <c r="K172" s="7" t="str">
        <f>IF('תחזית רווה'!K$5=0,"",K82)</f>
        <v/>
      </c>
      <c r="L172" s="7" t="str">
        <f>IF('תחזית רווה'!L$5=0,"",L82)</f>
        <v/>
      </c>
      <c r="M172" s="7" t="str">
        <f>IF('תחזית רווה'!M$5=0,"",M82)</f>
        <v/>
      </c>
      <c r="N172" s="7" t="str">
        <f>IF('תחזית רווה'!N$5=0,"",N82)</f>
        <v/>
      </c>
      <c r="O172" s="37">
        <f>IFERROR(SUM(C172:N172),"")</f>
        <v>0</v>
      </c>
    </row>
    <row r="173" spans="2:15" x14ac:dyDescent="0.25">
      <c r="B173" s="26" t="str">
        <f t="shared" si="45"/>
        <v>%</v>
      </c>
      <c r="C173" s="7" t="str">
        <f>IF('תחזית רווה'!C$58=0,"",C83)</f>
        <v/>
      </c>
      <c r="D173" s="7" t="str">
        <f>IF('תחזית רווה'!D$58=0,"",D83)</f>
        <v/>
      </c>
      <c r="E173" s="7" t="str">
        <f>IF('תחזית רווה'!E$58=0,"",E83)</f>
        <v/>
      </c>
      <c r="F173" s="7" t="str">
        <f>IF('תחזית רווה'!F$58=0,"",F83)</f>
        <v/>
      </c>
      <c r="G173" s="7" t="str">
        <f>IF('תחזית רווה'!G$5=0,"",G83)</f>
        <v/>
      </c>
      <c r="H173" s="7" t="str">
        <f>IF('תחזית רווה'!H$5=0,"",H83)</f>
        <v/>
      </c>
      <c r="I173" s="7" t="str">
        <f>IF('תחזית רווה'!I$5=0,"",I83)</f>
        <v/>
      </c>
      <c r="J173" s="7" t="str">
        <f>IF('תחזית רווה'!J$5=0,"",J83)</f>
        <v/>
      </c>
      <c r="K173" s="7" t="str">
        <f>IF('תחזית רווה'!K$5=0,"",K83)</f>
        <v/>
      </c>
      <c r="L173" s="7" t="str">
        <f>IF('תחזית רווה'!L$5=0,"",L83)</f>
        <v/>
      </c>
      <c r="M173" s="7" t="str">
        <f>IF('תחזית רווה'!M$5=0,"",M83)</f>
        <v/>
      </c>
      <c r="N173" s="7" t="str">
        <f>IF('תחזית רווה'!N$5=0,"",N83)</f>
        <v/>
      </c>
      <c r="O173" s="33" t="str">
        <f>IFERROR(O172/$O$95,"")</f>
        <v/>
      </c>
    </row>
    <row r="174" spans="2:15" x14ac:dyDescent="0.25">
      <c r="B174" s="26" t="str">
        <f t="shared" si="45"/>
        <v>גידול/קיטון בחוב שהחברה חייבת לספקים</v>
      </c>
      <c r="C174" s="7" t="str">
        <f>IF('תחזית רווה'!C$58=0,"",C84)</f>
        <v/>
      </c>
      <c r="D174" s="7" t="str">
        <f>IF('תחזית רווה'!D$58=0,"",D84)</f>
        <v/>
      </c>
      <c r="E174" s="7" t="str">
        <f>IF('תחזית רווה'!E$58=0,"",E84)</f>
        <v/>
      </c>
      <c r="F174" s="7" t="str">
        <f>IF('תחזית רווה'!F$58=0,"",F84)</f>
        <v/>
      </c>
      <c r="G174" s="7" t="str">
        <f>IF('תחזית רווה'!G$5=0,"",G84)</f>
        <v/>
      </c>
      <c r="H174" s="7" t="str">
        <f>IF('תחזית רווה'!H$5=0,"",H84)</f>
        <v/>
      </c>
      <c r="I174" s="7" t="str">
        <f>IF('תחזית רווה'!I$5=0,"",I84)</f>
        <v/>
      </c>
      <c r="J174" s="7" t="str">
        <f>IF('תחזית רווה'!J$5=0,"",J84)</f>
        <v/>
      </c>
      <c r="K174" s="7" t="str">
        <f>IF('תחזית רווה'!K$5=0,"",K84)</f>
        <v/>
      </c>
      <c r="L174" s="7" t="str">
        <f>IF('תחזית רווה'!L$5=0,"",L84)</f>
        <v/>
      </c>
      <c r="M174" s="7" t="str">
        <f>IF('תחזית רווה'!M$5=0,"",M84)</f>
        <v/>
      </c>
      <c r="N174" s="7" t="str">
        <f>IF('תחזית רווה'!N$5=0,"",N84)</f>
        <v/>
      </c>
      <c r="O174" s="37">
        <f>IFERROR(SUM(C174:N174),"")</f>
        <v>0</v>
      </c>
    </row>
    <row r="175" spans="2:15" x14ac:dyDescent="0.25">
      <c r="B175" s="26" t="str">
        <f t="shared" si="45"/>
        <v>%</v>
      </c>
      <c r="C175" s="7" t="str">
        <f>IF('תחזית רווה'!C$58=0,"",C85)</f>
        <v/>
      </c>
      <c r="D175" s="7" t="str">
        <f>IF('תחזית רווה'!D$58=0,"",D85)</f>
        <v/>
      </c>
      <c r="E175" s="7" t="str">
        <f>IF('תחזית רווה'!E$58=0,"",E85)</f>
        <v/>
      </c>
      <c r="F175" s="7" t="str">
        <f>IF('תחזית רווה'!F$58=0,"",F85)</f>
        <v/>
      </c>
      <c r="G175" s="7" t="str">
        <f>IF('תחזית רווה'!G$5=0,"",G85)</f>
        <v/>
      </c>
      <c r="H175" s="7" t="str">
        <f>IF('תחזית רווה'!H$5=0,"",H85)</f>
        <v/>
      </c>
      <c r="I175" s="7" t="str">
        <f>IF('תחזית רווה'!I$5=0,"",I85)</f>
        <v/>
      </c>
      <c r="J175" s="7" t="str">
        <f>IF('תחזית רווה'!J$5=0,"",J85)</f>
        <v/>
      </c>
      <c r="K175" s="7" t="str">
        <f>IF('תחזית רווה'!K$5=0,"",K85)</f>
        <v/>
      </c>
      <c r="L175" s="7" t="str">
        <f>IF('תחזית רווה'!L$5=0,"",L85)</f>
        <v/>
      </c>
      <c r="M175" s="7" t="str">
        <f>IF('תחזית רווה'!M$5=0,"",M85)</f>
        <v/>
      </c>
      <c r="N175" s="7" t="str">
        <f>IF('תחזית רווה'!N$5=0,"",N85)</f>
        <v/>
      </c>
      <c r="O175" s="33" t="str">
        <f>IFERROR(O174/$O$95,"")</f>
        <v/>
      </c>
    </row>
    <row r="176" spans="2:15" x14ac:dyDescent="0.25">
      <c r="B176" s="26" t="str">
        <f t="shared" si="45"/>
        <v>גידול/קיטון בחוב שלקוחות חייבים לחברה</v>
      </c>
      <c r="C176" s="7" t="str">
        <f>IF('תחזית רווה'!C$58=0,"",C86)</f>
        <v/>
      </c>
      <c r="D176" s="7" t="str">
        <f>IF('תחזית רווה'!D$58=0,"",D86)</f>
        <v/>
      </c>
      <c r="E176" s="7" t="str">
        <f>IF('תחזית רווה'!E$58=0,"",E86)</f>
        <v/>
      </c>
      <c r="F176" s="7" t="str">
        <f>IF('תחזית רווה'!F$58=0,"",F86)</f>
        <v/>
      </c>
      <c r="G176" s="7" t="str">
        <f>IF('תחזית רווה'!G$5=0,"",G86)</f>
        <v/>
      </c>
      <c r="H176" s="7" t="str">
        <f>IF('תחזית רווה'!H$5=0,"",H86)</f>
        <v/>
      </c>
      <c r="I176" s="7" t="str">
        <f>IF('תחזית רווה'!I$5=0,"",I86)</f>
        <v/>
      </c>
      <c r="J176" s="7" t="str">
        <f>IF('תחזית רווה'!J$5=0,"",J86)</f>
        <v/>
      </c>
      <c r="K176" s="7" t="str">
        <f>IF('תחזית רווה'!K$5=0,"",K86)</f>
        <v/>
      </c>
      <c r="L176" s="7" t="str">
        <f>IF('תחזית רווה'!L$5=0,"",L86)</f>
        <v/>
      </c>
      <c r="M176" s="7" t="str">
        <f>IF('תחזית רווה'!M$5=0,"",M86)</f>
        <v/>
      </c>
      <c r="N176" s="7" t="str">
        <f>IF('תחזית רווה'!N$5=0,"",N86)</f>
        <v/>
      </c>
      <c r="O176" s="37">
        <f>IFERROR(SUM(C176:N176),"")</f>
        <v>0</v>
      </c>
    </row>
    <row r="177" spans="2:15" x14ac:dyDescent="0.25">
      <c r="B177" s="26" t="str">
        <f t="shared" si="45"/>
        <v>%</v>
      </c>
      <c r="C177" s="7" t="str">
        <f>IF('תחזית רווה'!C$58=0,"",C87)</f>
        <v/>
      </c>
      <c r="D177" s="7" t="str">
        <f>IF('תחזית רווה'!D$58=0,"",D87)</f>
        <v/>
      </c>
      <c r="E177" s="7" t="str">
        <f>IF('תחזית רווה'!E$58=0,"",E87)</f>
        <v/>
      </c>
      <c r="F177" s="7" t="str">
        <f>IF('תחזית רווה'!F$58=0,"",F87)</f>
        <v/>
      </c>
      <c r="G177" s="7" t="str">
        <f>IF('תחזית רווה'!G$5=0,"",G87)</f>
        <v/>
      </c>
      <c r="H177" s="7" t="str">
        <f>IF('תחזית רווה'!H$5=0,"",H87)</f>
        <v/>
      </c>
      <c r="I177" s="7" t="str">
        <f>IF('תחזית רווה'!I$5=0,"",I87)</f>
        <v/>
      </c>
      <c r="J177" s="7" t="str">
        <f>IF('תחזית רווה'!J$5=0,"",J87)</f>
        <v/>
      </c>
      <c r="K177" s="7" t="str">
        <f>IF('תחזית רווה'!K$5=0,"",K87)</f>
        <v/>
      </c>
      <c r="L177" s="7" t="str">
        <f>IF('תחזית רווה'!L$5=0,"",L87)</f>
        <v/>
      </c>
      <c r="M177" s="7" t="str">
        <f>IF('תחזית רווה'!M$5=0,"",M87)</f>
        <v/>
      </c>
      <c r="N177" s="7" t="str">
        <f>IF('תחזית רווה'!N$5=0,"",N87)</f>
        <v/>
      </c>
      <c r="O177" s="33" t="str">
        <f>IFERROR(O176/$O$95,"")</f>
        <v/>
      </c>
    </row>
    <row r="178" spans="2:15" x14ac:dyDescent="0.25">
      <c r="B178" s="26" t="str">
        <f t="shared" si="45"/>
        <v>עודף/גירעון</v>
      </c>
      <c r="C178" s="7" t="str">
        <f>IF('תחזית רווה'!C$58=0,"",C88)</f>
        <v/>
      </c>
      <c r="D178" s="7" t="str">
        <f>IF('תחזית רווה'!D$58=0,"",D88)</f>
        <v/>
      </c>
      <c r="E178" s="7" t="str">
        <f>IF('תחזית רווה'!E$58=0,"",E88)</f>
        <v/>
      </c>
      <c r="F178" s="7" t="str">
        <f>IF('תחזית רווה'!F$58=0,"",F88)</f>
        <v/>
      </c>
      <c r="G178" s="7" t="str">
        <f>IF('תחזית רווה'!G$5=0,"",G88)</f>
        <v/>
      </c>
      <c r="H178" s="7" t="str">
        <f>IF('תחזית רווה'!H$5=0,"",H88)</f>
        <v/>
      </c>
      <c r="I178" s="7" t="str">
        <f>IF('תחזית רווה'!I$5=0,"",I88)</f>
        <v/>
      </c>
      <c r="J178" s="7" t="str">
        <f>IF('תחזית רווה'!J$5=0,"",J88)</f>
        <v/>
      </c>
      <c r="K178" s="7" t="str">
        <f>IF('תחזית רווה'!K$5=0,"",K88)</f>
        <v/>
      </c>
      <c r="L178" s="7" t="str">
        <f>IF('תחזית רווה'!L$5=0,"",L88)</f>
        <v/>
      </c>
      <c r="M178" s="7" t="str">
        <f>IF('תחזית רווה'!M$5=0,"",M88)</f>
        <v/>
      </c>
      <c r="N178" s="7" t="str">
        <f>IF('תחזית רווה'!N$5=0,"",N88)</f>
        <v/>
      </c>
      <c r="O178" s="37">
        <f>IFERROR(SUM(C178:N178),"")</f>
        <v>0</v>
      </c>
    </row>
    <row r="179" spans="2:15" ht="14" thickBot="1" x14ac:dyDescent="0.3">
      <c r="B179" s="29" t="str">
        <f t="shared" si="45"/>
        <v>%</v>
      </c>
      <c r="C179" s="34" t="str">
        <f>IF('תחזית רווה'!C$58=0,"",C89)</f>
        <v/>
      </c>
      <c r="D179" s="34" t="str">
        <f>IF('תחזית רווה'!D$58=0,"",D89)</f>
        <v/>
      </c>
      <c r="E179" s="34" t="str">
        <f>IF('תחזית רווה'!E$58=0,"",E89)</f>
        <v/>
      </c>
      <c r="F179" s="34" t="str">
        <f>IF('תחזית רווה'!F$58=0,"",F89)</f>
        <v/>
      </c>
      <c r="G179" s="34" t="str">
        <f>IF('תחזית רווה'!G$5=0,"",G89)</f>
        <v/>
      </c>
      <c r="H179" s="34" t="str">
        <f>IF('תחזית רווה'!H$5=0,"",H89)</f>
        <v/>
      </c>
      <c r="I179" s="34" t="str">
        <f>IF('תחזית רווה'!I$5=0,"",I89)</f>
        <v/>
      </c>
      <c r="J179" s="34" t="str">
        <f>IF('תחזית רווה'!J$5=0,"",J89)</f>
        <v/>
      </c>
      <c r="K179" s="34" t="str">
        <f>IF('תחזית רווה'!K$5=0,"",K89)</f>
        <v/>
      </c>
      <c r="L179" s="34" t="str">
        <f>IF('תחזית רווה'!L$5=0,"",L89)</f>
        <v/>
      </c>
      <c r="M179" s="34" t="str">
        <f>IF('תחזית רווה'!M$5=0,"",M89)</f>
        <v/>
      </c>
      <c r="N179" s="34" t="str">
        <f>IF('תחזית רווה'!N$5=0,"",N89)</f>
        <v/>
      </c>
      <c r="O179" s="35" t="str">
        <f>IFERROR(O178/$O$95,"")</f>
        <v/>
      </c>
    </row>
  </sheetData>
  <pageMargins left="0.7" right="0.7" top="0.75" bottom="0.75" header="0.3" footer="0.3"/>
  <pageSetup scale="58" orientation="landscape" r:id="rId1"/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גיליון10"/>
  <dimension ref="A2:R206"/>
  <sheetViews>
    <sheetView showGridLines="0" rightToLeft="1" zoomScale="70" zoomScaleNormal="70" zoomScaleSheetLayoutView="70" workbookViewId="0">
      <pane xSplit="2" ySplit="6" topLeftCell="C15" activePane="bottomRight" state="frozen"/>
      <selection pane="topRight" activeCell="C1" sqref="C1"/>
      <selection pane="bottomLeft" activeCell="A6" sqref="A6"/>
      <selection pane="bottomRight" activeCell="C65" sqref="C65"/>
    </sheetView>
  </sheetViews>
  <sheetFormatPr defaultColWidth="9" defaultRowHeight="14" outlineLevelRow="1" x14ac:dyDescent="0.3"/>
  <cols>
    <col min="1" max="1" width="2" style="69" customWidth="1"/>
    <col min="2" max="2" width="34.6640625" style="70" customWidth="1"/>
    <col min="3" max="3" width="13.4140625" style="69" customWidth="1"/>
    <col min="4" max="13" width="12.58203125" style="69" customWidth="1"/>
    <col min="14" max="14" width="13.1640625" style="70" bestFit="1" customWidth="1"/>
    <col min="15" max="15" width="12" style="69" bestFit="1" customWidth="1"/>
    <col min="16" max="16" width="9" style="69"/>
    <col min="17" max="17" width="20.9140625" style="69" bestFit="1" customWidth="1"/>
    <col min="18" max="16384" width="9" style="69"/>
  </cols>
  <sheetData>
    <row r="2" spans="1:15" x14ac:dyDescent="0.3">
      <c r="B2" s="70" t="s">
        <v>18</v>
      </c>
      <c r="C2" s="71" t="s">
        <v>53</v>
      </c>
      <c r="D2" s="72"/>
      <c r="E2" s="71"/>
      <c r="F2" s="71"/>
    </row>
    <row r="3" spans="1:15" ht="14.5" thickBot="1" x14ac:dyDescent="0.35">
      <c r="C3" s="71"/>
      <c r="D3" s="72"/>
      <c r="E3" s="71"/>
      <c r="F3" s="71"/>
    </row>
    <row r="4" spans="1:15" ht="18" customHeight="1" thickBot="1" x14ac:dyDescent="0.35">
      <c r="B4" s="137"/>
      <c r="C4" s="138" t="s">
        <v>54</v>
      </c>
      <c r="D4" s="139">
        <v>0.8</v>
      </c>
      <c r="E4" s="139">
        <v>0.9</v>
      </c>
      <c r="F4" s="139">
        <v>1</v>
      </c>
      <c r="G4" s="139">
        <f>F4+2%</f>
        <v>1.02</v>
      </c>
      <c r="H4" s="139">
        <f t="shared" ref="H4:M4" si="0">G4+2%</f>
        <v>1.04</v>
      </c>
      <c r="I4" s="139">
        <f t="shared" si="0"/>
        <v>1.06</v>
      </c>
      <c r="J4" s="139">
        <f t="shared" si="0"/>
        <v>1.08</v>
      </c>
      <c r="K4" s="139">
        <f t="shared" si="0"/>
        <v>1.1000000000000001</v>
      </c>
      <c r="L4" s="139">
        <f t="shared" si="0"/>
        <v>1.1200000000000001</v>
      </c>
      <c r="M4" s="139">
        <f t="shared" si="0"/>
        <v>1.1400000000000001</v>
      </c>
      <c r="N4" s="138"/>
      <c r="O4" s="140"/>
    </row>
    <row r="5" spans="1:15" x14ac:dyDescent="0.3">
      <c r="B5" s="161" t="s">
        <v>84</v>
      </c>
      <c r="C5" s="162" t="s">
        <v>52</v>
      </c>
      <c r="D5" s="181">
        <v>1</v>
      </c>
      <c r="E5" s="181">
        <v>2</v>
      </c>
      <c r="F5" s="181">
        <v>3</v>
      </c>
      <c r="G5" s="181">
        <v>4</v>
      </c>
      <c r="H5" s="181">
        <v>5</v>
      </c>
      <c r="I5" s="181">
        <v>6</v>
      </c>
      <c r="J5" s="181">
        <v>7</v>
      </c>
      <c r="K5" s="181">
        <v>8</v>
      </c>
      <c r="L5" s="181">
        <v>9</v>
      </c>
      <c r="M5" s="181">
        <v>10</v>
      </c>
      <c r="N5" s="162" t="s">
        <v>1</v>
      </c>
      <c r="O5" s="163" t="s">
        <v>2</v>
      </c>
    </row>
    <row r="6" spans="1:15" x14ac:dyDescent="0.3">
      <c r="B6" s="77" t="s">
        <v>3</v>
      </c>
      <c r="C6" s="78">
        <f>'תחזית רווה'!$O5</f>
        <v>0</v>
      </c>
      <c r="D6" s="78">
        <f>D$4*'תחזית רווה'!$O5</f>
        <v>0</v>
      </c>
      <c r="E6" s="78">
        <f>E$4*'תחזית רווה'!$O5</f>
        <v>0</v>
      </c>
      <c r="F6" s="78">
        <f>F$4*'תחזית רווה'!$O5</f>
        <v>0</v>
      </c>
      <c r="G6" s="78">
        <f>G$4*'תחזית רווה'!$O5</f>
        <v>0</v>
      </c>
      <c r="H6" s="78">
        <f>H$4*'תחזית רווה'!$O5</f>
        <v>0</v>
      </c>
      <c r="I6" s="78">
        <f>I$4*'תחזית רווה'!$O5</f>
        <v>0</v>
      </c>
      <c r="J6" s="78">
        <f>J$4*'תחזית רווה'!$O5</f>
        <v>0</v>
      </c>
      <c r="K6" s="78">
        <f>K$4*'תחזית רווה'!$O5</f>
        <v>0</v>
      </c>
      <c r="L6" s="78">
        <f>L$4*'תחזית רווה'!$O5</f>
        <v>0</v>
      </c>
      <c r="M6" s="78">
        <f>M$4*'תחזית רווה'!$O5</f>
        <v>0</v>
      </c>
      <c r="N6" s="79">
        <f>SUM(C6:M6)</f>
        <v>0</v>
      </c>
      <c r="O6" s="80">
        <f>IFERROR(N6/(12-COUNTIF(C6:M6,0)),0)</f>
        <v>0</v>
      </c>
    </row>
    <row r="7" spans="1:15" ht="14.25" customHeight="1" outlineLevel="1" x14ac:dyDescent="0.3">
      <c r="A7" s="201"/>
      <c r="B7" s="83" t="s">
        <v>19</v>
      </c>
      <c r="C7" s="84">
        <f>'תחזית רווה'!$O6</f>
        <v>0</v>
      </c>
      <c r="D7" s="84">
        <f>D$4*'תחזית רווה'!$O6</f>
        <v>0</v>
      </c>
      <c r="E7" s="84">
        <f>E$4*'תחזית רווה'!$O6</f>
        <v>0</v>
      </c>
      <c r="F7" s="84">
        <f>F$4*'תחזית רווה'!$O6</f>
        <v>0</v>
      </c>
      <c r="G7" s="84">
        <f>G$4*'תחזית רווה'!$O6</f>
        <v>0</v>
      </c>
      <c r="H7" s="84">
        <f>H$4*'תחזית רווה'!$O6</f>
        <v>0</v>
      </c>
      <c r="I7" s="84">
        <f>I$4*'תחזית רווה'!$O6</f>
        <v>0</v>
      </c>
      <c r="J7" s="84">
        <f>J$4*'תחזית רווה'!$O6</f>
        <v>0</v>
      </c>
      <c r="K7" s="84">
        <f>K$4*'תחזית רווה'!$O6</f>
        <v>0</v>
      </c>
      <c r="L7" s="84">
        <f>L$4*'תחזית רווה'!$O6</f>
        <v>0</v>
      </c>
      <c r="M7" s="84">
        <f>M$4*'תחזית רווה'!$O6</f>
        <v>0</v>
      </c>
      <c r="N7" s="85">
        <f>SUM(C7:M7)</f>
        <v>0</v>
      </c>
      <c r="O7" s="86">
        <f>IFERROR(N7/(COUNTA(C7:M7)),0)</f>
        <v>0</v>
      </c>
    </row>
    <row r="8" spans="1:15" outlineLevel="1" x14ac:dyDescent="0.3">
      <c r="A8" s="201"/>
      <c r="B8" s="83" t="s">
        <v>0</v>
      </c>
      <c r="C8" s="87" t="str">
        <f>IFERROR(C7/C$6,"")</f>
        <v/>
      </c>
      <c r="D8" s="87" t="str">
        <f t="shared" ref="D8:O8" si="1">IFERROR(D7/D$6,"")</f>
        <v/>
      </c>
      <c r="E8" s="87" t="str">
        <f t="shared" ref="E8:M8" si="2">IFERROR(E7/E$6,"")</f>
        <v/>
      </c>
      <c r="F8" s="87" t="str">
        <f t="shared" si="2"/>
        <v/>
      </c>
      <c r="G8" s="87" t="str">
        <f t="shared" si="2"/>
        <v/>
      </c>
      <c r="H8" s="87" t="str">
        <f t="shared" si="2"/>
        <v/>
      </c>
      <c r="I8" s="87" t="str">
        <f t="shared" si="2"/>
        <v/>
      </c>
      <c r="J8" s="87" t="str">
        <f t="shared" si="2"/>
        <v/>
      </c>
      <c r="K8" s="87" t="str">
        <f t="shared" si="2"/>
        <v/>
      </c>
      <c r="L8" s="87" t="str">
        <f t="shared" si="2"/>
        <v/>
      </c>
      <c r="M8" s="87" t="str">
        <f t="shared" si="2"/>
        <v/>
      </c>
      <c r="N8" s="88" t="str">
        <f t="shared" si="1"/>
        <v/>
      </c>
      <c r="O8" s="89" t="str">
        <f t="shared" si="1"/>
        <v/>
      </c>
    </row>
    <row r="9" spans="1:15" outlineLevel="1" x14ac:dyDescent="0.3">
      <c r="A9" s="201"/>
      <c r="B9" s="83" t="s">
        <v>20</v>
      </c>
      <c r="C9" s="84">
        <f>'תחזית רווה'!$O8</f>
        <v>0</v>
      </c>
      <c r="D9" s="84">
        <f>D$4*'תחזית רווה'!$O8</f>
        <v>0</v>
      </c>
      <c r="E9" s="84">
        <f>E$4*'תחזית רווה'!$O8</f>
        <v>0</v>
      </c>
      <c r="F9" s="84">
        <f>F$4*'תחזית רווה'!$O8</f>
        <v>0</v>
      </c>
      <c r="G9" s="84">
        <f>G$4*'תחזית רווה'!$O8</f>
        <v>0</v>
      </c>
      <c r="H9" s="84">
        <f>H$4*'תחזית רווה'!$O8</f>
        <v>0</v>
      </c>
      <c r="I9" s="84">
        <f>I$4*'תחזית רווה'!$O8</f>
        <v>0</v>
      </c>
      <c r="J9" s="84">
        <f>J$4*'תחזית רווה'!$O8</f>
        <v>0</v>
      </c>
      <c r="K9" s="84">
        <f>K$4*'תחזית רווה'!$O8</f>
        <v>0</v>
      </c>
      <c r="L9" s="84">
        <f>L$4*'תחזית רווה'!$O8</f>
        <v>0</v>
      </c>
      <c r="M9" s="84">
        <f>M$4*'תחזית רווה'!$O8</f>
        <v>0</v>
      </c>
      <c r="N9" s="85">
        <f>SUM(C9:M9)</f>
        <v>0</v>
      </c>
      <c r="O9" s="86">
        <f>IFERROR(N9/(COUNTA(C9:M9)),0)</f>
        <v>0</v>
      </c>
    </row>
    <row r="10" spans="1:15" outlineLevel="1" x14ac:dyDescent="0.3">
      <c r="A10" s="201"/>
      <c r="B10" s="83" t="s">
        <v>0</v>
      </c>
      <c r="C10" s="87" t="str">
        <f>IFERROR(C9/C$6,"")</f>
        <v/>
      </c>
      <c r="D10" s="87" t="str">
        <f t="shared" ref="D10:O10" si="3">IFERROR(D9/D$6,"")</f>
        <v/>
      </c>
      <c r="E10" s="87" t="str">
        <f t="shared" ref="E10:M10" si="4">IFERROR(E9/E$6,"")</f>
        <v/>
      </c>
      <c r="F10" s="87" t="str">
        <f t="shared" si="4"/>
        <v/>
      </c>
      <c r="G10" s="87" t="str">
        <f t="shared" si="4"/>
        <v/>
      </c>
      <c r="H10" s="87" t="str">
        <f t="shared" si="4"/>
        <v/>
      </c>
      <c r="I10" s="87" t="str">
        <f t="shared" si="4"/>
        <v/>
      </c>
      <c r="J10" s="87" t="str">
        <f t="shared" si="4"/>
        <v/>
      </c>
      <c r="K10" s="87" t="str">
        <f t="shared" si="4"/>
        <v/>
      </c>
      <c r="L10" s="87" t="str">
        <f t="shared" si="4"/>
        <v/>
      </c>
      <c r="M10" s="87" t="str">
        <f t="shared" si="4"/>
        <v/>
      </c>
      <c r="N10" s="88" t="str">
        <f t="shared" si="3"/>
        <v/>
      </c>
      <c r="O10" s="89" t="str">
        <f t="shared" si="3"/>
        <v/>
      </c>
    </row>
    <row r="11" spans="1:15" outlineLevel="1" x14ac:dyDescent="0.3">
      <c r="A11" s="201"/>
      <c r="B11" s="83" t="s">
        <v>21</v>
      </c>
      <c r="C11" s="84">
        <f>'תחזית רווה'!$O10</f>
        <v>0</v>
      </c>
      <c r="D11" s="84">
        <f>D$4*'תחזית רווה'!$O10</f>
        <v>0</v>
      </c>
      <c r="E11" s="84">
        <f>E$4*'תחזית רווה'!$O10</f>
        <v>0</v>
      </c>
      <c r="F11" s="84">
        <f>F$4*'תחזית רווה'!$O10</f>
        <v>0</v>
      </c>
      <c r="G11" s="84">
        <f>G$4*'תחזית רווה'!$O10</f>
        <v>0</v>
      </c>
      <c r="H11" s="84">
        <f>H$4*'תחזית רווה'!$O10</f>
        <v>0</v>
      </c>
      <c r="I11" s="84">
        <f>I$4*'תחזית רווה'!$O10</f>
        <v>0</v>
      </c>
      <c r="J11" s="84">
        <f>J$4*'תחזית רווה'!$O10</f>
        <v>0</v>
      </c>
      <c r="K11" s="84">
        <f>K$4*'תחזית רווה'!$O10</f>
        <v>0</v>
      </c>
      <c r="L11" s="84">
        <f>L$4*'תחזית רווה'!$O10</f>
        <v>0</v>
      </c>
      <c r="M11" s="84">
        <f>M$4*'תחזית רווה'!$O10</f>
        <v>0</v>
      </c>
      <c r="N11" s="85">
        <f>SUM(C11:M11)</f>
        <v>0</v>
      </c>
      <c r="O11" s="86">
        <f>IFERROR(N11/(COUNTA(C11:M11)),0)</f>
        <v>0</v>
      </c>
    </row>
    <row r="12" spans="1:15" outlineLevel="1" x14ac:dyDescent="0.3">
      <c r="A12" s="201"/>
      <c r="B12" s="83" t="s">
        <v>0</v>
      </c>
      <c r="C12" s="87" t="str">
        <f>IFERROR(C11/C$6,"")</f>
        <v/>
      </c>
      <c r="D12" s="87" t="str">
        <f t="shared" ref="D12:O12" si="5">IFERROR(D11/D$6,"")</f>
        <v/>
      </c>
      <c r="E12" s="87" t="str">
        <f t="shared" ref="E12:M12" si="6">IFERROR(E11/E$6,"")</f>
        <v/>
      </c>
      <c r="F12" s="87" t="str">
        <f t="shared" si="6"/>
        <v/>
      </c>
      <c r="G12" s="87" t="str">
        <f t="shared" si="6"/>
        <v/>
      </c>
      <c r="H12" s="87" t="str">
        <f t="shared" si="6"/>
        <v/>
      </c>
      <c r="I12" s="87" t="str">
        <f t="shared" si="6"/>
        <v/>
      </c>
      <c r="J12" s="87" t="str">
        <f t="shared" si="6"/>
        <v/>
      </c>
      <c r="K12" s="87" t="str">
        <f t="shared" si="6"/>
        <v/>
      </c>
      <c r="L12" s="87" t="str">
        <f t="shared" si="6"/>
        <v/>
      </c>
      <c r="M12" s="87" t="str">
        <f t="shared" si="6"/>
        <v/>
      </c>
      <c r="N12" s="88" t="str">
        <f t="shared" si="5"/>
        <v/>
      </c>
      <c r="O12" s="89" t="str">
        <f t="shared" si="5"/>
        <v/>
      </c>
    </row>
    <row r="13" spans="1:15" outlineLevel="1" x14ac:dyDescent="0.3">
      <c r="A13" s="201"/>
      <c r="B13" s="83" t="s">
        <v>22</v>
      </c>
      <c r="C13" s="84">
        <f>'תחזית רווה'!$O12</f>
        <v>0</v>
      </c>
      <c r="D13" s="84">
        <f>D$4*'תחזית רווה'!$O12</f>
        <v>0</v>
      </c>
      <c r="E13" s="84">
        <f>E$4*'תחזית רווה'!$O12</f>
        <v>0</v>
      </c>
      <c r="F13" s="84">
        <f>F$4*'תחזית רווה'!$O12</f>
        <v>0</v>
      </c>
      <c r="G13" s="84">
        <f>G$4*'תחזית רווה'!$O12</f>
        <v>0</v>
      </c>
      <c r="H13" s="84">
        <f>H$4*'תחזית רווה'!$O12</f>
        <v>0</v>
      </c>
      <c r="I13" s="84">
        <f>I$4*'תחזית רווה'!$O12</f>
        <v>0</v>
      </c>
      <c r="J13" s="84">
        <f>J$4*'תחזית רווה'!$O12</f>
        <v>0</v>
      </c>
      <c r="K13" s="84">
        <f>K$4*'תחזית רווה'!$O12</f>
        <v>0</v>
      </c>
      <c r="L13" s="84">
        <f>L$4*'תחזית רווה'!$O12</f>
        <v>0</v>
      </c>
      <c r="M13" s="84">
        <f>M$4*'תחזית רווה'!$O12</f>
        <v>0</v>
      </c>
      <c r="N13" s="85">
        <f>SUM(C13:M13)</f>
        <v>0</v>
      </c>
      <c r="O13" s="86">
        <f>IFERROR(N13/(COUNTA(C13:M13)),0)</f>
        <v>0</v>
      </c>
    </row>
    <row r="14" spans="1:15" outlineLevel="1" x14ac:dyDescent="0.3">
      <c r="A14" s="201"/>
      <c r="B14" s="83" t="s">
        <v>0</v>
      </c>
      <c r="C14" s="87" t="str">
        <f t="shared" ref="C14:M16" si="7">IFERROR(C13/C$6,"")</f>
        <v/>
      </c>
      <c r="D14" s="87" t="str">
        <f t="shared" si="7"/>
        <v/>
      </c>
      <c r="E14" s="87" t="str">
        <f t="shared" ref="E14:M14" si="8">IFERROR(E13/E$6,"")</f>
        <v/>
      </c>
      <c r="F14" s="87" t="str">
        <f t="shared" si="8"/>
        <v/>
      </c>
      <c r="G14" s="87" t="str">
        <f t="shared" si="8"/>
        <v/>
      </c>
      <c r="H14" s="87" t="str">
        <f t="shared" si="8"/>
        <v/>
      </c>
      <c r="I14" s="87" t="str">
        <f t="shared" si="8"/>
        <v/>
      </c>
      <c r="J14" s="87" t="str">
        <f t="shared" si="8"/>
        <v/>
      </c>
      <c r="K14" s="87" t="str">
        <f t="shared" si="8"/>
        <v/>
      </c>
      <c r="L14" s="87" t="str">
        <f t="shared" si="8"/>
        <v/>
      </c>
      <c r="M14" s="87" t="str">
        <f t="shared" si="8"/>
        <v/>
      </c>
      <c r="N14" s="88" t="str">
        <f>IFERROR(N13/N$6,"")</f>
        <v/>
      </c>
      <c r="O14" s="89" t="str">
        <f>IFERROR(O13/O$6,"")</f>
        <v/>
      </c>
    </row>
    <row r="15" spans="1:15" outlineLevel="1" x14ac:dyDescent="0.3">
      <c r="A15" s="201"/>
      <c r="B15" s="83" t="s">
        <v>23</v>
      </c>
      <c r="C15" s="84">
        <f>'תחזית רווה'!$O14</f>
        <v>0</v>
      </c>
      <c r="D15" s="84">
        <f>D$4*'תחזית רווה'!$O14</f>
        <v>0</v>
      </c>
      <c r="E15" s="84">
        <f>E$4*'תחזית רווה'!$O14</f>
        <v>0</v>
      </c>
      <c r="F15" s="84">
        <f>F$4*'תחזית רווה'!$O14</f>
        <v>0</v>
      </c>
      <c r="G15" s="84">
        <f>G$4*'תחזית רווה'!$O14</f>
        <v>0</v>
      </c>
      <c r="H15" s="84">
        <f>H$4*'תחזית רווה'!$O14</f>
        <v>0</v>
      </c>
      <c r="I15" s="84">
        <f>I$4*'תחזית רווה'!$O14</f>
        <v>0</v>
      </c>
      <c r="J15" s="84">
        <f>J$4*'תחזית רווה'!$O14</f>
        <v>0</v>
      </c>
      <c r="K15" s="84">
        <f>K$4*'תחזית רווה'!$O14</f>
        <v>0</v>
      </c>
      <c r="L15" s="84">
        <f>L$4*'תחזית רווה'!$O14</f>
        <v>0</v>
      </c>
      <c r="M15" s="84">
        <f>M$4*'תחזית רווה'!$O14</f>
        <v>0</v>
      </c>
      <c r="N15" s="85">
        <f>SUM(C15:M15)</f>
        <v>0</v>
      </c>
      <c r="O15" s="86">
        <f>IFERROR(N15/(COUNTA(C15:M15)),0)</f>
        <v>0</v>
      </c>
    </row>
    <row r="16" spans="1:15" outlineLevel="1" x14ac:dyDescent="0.3">
      <c r="A16" s="90"/>
      <c r="B16" s="83" t="s">
        <v>0</v>
      </c>
      <c r="C16" s="87" t="str">
        <f t="shared" si="7"/>
        <v/>
      </c>
      <c r="D16" s="87" t="str">
        <f t="shared" si="7"/>
        <v/>
      </c>
      <c r="E16" s="87" t="str">
        <f t="shared" ref="E16:M16" si="9">IFERROR(E15/E$6,"")</f>
        <v/>
      </c>
      <c r="F16" s="87" t="str">
        <f t="shared" si="9"/>
        <v/>
      </c>
      <c r="G16" s="87" t="str">
        <f t="shared" si="9"/>
        <v/>
      </c>
      <c r="H16" s="87" t="str">
        <f t="shared" si="9"/>
        <v/>
      </c>
      <c r="I16" s="87" t="str">
        <f t="shared" si="9"/>
        <v/>
      </c>
      <c r="J16" s="87" t="str">
        <f t="shared" si="9"/>
        <v/>
      </c>
      <c r="K16" s="87" t="str">
        <f t="shared" si="9"/>
        <v/>
      </c>
      <c r="L16" s="87" t="str">
        <f t="shared" si="9"/>
        <v/>
      </c>
      <c r="M16" s="87" t="str">
        <f t="shared" si="9"/>
        <v/>
      </c>
      <c r="N16" s="88" t="str">
        <f>IFERROR(N15/N$6,"")</f>
        <v/>
      </c>
      <c r="O16" s="89" t="str">
        <f>IFERROR(O15/O$6,"")</f>
        <v/>
      </c>
    </row>
    <row r="17" spans="2:18" ht="15" customHeight="1" x14ac:dyDescent="0.3">
      <c r="B17" s="164" t="s">
        <v>4</v>
      </c>
      <c r="C17" s="165">
        <f>C21+C23+C25+C27+C29+(C19-C31)</f>
        <v>0</v>
      </c>
      <c r="D17" s="165" t="e">
        <f>'תחזית רווה'!$O$17*'רווה - רב שנתי תסריט ת.עסקית'!D$6</f>
        <v>#VALUE!</v>
      </c>
      <c r="E17" s="165" t="e">
        <f>'תחזית רווה'!$O$17*'רווה - רב שנתי תסריט ת.עסקית'!E$6</f>
        <v>#VALUE!</v>
      </c>
      <c r="F17" s="165" t="e">
        <f>'תחזית רווה'!$O$17*'רווה - רב שנתי תסריט ת.עסקית'!F$6</f>
        <v>#VALUE!</v>
      </c>
      <c r="G17" s="165" t="e">
        <f>'תחזית רווה'!$O$17*'רווה - רב שנתי תסריט ת.עסקית'!G$6</f>
        <v>#VALUE!</v>
      </c>
      <c r="H17" s="165" t="e">
        <f>'תחזית רווה'!$O$17*'רווה - רב שנתי תסריט ת.עסקית'!H$6</f>
        <v>#VALUE!</v>
      </c>
      <c r="I17" s="165" t="e">
        <f>'תחזית רווה'!$O$17*'רווה - רב שנתי תסריט ת.עסקית'!I$6</f>
        <v>#VALUE!</v>
      </c>
      <c r="J17" s="165" t="e">
        <f>'תחזית רווה'!$O$17*'רווה - רב שנתי תסריט ת.עסקית'!J$6</f>
        <v>#VALUE!</v>
      </c>
      <c r="K17" s="165" t="e">
        <f>'תחזית רווה'!$O$17*'רווה - רב שנתי תסריט ת.עסקית'!K$6</f>
        <v>#VALUE!</v>
      </c>
      <c r="L17" s="165" t="e">
        <f>'תחזית רווה'!$O$17*'רווה - רב שנתי תסריט ת.עסקית'!L$6</f>
        <v>#VALUE!</v>
      </c>
      <c r="M17" s="165" t="e">
        <f>'תחזית רווה'!$O$17*'רווה - רב שנתי תסריט ת.עסקית'!M$6</f>
        <v>#VALUE!</v>
      </c>
      <c r="N17" s="166" t="e">
        <f>SUM(C17:M17)</f>
        <v>#VALUE!</v>
      </c>
      <c r="O17" s="167">
        <f>IFERROR(N17/(12-COUNTIF(C17:M17,0)),0)</f>
        <v>0</v>
      </c>
    </row>
    <row r="18" spans="2:18" x14ac:dyDescent="0.3">
      <c r="B18" s="83" t="s">
        <v>0</v>
      </c>
      <c r="C18" s="87" t="str">
        <f>IFERROR(C17/C$6,"")</f>
        <v/>
      </c>
      <c r="D18" s="87" t="str">
        <f t="shared" ref="D18:O28" si="10">IFERROR(D17/D$6,"")</f>
        <v/>
      </c>
      <c r="E18" s="87" t="str">
        <f t="shared" si="10"/>
        <v/>
      </c>
      <c r="F18" s="87" t="str">
        <f t="shared" si="10"/>
        <v/>
      </c>
      <c r="G18" s="87" t="str">
        <f t="shared" si="10"/>
        <v/>
      </c>
      <c r="H18" s="87" t="str">
        <f t="shared" si="10"/>
        <v/>
      </c>
      <c r="I18" s="87" t="str">
        <f t="shared" si="10"/>
        <v/>
      </c>
      <c r="J18" s="87" t="str">
        <f t="shared" si="10"/>
        <v/>
      </c>
      <c r="K18" s="87" t="str">
        <f t="shared" si="10"/>
        <v/>
      </c>
      <c r="L18" s="87" t="str">
        <f t="shared" si="10"/>
        <v/>
      </c>
      <c r="M18" s="87" t="str">
        <f t="shared" si="10"/>
        <v/>
      </c>
      <c r="N18" s="88" t="str">
        <f t="shared" si="10"/>
        <v/>
      </c>
      <c r="O18" s="89" t="str">
        <f t="shared" si="10"/>
        <v/>
      </c>
    </row>
    <row r="19" spans="2:18" outlineLevel="1" x14ac:dyDescent="0.3">
      <c r="B19" s="83" t="s">
        <v>26</v>
      </c>
      <c r="C19" s="84">
        <f>'תחזית רווה'!O18</f>
        <v>0</v>
      </c>
      <c r="D19" s="84" t="e">
        <f>$C20*D$6</f>
        <v>#VALUE!</v>
      </c>
      <c r="E19" s="84" t="e">
        <f t="shared" ref="E19:M19" si="11">$C20*E$6</f>
        <v>#VALUE!</v>
      </c>
      <c r="F19" s="84" t="e">
        <f t="shared" si="11"/>
        <v>#VALUE!</v>
      </c>
      <c r="G19" s="84" t="e">
        <f t="shared" si="11"/>
        <v>#VALUE!</v>
      </c>
      <c r="H19" s="84" t="e">
        <f t="shared" si="11"/>
        <v>#VALUE!</v>
      </c>
      <c r="I19" s="84" t="e">
        <f t="shared" si="11"/>
        <v>#VALUE!</v>
      </c>
      <c r="J19" s="84" t="e">
        <f t="shared" si="11"/>
        <v>#VALUE!</v>
      </c>
      <c r="K19" s="84" t="e">
        <f t="shared" si="11"/>
        <v>#VALUE!</v>
      </c>
      <c r="L19" s="84" t="e">
        <f t="shared" si="11"/>
        <v>#VALUE!</v>
      </c>
      <c r="M19" s="84" t="e">
        <f t="shared" si="11"/>
        <v>#VALUE!</v>
      </c>
      <c r="N19" s="85" t="e">
        <f>SUM(C19:M19)</f>
        <v>#VALUE!</v>
      </c>
      <c r="O19" s="86">
        <f>IFERROR(N19/(COUNTA(C19:M19)),0)</f>
        <v>0</v>
      </c>
    </row>
    <row r="20" spans="2:18" outlineLevel="1" x14ac:dyDescent="0.3">
      <c r="B20" s="83" t="s">
        <v>0</v>
      </c>
      <c r="C20" s="87" t="str">
        <f>IFERROR(C19/C$6,"")</f>
        <v/>
      </c>
      <c r="D20" s="87" t="str">
        <f t="shared" ref="D20:O20" si="12">IFERROR(D19/D$6,"")</f>
        <v/>
      </c>
      <c r="E20" s="87" t="str">
        <f t="shared" si="12"/>
        <v/>
      </c>
      <c r="F20" s="87" t="str">
        <f t="shared" si="12"/>
        <v/>
      </c>
      <c r="G20" s="87" t="str">
        <f t="shared" si="12"/>
        <v/>
      </c>
      <c r="H20" s="87" t="str">
        <f t="shared" si="12"/>
        <v/>
      </c>
      <c r="I20" s="87" t="str">
        <f t="shared" si="12"/>
        <v/>
      </c>
      <c r="J20" s="87" t="str">
        <f t="shared" si="12"/>
        <v/>
      </c>
      <c r="K20" s="87" t="str">
        <f t="shared" si="12"/>
        <v/>
      </c>
      <c r="L20" s="87" t="str">
        <f t="shared" si="12"/>
        <v/>
      </c>
      <c r="M20" s="87" t="str">
        <f t="shared" si="12"/>
        <v/>
      </c>
      <c r="N20" s="88" t="str">
        <f t="shared" si="12"/>
        <v/>
      </c>
      <c r="O20" s="89" t="str">
        <f t="shared" si="12"/>
        <v/>
      </c>
    </row>
    <row r="21" spans="2:18" outlineLevel="1" x14ac:dyDescent="0.3">
      <c r="B21" s="83" t="s">
        <v>5</v>
      </c>
      <c r="C21" s="84">
        <f>'תחזית רווה'!O20</f>
        <v>0</v>
      </c>
      <c r="D21" s="84" t="e">
        <f>$C22*D$6</f>
        <v>#VALUE!</v>
      </c>
      <c r="E21" s="84" t="e">
        <f t="shared" ref="E21" si="13">$C22*E$6</f>
        <v>#VALUE!</v>
      </c>
      <c r="F21" s="84" t="e">
        <f t="shared" ref="F21" si="14">$C22*F$6</f>
        <v>#VALUE!</v>
      </c>
      <c r="G21" s="84" t="e">
        <f t="shared" ref="G21" si="15">$C22*G$6</f>
        <v>#VALUE!</v>
      </c>
      <c r="H21" s="84" t="e">
        <f t="shared" ref="H21" si="16">$C22*H$6</f>
        <v>#VALUE!</v>
      </c>
      <c r="I21" s="84" t="e">
        <f t="shared" ref="I21" si="17">$C22*I$6</f>
        <v>#VALUE!</v>
      </c>
      <c r="J21" s="84" t="e">
        <f t="shared" ref="J21" si="18">$C22*J$6</f>
        <v>#VALUE!</v>
      </c>
      <c r="K21" s="84" t="e">
        <f t="shared" ref="K21" si="19">$C22*K$6</f>
        <v>#VALUE!</v>
      </c>
      <c r="L21" s="84" t="e">
        <f t="shared" ref="L21" si="20">$C22*L$6</f>
        <v>#VALUE!</v>
      </c>
      <c r="M21" s="84" t="e">
        <f t="shared" ref="M21" si="21">$C22*M$6</f>
        <v>#VALUE!</v>
      </c>
      <c r="N21" s="85" t="e">
        <f>SUM(C21:M21)</f>
        <v>#VALUE!</v>
      </c>
      <c r="O21" s="86">
        <f>IFERROR(N21/(COUNTA(C21:M21)),0)</f>
        <v>0</v>
      </c>
    </row>
    <row r="22" spans="2:18" outlineLevel="1" x14ac:dyDescent="0.3">
      <c r="B22" s="83" t="s">
        <v>0</v>
      </c>
      <c r="C22" s="87" t="str">
        <f>IFERROR(C21/C$6,"")</f>
        <v/>
      </c>
      <c r="D22" s="87" t="str">
        <f t="shared" ref="D22:M22" si="22">IFERROR(D21/D$6,"")</f>
        <v/>
      </c>
      <c r="E22" s="87" t="str">
        <f t="shared" si="22"/>
        <v/>
      </c>
      <c r="F22" s="87" t="str">
        <f t="shared" si="22"/>
        <v/>
      </c>
      <c r="G22" s="87" t="str">
        <f t="shared" si="22"/>
        <v/>
      </c>
      <c r="H22" s="87" t="str">
        <f t="shared" si="22"/>
        <v/>
      </c>
      <c r="I22" s="87" t="str">
        <f t="shared" si="22"/>
        <v/>
      </c>
      <c r="J22" s="87" t="str">
        <f t="shared" si="22"/>
        <v/>
      </c>
      <c r="K22" s="87" t="str">
        <f t="shared" si="22"/>
        <v/>
      </c>
      <c r="L22" s="87" t="str">
        <f t="shared" si="22"/>
        <v/>
      </c>
      <c r="M22" s="87" t="str">
        <f t="shared" si="22"/>
        <v/>
      </c>
      <c r="N22" s="88" t="str">
        <f t="shared" si="10"/>
        <v/>
      </c>
      <c r="O22" s="89" t="str">
        <f t="shared" si="10"/>
        <v/>
      </c>
    </row>
    <row r="23" spans="2:18" outlineLevel="1" x14ac:dyDescent="0.3">
      <c r="B23" s="83" t="s">
        <v>6</v>
      </c>
      <c r="C23" s="84">
        <f>'תחזית רווה'!O22</f>
        <v>0</v>
      </c>
      <c r="D23" s="84" t="e">
        <f>$C24*D$6</f>
        <v>#VALUE!</v>
      </c>
      <c r="E23" s="84" t="e">
        <f t="shared" ref="E23" si="23">$C24*E$6</f>
        <v>#VALUE!</v>
      </c>
      <c r="F23" s="84" t="e">
        <f t="shared" ref="F23" si="24">$C24*F$6</f>
        <v>#VALUE!</v>
      </c>
      <c r="G23" s="84" t="e">
        <f t="shared" ref="G23" si="25">$C24*G$6</f>
        <v>#VALUE!</v>
      </c>
      <c r="H23" s="84" t="e">
        <f t="shared" ref="H23" si="26">$C24*H$6</f>
        <v>#VALUE!</v>
      </c>
      <c r="I23" s="84" t="e">
        <f t="shared" ref="I23" si="27">$C24*I$6</f>
        <v>#VALUE!</v>
      </c>
      <c r="J23" s="84" t="e">
        <f t="shared" ref="J23" si="28">$C24*J$6</f>
        <v>#VALUE!</v>
      </c>
      <c r="K23" s="84" t="e">
        <f t="shared" ref="K23" si="29">$C24*K$6</f>
        <v>#VALUE!</v>
      </c>
      <c r="L23" s="84" t="e">
        <f t="shared" ref="L23" si="30">$C24*L$6</f>
        <v>#VALUE!</v>
      </c>
      <c r="M23" s="84" t="e">
        <f t="shared" ref="M23" si="31">$C24*M$6</f>
        <v>#VALUE!</v>
      </c>
      <c r="N23" s="85" t="e">
        <f>SUM(C23:M23)</f>
        <v>#VALUE!</v>
      </c>
      <c r="O23" s="86">
        <f>IFERROR(N23/(COUNTA(C23:M23)),0)</f>
        <v>0</v>
      </c>
    </row>
    <row r="24" spans="2:18" outlineLevel="1" x14ac:dyDescent="0.3">
      <c r="B24" s="83" t="s">
        <v>0</v>
      </c>
      <c r="C24" s="87" t="str">
        <f>IFERROR(C23/C$6,"")</f>
        <v/>
      </c>
      <c r="D24" s="87" t="str">
        <f t="shared" ref="D24:M24" si="32">IFERROR(D23/D$6,"")</f>
        <v/>
      </c>
      <c r="E24" s="87" t="str">
        <f t="shared" si="32"/>
        <v/>
      </c>
      <c r="F24" s="87" t="str">
        <f t="shared" si="32"/>
        <v/>
      </c>
      <c r="G24" s="87" t="str">
        <f t="shared" si="32"/>
        <v/>
      </c>
      <c r="H24" s="87" t="str">
        <f t="shared" si="32"/>
        <v/>
      </c>
      <c r="I24" s="87" t="str">
        <f t="shared" si="32"/>
        <v/>
      </c>
      <c r="J24" s="87" t="str">
        <f t="shared" si="32"/>
        <v/>
      </c>
      <c r="K24" s="87" t="str">
        <f t="shared" si="32"/>
        <v/>
      </c>
      <c r="L24" s="87" t="str">
        <f t="shared" si="32"/>
        <v/>
      </c>
      <c r="M24" s="87" t="str">
        <f t="shared" si="32"/>
        <v/>
      </c>
      <c r="N24" s="88" t="str">
        <f t="shared" si="10"/>
        <v/>
      </c>
      <c r="O24" s="89" t="str">
        <f t="shared" si="10"/>
        <v/>
      </c>
    </row>
    <row r="25" spans="2:18" outlineLevel="1" x14ac:dyDescent="0.3">
      <c r="B25" s="83" t="s">
        <v>7</v>
      </c>
      <c r="C25" s="84">
        <f>'תחזית רווה'!O24</f>
        <v>0</v>
      </c>
      <c r="D25" s="84" t="e">
        <f>$C26*D$6</f>
        <v>#VALUE!</v>
      </c>
      <c r="E25" s="84" t="e">
        <f t="shared" ref="E25" si="33">$C26*E$6</f>
        <v>#VALUE!</v>
      </c>
      <c r="F25" s="84" t="e">
        <f t="shared" ref="F25" si="34">$C26*F$6</f>
        <v>#VALUE!</v>
      </c>
      <c r="G25" s="84" t="e">
        <f t="shared" ref="G25" si="35">$C26*G$6</f>
        <v>#VALUE!</v>
      </c>
      <c r="H25" s="84" t="e">
        <f t="shared" ref="H25" si="36">$C26*H$6</f>
        <v>#VALUE!</v>
      </c>
      <c r="I25" s="84" t="e">
        <f t="shared" ref="I25" si="37">$C26*I$6</f>
        <v>#VALUE!</v>
      </c>
      <c r="J25" s="84" t="e">
        <f t="shared" ref="J25" si="38">$C26*J$6</f>
        <v>#VALUE!</v>
      </c>
      <c r="K25" s="84" t="e">
        <f t="shared" ref="K25" si="39">$C26*K$6</f>
        <v>#VALUE!</v>
      </c>
      <c r="L25" s="84" t="e">
        <f t="shared" ref="L25" si="40">$C26*L$6</f>
        <v>#VALUE!</v>
      </c>
      <c r="M25" s="84" t="e">
        <f t="shared" ref="M25" si="41">$C26*M$6</f>
        <v>#VALUE!</v>
      </c>
      <c r="N25" s="85" t="e">
        <f>SUM(C25:M25)</f>
        <v>#VALUE!</v>
      </c>
      <c r="O25" s="86">
        <f>IFERROR(N25/(COUNTA(C25:M25)),0)</f>
        <v>0</v>
      </c>
    </row>
    <row r="26" spans="2:18" outlineLevel="1" x14ac:dyDescent="0.3">
      <c r="B26" s="83" t="s">
        <v>0</v>
      </c>
      <c r="C26" s="87" t="str">
        <f>IFERROR(C25/C$6,"")</f>
        <v/>
      </c>
      <c r="D26" s="87" t="str">
        <f t="shared" ref="D26:M26" si="42">IFERROR(D25/D$6,"")</f>
        <v/>
      </c>
      <c r="E26" s="87" t="str">
        <f t="shared" si="42"/>
        <v/>
      </c>
      <c r="F26" s="87" t="str">
        <f t="shared" si="42"/>
        <v/>
      </c>
      <c r="G26" s="87" t="str">
        <f t="shared" si="42"/>
        <v/>
      </c>
      <c r="H26" s="87" t="str">
        <f t="shared" si="42"/>
        <v/>
      </c>
      <c r="I26" s="87" t="str">
        <f t="shared" si="42"/>
        <v/>
      </c>
      <c r="J26" s="87" t="str">
        <f t="shared" si="42"/>
        <v/>
      </c>
      <c r="K26" s="87" t="str">
        <f t="shared" si="42"/>
        <v/>
      </c>
      <c r="L26" s="87" t="str">
        <f t="shared" si="42"/>
        <v/>
      </c>
      <c r="M26" s="87" t="str">
        <f t="shared" si="42"/>
        <v/>
      </c>
      <c r="N26" s="88" t="str">
        <f t="shared" si="10"/>
        <v/>
      </c>
      <c r="O26" s="89" t="str">
        <f t="shared" si="10"/>
        <v/>
      </c>
    </row>
    <row r="27" spans="2:18" outlineLevel="1" x14ac:dyDescent="0.3">
      <c r="B27" s="83" t="s">
        <v>8</v>
      </c>
      <c r="C27" s="84">
        <f>'תחזית רווה'!O26</f>
        <v>0</v>
      </c>
      <c r="D27" s="84" t="e">
        <f>$C28*D$6</f>
        <v>#VALUE!</v>
      </c>
      <c r="E27" s="84" t="e">
        <f t="shared" ref="E27" si="43">$C28*E$6</f>
        <v>#VALUE!</v>
      </c>
      <c r="F27" s="84" t="e">
        <f t="shared" ref="F27" si="44">$C28*F$6</f>
        <v>#VALUE!</v>
      </c>
      <c r="G27" s="84" t="e">
        <f t="shared" ref="G27" si="45">$C28*G$6</f>
        <v>#VALUE!</v>
      </c>
      <c r="H27" s="84" t="e">
        <f t="shared" ref="H27" si="46">$C28*H$6</f>
        <v>#VALUE!</v>
      </c>
      <c r="I27" s="84" t="e">
        <f t="shared" ref="I27" si="47">$C28*I$6</f>
        <v>#VALUE!</v>
      </c>
      <c r="J27" s="84" t="e">
        <f t="shared" ref="J27" si="48">$C28*J$6</f>
        <v>#VALUE!</v>
      </c>
      <c r="K27" s="84" t="e">
        <f t="shared" ref="K27" si="49">$C28*K$6</f>
        <v>#VALUE!</v>
      </c>
      <c r="L27" s="84" t="e">
        <f t="shared" ref="L27" si="50">$C28*L$6</f>
        <v>#VALUE!</v>
      </c>
      <c r="M27" s="84" t="e">
        <f t="shared" ref="M27" si="51">$C28*M$6</f>
        <v>#VALUE!</v>
      </c>
      <c r="N27" s="85" t="e">
        <f>SUM(C27:M27)</f>
        <v>#VALUE!</v>
      </c>
      <c r="O27" s="86">
        <f>IFERROR(N27/(COUNTA(C27:M27)),0)</f>
        <v>0</v>
      </c>
    </row>
    <row r="28" spans="2:18" outlineLevel="1" x14ac:dyDescent="0.3">
      <c r="B28" s="83" t="s">
        <v>0</v>
      </c>
      <c r="C28" s="87" t="str">
        <f>IFERROR(C27/C$6,"")</f>
        <v/>
      </c>
      <c r="D28" s="87" t="str">
        <f t="shared" ref="D28:M28" si="52">IFERROR(D27/D$6,"")</f>
        <v/>
      </c>
      <c r="E28" s="87" t="str">
        <f t="shared" si="52"/>
        <v/>
      </c>
      <c r="F28" s="87" t="str">
        <f t="shared" si="52"/>
        <v/>
      </c>
      <c r="G28" s="87" t="str">
        <f t="shared" si="52"/>
        <v/>
      </c>
      <c r="H28" s="87" t="str">
        <f t="shared" si="52"/>
        <v/>
      </c>
      <c r="I28" s="87" t="str">
        <f t="shared" si="52"/>
        <v/>
      </c>
      <c r="J28" s="87" t="str">
        <f t="shared" si="52"/>
        <v/>
      </c>
      <c r="K28" s="87" t="str">
        <f t="shared" si="52"/>
        <v/>
      </c>
      <c r="L28" s="87" t="str">
        <f t="shared" si="52"/>
        <v/>
      </c>
      <c r="M28" s="87" t="str">
        <f t="shared" si="52"/>
        <v/>
      </c>
      <c r="N28" s="88" t="str">
        <f t="shared" si="10"/>
        <v/>
      </c>
      <c r="O28" s="89" t="str">
        <f t="shared" si="10"/>
        <v/>
      </c>
      <c r="R28" s="69" t="s">
        <v>47</v>
      </c>
    </row>
    <row r="29" spans="2:18" outlineLevel="1" x14ac:dyDescent="0.3">
      <c r="B29" s="83" t="s">
        <v>9</v>
      </c>
      <c r="C29" s="84">
        <f>'תחזית רווה'!O28</f>
        <v>0</v>
      </c>
      <c r="D29" s="84" t="e">
        <f>$C30*D$6</f>
        <v>#VALUE!</v>
      </c>
      <c r="E29" s="84" t="e">
        <f t="shared" ref="E29" si="53">$C30*E$6</f>
        <v>#VALUE!</v>
      </c>
      <c r="F29" s="84" t="e">
        <f t="shared" ref="F29" si="54">$C30*F$6</f>
        <v>#VALUE!</v>
      </c>
      <c r="G29" s="84" t="e">
        <f t="shared" ref="G29" si="55">$C30*G$6</f>
        <v>#VALUE!</v>
      </c>
      <c r="H29" s="84" t="e">
        <f t="shared" ref="H29" si="56">$C30*H$6</f>
        <v>#VALUE!</v>
      </c>
      <c r="I29" s="84" t="e">
        <f t="shared" ref="I29" si="57">$C30*I$6</f>
        <v>#VALUE!</v>
      </c>
      <c r="J29" s="84" t="e">
        <f t="shared" ref="J29" si="58">$C30*J$6</f>
        <v>#VALUE!</v>
      </c>
      <c r="K29" s="84" t="e">
        <f t="shared" ref="K29" si="59">$C30*K$6</f>
        <v>#VALUE!</v>
      </c>
      <c r="L29" s="84" t="e">
        <f t="shared" ref="L29" si="60">$C30*L$6</f>
        <v>#VALUE!</v>
      </c>
      <c r="M29" s="84" t="e">
        <f t="shared" ref="M29" si="61">$C30*M$6</f>
        <v>#VALUE!</v>
      </c>
      <c r="N29" s="85" t="e">
        <f>SUM(C29:M29)</f>
        <v>#VALUE!</v>
      </c>
      <c r="O29" s="86">
        <f>IFERROR(N29/(COUNTA(C29:M29)),0)</f>
        <v>0</v>
      </c>
    </row>
    <row r="30" spans="2:18" outlineLevel="1" x14ac:dyDescent="0.3">
      <c r="B30" s="83" t="s">
        <v>0</v>
      </c>
      <c r="C30" s="87" t="str">
        <f>IFERROR(C29/C$6,"")</f>
        <v/>
      </c>
      <c r="D30" s="87" t="str">
        <f t="shared" ref="D30:O30" si="62">IFERROR(D29/D$6,"")</f>
        <v/>
      </c>
      <c r="E30" s="87" t="str">
        <f t="shared" si="62"/>
        <v/>
      </c>
      <c r="F30" s="87" t="str">
        <f t="shared" si="62"/>
        <v/>
      </c>
      <c r="G30" s="87" t="str">
        <f t="shared" si="62"/>
        <v/>
      </c>
      <c r="H30" s="87" t="str">
        <f t="shared" si="62"/>
        <v/>
      </c>
      <c r="I30" s="87" t="str">
        <f t="shared" si="62"/>
        <v/>
      </c>
      <c r="J30" s="87" t="str">
        <f t="shared" si="62"/>
        <v/>
      </c>
      <c r="K30" s="87" t="str">
        <f t="shared" si="62"/>
        <v/>
      </c>
      <c r="L30" s="87" t="str">
        <f t="shared" si="62"/>
        <v/>
      </c>
      <c r="M30" s="87" t="str">
        <f t="shared" si="62"/>
        <v/>
      </c>
      <c r="N30" s="88" t="str">
        <f t="shared" si="62"/>
        <v/>
      </c>
      <c r="O30" s="89" t="str">
        <f t="shared" si="62"/>
        <v/>
      </c>
      <c r="Q30" s="69" t="s">
        <v>48</v>
      </c>
      <c r="R30" s="69">
        <f>32*8*26</f>
        <v>6656</v>
      </c>
    </row>
    <row r="31" spans="2:18" outlineLevel="1" x14ac:dyDescent="0.3">
      <c r="B31" s="83" t="s">
        <v>27</v>
      </c>
      <c r="C31" s="84">
        <f>'תחזית רווה'!O30</f>
        <v>0</v>
      </c>
      <c r="D31" s="84" t="e">
        <f>$C32*D$6</f>
        <v>#VALUE!</v>
      </c>
      <c r="E31" s="84" t="e">
        <f t="shared" ref="E31" si="63">$C32*E$6</f>
        <v>#VALUE!</v>
      </c>
      <c r="F31" s="84" t="e">
        <f t="shared" ref="F31" si="64">$C32*F$6</f>
        <v>#VALUE!</v>
      </c>
      <c r="G31" s="84" t="e">
        <f t="shared" ref="G31" si="65">$C32*G$6</f>
        <v>#VALUE!</v>
      </c>
      <c r="H31" s="84" t="e">
        <f t="shared" ref="H31" si="66">$C32*H$6</f>
        <v>#VALUE!</v>
      </c>
      <c r="I31" s="84" t="e">
        <f t="shared" ref="I31" si="67">$C32*I$6</f>
        <v>#VALUE!</v>
      </c>
      <c r="J31" s="84" t="e">
        <f t="shared" ref="J31" si="68">$C32*J$6</f>
        <v>#VALUE!</v>
      </c>
      <c r="K31" s="84" t="e">
        <f t="shared" ref="K31" si="69">$C32*K$6</f>
        <v>#VALUE!</v>
      </c>
      <c r="L31" s="84" t="e">
        <f t="shared" ref="L31" si="70">$C32*L$6</f>
        <v>#VALUE!</v>
      </c>
      <c r="M31" s="84" t="e">
        <f t="shared" ref="M31" si="71">$C32*M$6</f>
        <v>#VALUE!</v>
      </c>
      <c r="N31" s="85" t="e">
        <f>SUM(C31:M31)</f>
        <v>#VALUE!</v>
      </c>
      <c r="O31" s="86">
        <f>IFERROR(N31/(COUNTA(C31:M31)),0)</f>
        <v>0</v>
      </c>
      <c r="Q31" s="69" t="s">
        <v>49</v>
      </c>
      <c r="R31" s="69">
        <f>4*32*26</f>
        <v>3328</v>
      </c>
    </row>
    <row r="32" spans="2:18" outlineLevel="1" x14ac:dyDescent="0.3">
      <c r="B32" s="83" t="s">
        <v>0</v>
      </c>
      <c r="C32" s="87" t="str">
        <f>IFERROR(C31/C$6,"")</f>
        <v/>
      </c>
      <c r="D32" s="87" t="str">
        <f t="shared" ref="D32:O32" si="72">IFERROR(D31/D$6,"")</f>
        <v/>
      </c>
      <c r="E32" s="87" t="str">
        <f t="shared" si="72"/>
        <v/>
      </c>
      <c r="F32" s="87" t="str">
        <f t="shared" si="72"/>
        <v/>
      </c>
      <c r="G32" s="87" t="str">
        <f t="shared" si="72"/>
        <v/>
      </c>
      <c r="H32" s="87" t="str">
        <f t="shared" si="72"/>
        <v/>
      </c>
      <c r="I32" s="87" t="str">
        <f t="shared" si="72"/>
        <v/>
      </c>
      <c r="J32" s="87" t="str">
        <f t="shared" si="72"/>
        <v/>
      </c>
      <c r="K32" s="87" t="str">
        <f t="shared" si="72"/>
        <v/>
      </c>
      <c r="L32" s="87" t="str">
        <f t="shared" si="72"/>
        <v/>
      </c>
      <c r="M32" s="87" t="str">
        <f t="shared" si="72"/>
        <v/>
      </c>
      <c r="N32" s="88" t="str">
        <f t="shared" si="72"/>
        <v/>
      </c>
      <c r="O32" s="89" t="str">
        <f t="shared" si="72"/>
        <v/>
      </c>
    </row>
    <row r="33" spans="2:15" x14ac:dyDescent="0.3">
      <c r="B33" s="164" t="s">
        <v>10</v>
      </c>
      <c r="C33" s="165">
        <f t="shared" ref="C33:M33" si="73">C6-C17</f>
        <v>0</v>
      </c>
      <c r="D33" s="165" t="e">
        <f t="shared" si="73"/>
        <v>#VALUE!</v>
      </c>
      <c r="E33" s="165" t="e">
        <f t="shared" si="73"/>
        <v>#VALUE!</v>
      </c>
      <c r="F33" s="165" t="e">
        <f t="shared" si="73"/>
        <v>#VALUE!</v>
      </c>
      <c r="G33" s="165" t="e">
        <f t="shared" si="73"/>
        <v>#VALUE!</v>
      </c>
      <c r="H33" s="165" t="e">
        <f t="shared" si="73"/>
        <v>#VALUE!</v>
      </c>
      <c r="I33" s="165" t="e">
        <f t="shared" si="73"/>
        <v>#VALUE!</v>
      </c>
      <c r="J33" s="165" t="e">
        <f t="shared" si="73"/>
        <v>#VALUE!</v>
      </c>
      <c r="K33" s="165" t="e">
        <f t="shared" si="73"/>
        <v>#VALUE!</v>
      </c>
      <c r="L33" s="165" t="e">
        <f t="shared" si="73"/>
        <v>#VALUE!</v>
      </c>
      <c r="M33" s="165" t="e">
        <f t="shared" si="73"/>
        <v>#VALUE!</v>
      </c>
      <c r="N33" s="166" t="e">
        <f>SUM(C33:M33)</f>
        <v>#VALUE!</v>
      </c>
      <c r="O33" s="167">
        <f>IFERROR(N33/(12-COUNTIF(C33:M33,0)),0)</f>
        <v>0</v>
      </c>
    </row>
    <row r="34" spans="2:15" x14ac:dyDescent="0.3">
      <c r="B34" s="83" t="s">
        <v>0</v>
      </c>
      <c r="C34" s="87" t="str">
        <f>IFERROR(C33/C$6,"")</f>
        <v/>
      </c>
      <c r="D34" s="87" t="str">
        <f t="shared" ref="D34:O34" si="74">IFERROR(D33/D$6,"")</f>
        <v/>
      </c>
      <c r="E34" s="87" t="str">
        <f t="shared" si="74"/>
        <v/>
      </c>
      <c r="F34" s="87" t="str">
        <f t="shared" si="74"/>
        <v/>
      </c>
      <c r="G34" s="87" t="str">
        <f t="shared" si="74"/>
        <v/>
      </c>
      <c r="H34" s="87" t="str">
        <f t="shared" si="74"/>
        <v/>
      </c>
      <c r="I34" s="87" t="str">
        <f t="shared" si="74"/>
        <v/>
      </c>
      <c r="J34" s="87" t="str">
        <f t="shared" si="74"/>
        <v/>
      </c>
      <c r="K34" s="87" t="str">
        <f t="shared" si="74"/>
        <v/>
      </c>
      <c r="L34" s="87" t="str">
        <f t="shared" si="74"/>
        <v/>
      </c>
      <c r="M34" s="87" t="str">
        <f t="shared" si="74"/>
        <v/>
      </c>
      <c r="N34" s="88" t="str">
        <f t="shared" si="74"/>
        <v/>
      </c>
      <c r="O34" s="89" t="str">
        <f t="shared" si="74"/>
        <v/>
      </c>
    </row>
    <row r="35" spans="2:15" x14ac:dyDescent="0.3">
      <c r="B35" s="164" t="s">
        <v>11</v>
      </c>
      <c r="C35" s="165">
        <f>'תחזית רווה'!O34</f>
        <v>0</v>
      </c>
      <c r="D35" s="165">
        <f>'תחזית רווה'!$O$34</f>
        <v>0</v>
      </c>
      <c r="E35" s="165">
        <f>D35*1.02</f>
        <v>0</v>
      </c>
      <c r="F35" s="165">
        <f t="shared" ref="F35:M37" si="75">E35*1.02</f>
        <v>0</v>
      </c>
      <c r="G35" s="165">
        <f t="shared" si="75"/>
        <v>0</v>
      </c>
      <c r="H35" s="165">
        <f t="shared" si="75"/>
        <v>0</v>
      </c>
      <c r="I35" s="165">
        <f t="shared" si="75"/>
        <v>0</v>
      </c>
      <c r="J35" s="165">
        <f t="shared" si="75"/>
        <v>0</v>
      </c>
      <c r="K35" s="165">
        <f t="shared" si="75"/>
        <v>0</v>
      </c>
      <c r="L35" s="165">
        <f t="shared" si="75"/>
        <v>0</v>
      </c>
      <c r="M35" s="165">
        <f t="shared" si="75"/>
        <v>0</v>
      </c>
      <c r="N35" s="166">
        <f>SUM(C35:M35)</f>
        <v>0</v>
      </c>
      <c r="O35" s="167">
        <f>IFERROR(N35/(12-COUNTIF(C35:M35,0)),0)</f>
        <v>0</v>
      </c>
    </row>
    <row r="36" spans="2:15" x14ac:dyDescent="0.3">
      <c r="B36" s="83" t="s">
        <v>0</v>
      </c>
      <c r="C36" s="87" t="str">
        <f>IFERROR(C35/C$6,"")</f>
        <v/>
      </c>
      <c r="D36" s="87" t="str">
        <f t="shared" ref="D36:O36" si="76">IFERROR(D35/D$6,"")</f>
        <v/>
      </c>
      <c r="E36" s="87" t="str">
        <f t="shared" si="76"/>
        <v/>
      </c>
      <c r="F36" s="87" t="str">
        <f t="shared" si="76"/>
        <v/>
      </c>
      <c r="G36" s="87" t="str">
        <f t="shared" si="76"/>
        <v/>
      </c>
      <c r="H36" s="87" t="str">
        <f t="shared" si="76"/>
        <v/>
      </c>
      <c r="I36" s="87" t="str">
        <f t="shared" si="76"/>
        <v/>
      </c>
      <c r="J36" s="87" t="str">
        <f t="shared" si="76"/>
        <v/>
      </c>
      <c r="K36" s="87" t="str">
        <f t="shared" si="76"/>
        <v/>
      </c>
      <c r="L36" s="87" t="str">
        <f t="shared" si="76"/>
        <v/>
      </c>
      <c r="M36" s="87" t="str">
        <f t="shared" si="76"/>
        <v/>
      </c>
      <c r="N36" s="88" t="str">
        <f t="shared" si="76"/>
        <v/>
      </c>
      <c r="O36" s="89" t="str">
        <f t="shared" si="76"/>
        <v/>
      </c>
    </row>
    <row r="37" spans="2:15" x14ac:dyDescent="0.3">
      <c r="B37" s="164" t="s">
        <v>12</v>
      </c>
      <c r="C37" s="165">
        <f>'תחזית רווה'!O52</f>
        <v>0</v>
      </c>
      <c r="D37" s="165">
        <f>'תחזית רווה'!$O$52</f>
        <v>0</v>
      </c>
      <c r="E37" s="165">
        <f>D37*1.02</f>
        <v>0</v>
      </c>
      <c r="F37" s="165">
        <f t="shared" si="75"/>
        <v>0</v>
      </c>
      <c r="G37" s="165">
        <f t="shared" si="75"/>
        <v>0</v>
      </c>
      <c r="H37" s="165">
        <f t="shared" si="75"/>
        <v>0</v>
      </c>
      <c r="I37" s="165">
        <f t="shared" si="75"/>
        <v>0</v>
      </c>
      <c r="J37" s="165">
        <f t="shared" si="75"/>
        <v>0</v>
      </c>
      <c r="K37" s="165">
        <f t="shared" si="75"/>
        <v>0</v>
      </c>
      <c r="L37" s="165">
        <f t="shared" si="75"/>
        <v>0</v>
      </c>
      <c r="M37" s="165">
        <f t="shared" si="75"/>
        <v>0</v>
      </c>
      <c r="N37" s="166">
        <f>SUM(C37:M37)</f>
        <v>0</v>
      </c>
      <c r="O37" s="167">
        <f>IFERROR(N37/(12-COUNTIF(C37:M37,0)),0)</f>
        <v>0</v>
      </c>
    </row>
    <row r="38" spans="2:15" x14ac:dyDescent="0.3">
      <c r="B38" s="83" t="s">
        <v>0</v>
      </c>
      <c r="C38" s="87" t="str">
        <f>IFERROR(C37/C$6,"")</f>
        <v/>
      </c>
      <c r="D38" s="87" t="str">
        <f t="shared" ref="D38:O38" si="77">IFERROR(D37/D$6,"")</f>
        <v/>
      </c>
      <c r="E38" s="87" t="str">
        <f t="shared" si="77"/>
        <v/>
      </c>
      <c r="F38" s="87" t="str">
        <f t="shared" si="77"/>
        <v/>
      </c>
      <c r="G38" s="87" t="str">
        <f t="shared" si="77"/>
        <v/>
      </c>
      <c r="H38" s="87" t="str">
        <f t="shared" si="77"/>
        <v/>
      </c>
      <c r="I38" s="87" t="str">
        <f t="shared" si="77"/>
        <v/>
      </c>
      <c r="J38" s="87" t="str">
        <f t="shared" si="77"/>
        <v/>
      </c>
      <c r="K38" s="87" t="str">
        <f t="shared" si="77"/>
        <v/>
      </c>
      <c r="L38" s="87" t="str">
        <f t="shared" si="77"/>
        <v/>
      </c>
      <c r="M38" s="87" t="str">
        <f t="shared" si="77"/>
        <v/>
      </c>
      <c r="N38" s="88" t="str">
        <f t="shared" si="77"/>
        <v/>
      </c>
      <c r="O38" s="89" t="str">
        <f t="shared" si="77"/>
        <v/>
      </c>
    </row>
    <row r="39" spans="2:15" x14ac:dyDescent="0.3">
      <c r="B39" s="164" t="s">
        <v>95</v>
      </c>
      <c r="C39" s="165">
        <f>C6-C17-C35-C37+C45</f>
        <v>0</v>
      </c>
      <c r="D39" s="165" t="e">
        <f>D6-D17-D35-D37+D45</f>
        <v>#VALUE!</v>
      </c>
      <c r="E39" s="165" t="e">
        <f t="shared" ref="E39:M39" si="78">E6-E17-E35-E37+E45</f>
        <v>#VALUE!</v>
      </c>
      <c r="F39" s="165" t="e">
        <f t="shared" si="78"/>
        <v>#VALUE!</v>
      </c>
      <c r="G39" s="165" t="e">
        <f t="shared" si="78"/>
        <v>#VALUE!</v>
      </c>
      <c r="H39" s="165" t="e">
        <f t="shared" si="78"/>
        <v>#VALUE!</v>
      </c>
      <c r="I39" s="165" t="e">
        <f t="shared" si="78"/>
        <v>#VALUE!</v>
      </c>
      <c r="J39" s="165" t="e">
        <f t="shared" si="78"/>
        <v>#VALUE!</v>
      </c>
      <c r="K39" s="165" t="e">
        <f t="shared" si="78"/>
        <v>#VALUE!</v>
      </c>
      <c r="L39" s="165" t="e">
        <f t="shared" si="78"/>
        <v>#VALUE!</v>
      </c>
      <c r="M39" s="165" t="e">
        <f t="shared" si="78"/>
        <v>#VALUE!</v>
      </c>
      <c r="N39" s="166" t="e">
        <f>SUM(C39:M39)</f>
        <v>#VALUE!</v>
      </c>
      <c r="O39" s="167">
        <f>IFERROR(N39/(12-COUNTIF(C39:M39,0)),0)</f>
        <v>0</v>
      </c>
    </row>
    <row r="40" spans="2:15" x14ac:dyDescent="0.3">
      <c r="B40" s="83" t="s">
        <v>0</v>
      </c>
      <c r="C40" s="87"/>
      <c r="D40" s="87" t="str">
        <f>IFERROR(D39/D6,"")</f>
        <v/>
      </c>
      <c r="E40" s="87" t="str">
        <f t="shared" ref="E40:O40" si="79">IFERROR(E39/E6,"")</f>
        <v/>
      </c>
      <c r="F40" s="87" t="str">
        <f t="shared" si="79"/>
        <v/>
      </c>
      <c r="G40" s="87" t="str">
        <f t="shared" si="79"/>
        <v/>
      </c>
      <c r="H40" s="87" t="str">
        <f t="shared" si="79"/>
        <v/>
      </c>
      <c r="I40" s="87" t="str">
        <f t="shared" si="79"/>
        <v/>
      </c>
      <c r="J40" s="87" t="str">
        <f t="shared" si="79"/>
        <v/>
      </c>
      <c r="K40" s="87" t="str">
        <f t="shared" si="79"/>
        <v/>
      </c>
      <c r="L40" s="87" t="str">
        <f t="shared" si="79"/>
        <v/>
      </c>
      <c r="M40" s="87" t="str">
        <f t="shared" si="79"/>
        <v/>
      </c>
      <c r="N40" s="88" t="str">
        <f t="shared" si="79"/>
        <v/>
      </c>
      <c r="O40" s="89" t="str">
        <f t="shared" si="79"/>
        <v/>
      </c>
    </row>
    <row r="41" spans="2:15" collapsed="1" x14ac:dyDescent="0.3">
      <c r="B41" s="164" t="s">
        <v>13</v>
      </c>
      <c r="C41" s="165">
        <f>C6*1.5%</f>
        <v>0</v>
      </c>
      <c r="D41" s="165" t="e">
        <f>D6*'תחזית רווה'!$O$55+SUMIF(הלוואה!$B$14:$B$500,D$5,הלוואה!$E$14:$E$500)</f>
        <v>#VALUE!</v>
      </c>
      <c r="E41" s="165" t="e">
        <f>E6*'תחזית רווה'!$O$55+SUMIF(הלוואה!$B$14:$B$500,E$5,הלוואה!$E$14:$E$500)</f>
        <v>#VALUE!</v>
      </c>
      <c r="F41" s="165" t="e">
        <f>F6*'תחזית רווה'!$O$55+SUMIF(הלוואה!$B$14:$B$500,F$5,הלוואה!$E$14:$E$500)</f>
        <v>#VALUE!</v>
      </c>
      <c r="G41" s="165" t="e">
        <f>G6*'תחזית רווה'!$O$55+SUMIF(הלוואה!$B$14:$B$500,G$5,הלוואה!$E$14:$E$500)</f>
        <v>#VALUE!</v>
      </c>
      <c r="H41" s="165" t="e">
        <f>H6*'תחזית רווה'!$O$55+SUMIF(הלוואה!$B$14:$B$500,H$5,הלוואה!$E$14:$E$500)</f>
        <v>#VALUE!</v>
      </c>
      <c r="I41" s="165" t="e">
        <f>I6*'תחזית רווה'!$O$55+SUMIF(הלוואה!$B$14:$B$500,I$5,הלוואה!$E$14:$E$500)</f>
        <v>#VALUE!</v>
      </c>
      <c r="J41" s="165" t="e">
        <f>J6*'תחזית רווה'!$O$55+SUMIF(הלוואה!$B$14:$B$500,J$5,הלוואה!$E$14:$E$500)</f>
        <v>#VALUE!</v>
      </c>
      <c r="K41" s="165" t="e">
        <f>K6*'תחזית רווה'!$O$55+SUMIF(הלוואה!$B$14:$B$500,K$5,הלוואה!$E$14:$E$500)</f>
        <v>#VALUE!</v>
      </c>
      <c r="L41" s="165" t="e">
        <f>L6*'תחזית רווה'!$O$55+SUMIF(הלוואה!$B$14:$B$500,L$5,הלוואה!$E$14:$E$500)</f>
        <v>#VALUE!</v>
      </c>
      <c r="M41" s="165" t="e">
        <f>M6*'תחזית רווה'!$O$55+SUMIF(הלוואה!$B$14:$B$500,M$5,הלוואה!$E$14:$E$500)</f>
        <v>#VALUE!</v>
      </c>
      <c r="N41" s="166" t="e">
        <f>SUM(C41:M41)</f>
        <v>#VALUE!</v>
      </c>
      <c r="O41" s="167" t="str">
        <f>IFERROR((N41/COUNTA(C41:M41)),"")</f>
        <v/>
      </c>
    </row>
    <row r="42" spans="2:15" x14ac:dyDescent="0.3">
      <c r="B42" s="83" t="s">
        <v>0</v>
      </c>
      <c r="C42" s="87" t="str">
        <f>IFERROR(C41/C$6,"")</f>
        <v/>
      </c>
      <c r="D42" s="87" t="str">
        <f t="shared" ref="D42:O42" si="80">IFERROR(D41/D$6,"")</f>
        <v/>
      </c>
      <c r="E42" s="87" t="str">
        <f t="shared" si="80"/>
        <v/>
      </c>
      <c r="F42" s="87" t="str">
        <f t="shared" si="80"/>
        <v/>
      </c>
      <c r="G42" s="87" t="str">
        <f t="shared" si="80"/>
        <v/>
      </c>
      <c r="H42" s="87" t="str">
        <f t="shared" si="80"/>
        <v/>
      </c>
      <c r="I42" s="87" t="str">
        <f t="shared" si="80"/>
        <v/>
      </c>
      <c r="J42" s="87" t="str">
        <f t="shared" si="80"/>
        <v/>
      </c>
      <c r="K42" s="87" t="str">
        <f t="shared" si="80"/>
        <v/>
      </c>
      <c r="L42" s="87" t="str">
        <f t="shared" si="80"/>
        <v/>
      </c>
      <c r="M42" s="87" t="str">
        <f t="shared" si="80"/>
        <v/>
      </c>
      <c r="N42" s="88" t="str">
        <f t="shared" si="80"/>
        <v/>
      </c>
      <c r="O42" s="89" t="str">
        <f t="shared" si="80"/>
        <v/>
      </c>
    </row>
    <row r="43" spans="2:15" collapsed="1" x14ac:dyDescent="0.3">
      <c r="B43" s="164" t="s">
        <v>14</v>
      </c>
      <c r="C43" s="165"/>
      <c r="D43" s="165" t="e">
        <f t="shared" ref="D43:M43" si="81">D41+D37+D35+D17</f>
        <v>#VALUE!</v>
      </c>
      <c r="E43" s="165" t="e">
        <f t="shared" si="81"/>
        <v>#VALUE!</v>
      </c>
      <c r="F43" s="165" t="e">
        <f t="shared" si="81"/>
        <v>#VALUE!</v>
      </c>
      <c r="G43" s="165" t="e">
        <f t="shared" si="81"/>
        <v>#VALUE!</v>
      </c>
      <c r="H43" s="165" t="e">
        <f t="shared" si="81"/>
        <v>#VALUE!</v>
      </c>
      <c r="I43" s="165" t="e">
        <f t="shared" si="81"/>
        <v>#VALUE!</v>
      </c>
      <c r="J43" s="165" t="e">
        <f t="shared" si="81"/>
        <v>#VALUE!</v>
      </c>
      <c r="K43" s="165" t="e">
        <f t="shared" si="81"/>
        <v>#VALUE!</v>
      </c>
      <c r="L43" s="165" t="e">
        <f t="shared" si="81"/>
        <v>#VALUE!</v>
      </c>
      <c r="M43" s="165" t="e">
        <f t="shared" si="81"/>
        <v>#VALUE!</v>
      </c>
      <c r="N43" s="166" t="e">
        <f>SUM(C43:M43)</f>
        <v>#VALUE!</v>
      </c>
      <c r="O43" s="167">
        <f>IFERROR(N43/(12-COUNTIF(C43:M43,0)),0)</f>
        <v>0</v>
      </c>
    </row>
    <row r="44" spans="2:15" x14ac:dyDescent="0.3">
      <c r="B44" s="83" t="s">
        <v>0</v>
      </c>
      <c r="C44" s="87" t="str">
        <f>IFERROR(C43/C$6,"")</f>
        <v/>
      </c>
      <c r="D44" s="87" t="str">
        <f t="shared" ref="D44:O44" si="82">IFERROR(D43/D$6,"")</f>
        <v/>
      </c>
      <c r="E44" s="87" t="str">
        <f t="shared" si="82"/>
        <v/>
      </c>
      <c r="F44" s="87" t="str">
        <f t="shared" si="82"/>
        <v/>
      </c>
      <c r="G44" s="87" t="str">
        <f t="shared" si="82"/>
        <v/>
      </c>
      <c r="H44" s="87" t="str">
        <f t="shared" si="82"/>
        <v/>
      </c>
      <c r="I44" s="87" t="str">
        <f t="shared" si="82"/>
        <v/>
      </c>
      <c r="J44" s="87" t="str">
        <f t="shared" si="82"/>
        <v/>
      </c>
      <c r="K44" s="87" t="str">
        <f t="shared" si="82"/>
        <v/>
      </c>
      <c r="L44" s="87" t="str">
        <f t="shared" si="82"/>
        <v/>
      </c>
      <c r="M44" s="87" t="str">
        <f t="shared" si="82"/>
        <v/>
      </c>
      <c r="N44" s="88" t="str">
        <f t="shared" si="82"/>
        <v/>
      </c>
      <c r="O44" s="89" t="str">
        <f t="shared" si="82"/>
        <v/>
      </c>
    </row>
    <row r="45" spans="2:15" outlineLevel="1" x14ac:dyDescent="0.3">
      <c r="B45" s="83" t="s">
        <v>55</v>
      </c>
      <c r="C45" s="84"/>
      <c r="D45" s="84"/>
      <c r="E45" s="84"/>
      <c r="F45" s="84"/>
      <c r="G45" s="84"/>
      <c r="H45" s="84"/>
      <c r="I45" s="84"/>
      <c r="J45" s="84"/>
      <c r="K45" s="84"/>
      <c r="L45" s="84"/>
      <c r="M45" s="84"/>
      <c r="N45" s="85">
        <f>SUM(C45:M45)</f>
        <v>0</v>
      </c>
      <c r="O45" s="86">
        <f>IFERROR(N45/(COUNTA(C45:M45)),0)</f>
        <v>0</v>
      </c>
    </row>
    <row r="46" spans="2:15" x14ac:dyDescent="0.3">
      <c r="B46" s="164" t="s">
        <v>15</v>
      </c>
      <c r="C46" s="165">
        <f>C6-C43-C45</f>
        <v>0</v>
      </c>
      <c r="D46" s="165" t="e">
        <f t="shared" ref="D46:M46" si="83">D6-D43-D45</f>
        <v>#VALUE!</v>
      </c>
      <c r="E46" s="165" t="e">
        <f t="shared" si="83"/>
        <v>#VALUE!</v>
      </c>
      <c r="F46" s="165" t="e">
        <f t="shared" si="83"/>
        <v>#VALUE!</v>
      </c>
      <c r="G46" s="165" t="e">
        <f t="shared" si="83"/>
        <v>#VALUE!</v>
      </c>
      <c r="H46" s="165" t="e">
        <f t="shared" si="83"/>
        <v>#VALUE!</v>
      </c>
      <c r="I46" s="165" t="e">
        <f t="shared" si="83"/>
        <v>#VALUE!</v>
      </c>
      <c r="J46" s="165" t="e">
        <f t="shared" si="83"/>
        <v>#VALUE!</v>
      </c>
      <c r="K46" s="165" t="e">
        <f t="shared" si="83"/>
        <v>#VALUE!</v>
      </c>
      <c r="L46" s="165" t="e">
        <f t="shared" si="83"/>
        <v>#VALUE!</v>
      </c>
      <c r="M46" s="165" t="e">
        <f t="shared" si="83"/>
        <v>#VALUE!</v>
      </c>
      <c r="N46" s="166" t="e">
        <f>SUM(C46:M46)</f>
        <v>#VALUE!</v>
      </c>
      <c r="O46" s="167">
        <f>IFERROR(N46/(COUNTA(C46:M46)),0)</f>
        <v>0</v>
      </c>
    </row>
    <row r="47" spans="2:15" x14ac:dyDescent="0.3">
      <c r="B47" s="83" t="s">
        <v>0</v>
      </c>
      <c r="C47" s="87" t="str">
        <f>IFERROR(C46/C$6,"")</f>
        <v/>
      </c>
      <c r="D47" s="87" t="str">
        <f t="shared" ref="D47:O47" si="84">IFERROR(D46/D$6,"")</f>
        <v/>
      </c>
      <c r="E47" s="87" t="str">
        <f t="shared" si="84"/>
        <v/>
      </c>
      <c r="F47" s="87" t="str">
        <f t="shared" si="84"/>
        <v/>
      </c>
      <c r="G47" s="87" t="str">
        <f t="shared" si="84"/>
        <v/>
      </c>
      <c r="H47" s="87" t="str">
        <f t="shared" si="84"/>
        <v/>
      </c>
      <c r="I47" s="87" t="str">
        <f t="shared" si="84"/>
        <v/>
      </c>
      <c r="J47" s="87" t="str">
        <f t="shared" si="84"/>
        <v/>
      </c>
      <c r="K47" s="87" t="str">
        <f t="shared" si="84"/>
        <v/>
      </c>
      <c r="L47" s="87" t="str">
        <f t="shared" si="84"/>
        <v/>
      </c>
      <c r="M47" s="87" t="str">
        <f t="shared" si="84"/>
        <v/>
      </c>
      <c r="N47" s="88" t="str">
        <f t="shared" si="84"/>
        <v/>
      </c>
      <c r="O47" s="89" t="str">
        <f t="shared" si="84"/>
        <v/>
      </c>
    </row>
    <row r="48" spans="2:15" outlineLevel="1" x14ac:dyDescent="0.3">
      <c r="B48" s="83" t="s">
        <v>56</v>
      </c>
      <c r="C48" s="84">
        <f>C46</f>
        <v>0</v>
      </c>
      <c r="D48" s="84" t="e">
        <f>D46</f>
        <v>#VALUE!</v>
      </c>
      <c r="E48" s="84" t="e">
        <f t="shared" ref="E48:M48" si="85">E46+D48</f>
        <v>#VALUE!</v>
      </c>
      <c r="F48" s="84" t="e">
        <f t="shared" si="85"/>
        <v>#VALUE!</v>
      </c>
      <c r="G48" s="84" t="e">
        <f t="shared" si="85"/>
        <v>#VALUE!</v>
      </c>
      <c r="H48" s="84" t="e">
        <f t="shared" si="85"/>
        <v>#VALUE!</v>
      </c>
      <c r="I48" s="84" t="e">
        <f t="shared" si="85"/>
        <v>#VALUE!</v>
      </c>
      <c r="J48" s="84" t="e">
        <f t="shared" si="85"/>
        <v>#VALUE!</v>
      </c>
      <c r="K48" s="84" t="e">
        <f t="shared" si="85"/>
        <v>#VALUE!</v>
      </c>
      <c r="L48" s="84" t="e">
        <f t="shared" si="85"/>
        <v>#VALUE!</v>
      </c>
      <c r="M48" s="84" t="e">
        <f t="shared" si="85"/>
        <v>#VALUE!</v>
      </c>
      <c r="N48" s="85" t="e">
        <f>SUM(C48:M48)</f>
        <v>#VALUE!</v>
      </c>
      <c r="O48" s="86">
        <f>IFERROR(N48/(COUNTA(D48:M48)),0)</f>
        <v>0</v>
      </c>
    </row>
    <row r="49" spans="2:15" outlineLevel="1" x14ac:dyDescent="0.3">
      <c r="B49" s="83" t="s">
        <v>57</v>
      </c>
      <c r="C49" s="84">
        <f>IF(C48&gt;0,IF(C48&gt;C46,C46*0.23,C48*0.23),0)</f>
        <v>0</v>
      </c>
      <c r="D49" s="84" t="e">
        <f>IF(D48&gt;0,IF(D48&gt;D46,D46*0.23,D48*0.23),0)</f>
        <v>#VALUE!</v>
      </c>
      <c r="E49" s="84" t="e">
        <f t="shared" ref="E49:M49" si="86">IF(E48&gt;0,IF(E48&gt;E46,E46*0.23,E48*0.23),0)</f>
        <v>#VALUE!</v>
      </c>
      <c r="F49" s="84" t="e">
        <f t="shared" si="86"/>
        <v>#VALUE!</v>
      </c>
      <c r="G49" s="84" t="e">
        <f t="shared" si="86"/>
        <v>#VALUE!</v>
      </c>
      <c r="H49" s="84" t="e">
        <f t="shared" si="86"/>
        <v>#VALUE!</v>
      </c>
      <c r="I49" s="84" t="e">
        <f t="shared" si="86"/>
        <v>#VALUE!</v>
      </c>
      <c r="J49" s="84" t="e">
        <f t="shared" si="86"/>
        <v>#VALUE!</v>
      </c>
      <c r="K49" s="84" t="e">
        <f t="shared" si="86"/>
        <v>#VALUE!</v>
      </c>
      <c r="L49" s="84" t="e">
        <f t="shared" si="86"/>
        <v>#VALUE!</v>
      </c>
      <c r="M49" s="84" t="e">
        <f t="shared" si="86"/>
        <v>#VALUE!</v>
      </c>
      <c r="N49" s="85" t="e">
        <f>SUM(C49:M49)</f>
        <v>#VALUE!</v>
      </c>
      <c r="O49" s="86">
        <f>IFERROR(N49/(COUNTA(D49:M49)),0)</f>
        <v>0</v>
      </c>
    </row>
    <row r="50" spans="2:15" outlineLevel="1" x14ac:dyDescent="0.3">
      <c r="B50" s="83" t="s">
        <v>0</v>
      </c>
      <c r="C50" s="87" t="str">
        <f t="shared" ref="C50:O50" si="87">IFERROR(C49/C$6,"")</f>
        <v/>
      </c>
      <c r="D50" s="87" t="str">
        <f t="shared" si="87"/>
        <v/>
      </c>
      <c r="E50" s="87" t="str">
        <f t="shared" si="87"/>
        <v/>
      </c>
      <c r="F50" s="87" t="str">
        <f t="shared" si="87"/>
        <v/>
      </c>
      <c r="G50" s="87" t="str">
        <f t="shared" si="87"/>
        <v/>
      </c>
      <c r="H50" s="87" t="str">
        <f t="shared" si="87"/>
        <v/>
      </c>
      <c r="I50" s="87" t="str">
        <f t="shared" si="87"/>
        <v/>
      </c>
      <c r="J50" s="87" t="str">
        <f t="shared" si="87"/>
        <v/>
      </c>
      <c r="K50" s="87" t="str">
        <f t="shared" si="87"/>
        <v/>
      </c>
      <c r="L50" s="87" t="str">
        <f t="shared" si="87"/>
        <v/>
      </c>
      <c r="M50" s="87" t="str">
        <f t="shared" si="87"/>
        <v/>
      </c>
      <c r="N50" s="88" t="str">
        <f t="shared" si="87"/>
        <v/>
      </c>
      <c r="O50" s="89" t="str">
        <f t="shared" si="87"/>
        <v/>
      </c>
    </row>
    <row r="51" spans="2:15" outlineLevel="1" x14ac:dyDescent="0.3">
      <c r="B51" s="83" t="s">
        <v>58</v>
      </c>
      <c r="C51" s="84">
        <f>C48-C49</f>
        <v>0</v>
      </c>
      <c r="D51" s="84" t="e">
        <f t="shared" ref="D51:H51" si="88">D46-D49</f>
        <v>#VALUE!</v>
      </c>
      <c r="E51" s="84" t="e">
        <f t="shared" si="88"/>
        <v>#VALUE!</v>
      </c>
      <c r="F51" s="84" t="e">
        <f t="shared" si="88"/>
        <v>#VALUE!</v>
      </c>
      <c r="G51" s="84" t="e">
        <f t="shared" si="88"/>
        <v>#VALUE!</v>
      </c>
      <c r="H51" s="84" t="e">
        <f t="shared" si="88"/>
        <v>#VALUE!</v>
      </c>
      <c r="I51" s="84" t="e">
        <f>I46-I49</f>
        <v>#VALUE!</v>
      </c>
      <c r="J51" s="84" t="e">
        <f t="shared" ref="J51:M51" si="89">J46-J49</f>
        <v>#VALUE!</v>
      </c>
      <c r="K51" s="84" t="e">
        <f t="shared" si="89"/>
        <v>#VALUE!</v>
      </c>
      <c r="L51" s="84" t="e">
        <f t="shared" si="89"/>
        <v>#VALUE!</v>
      </c>
      <c r="M51" s="84" t="e">
        <f t="shared" si="89"/>
        <v>#VALUE!</v>
      </c>
      <c r="N51" s="85" t="e">
        <f>SUM(C51:M51)</f>
        <v>#VALUE!</v>
      </c>
      <c r="O51" s="86">
        <f>IFERROR(N51/(COUNTA(D51:M51)),0)</f>
        <v>0</v>
      </c>
    </row>
    <row r="52" spans="2:15" outlineLevel="1" x14ac:dyDescent="0.3">
      <c r="B52" s="83" t="s">
        <v>0</v>
      </c>
      <c r="C52" s="87" t="str">
        <f t="shared" ref="C52:O52" si="90">IFERROR(C51/C$6,"")</f>
        <v/>
      </c>
      <c r="D52" s="87" t="str">
        <f t="shared" si="90"/>
        <v/>
      </c>
      <c r="E52" s="87" t="str">
        <f t="shared" si="90"/>
        <v/>
      </c>
      <c r="F52" s="87" t="str">
        <f t="shared" si="90"/>
        <v/>
      </c>
      <c r="G52" s="87" t="str">
        <f t="shared" si="90"/>
        <v/>
      </c>
      <c r="H52" s="87" t="str">
        <f t="shared" si="90"/>
        <v/>
      </c>
      <c r="I52" s="87" t="str">
        <f t="shared" si="90"/>
        <v/>
      </c>
      <c r="J52" s="87" t="str">
        <f t="shared" si="90"/>
        <v/>
      </c>
      <c r="K52" s="87" t="str">
        <f t="shared" si="90"/>
        <v/>
      </c>
      <c r="L52" s="87" t="str">
        <f t="shared" si="90"/>
        <v/>
      </c>
      <c r="M52" s="87" t="str">
        <f t="shared" si="90"/>
        <v/>
      </c>
      <c r="N52" s="88" t="str">
        <f t="shared" si="90"/>
        <v/>
      </c>
      <c r="O52" s="89" t="str">
        <f t="shared" si="90"/>
        <v/>
      </c>
    </row>
    <row r="53" spans="2:15" outlineLevel="1" x14ac:dyDescent="0.3">
      <c r="B53" s="83" t="s">
        <v>59</v>
      </c>
      <c r="C53" s="84">
        <f>C51+C45</f>
        <v>0</v>
      </c>
      <c r="D53" s="84" t="e">
        <f>D51+D45</f>
        <v>#VALUE!</v>
      </c>
      <c r="E53" s="84" t="e">
        <f t="shared" ref="E53:M53" si="91">E51+E45</f>
        <v>#VALUE!</v>
      </c>
      <c r="F53" s="84" t="e">
        <f t="shared" si="91"/>
        <v>#VALUE!</v>
      </c>
      <c r="G53" s="84" t="e">
        <f t="shared" si="91"/>
        <v>#VALUE!</v>
      </c>
      <c r="H53" s="84" t="e">
        <f t="shared" si="91"/>
        <v>#VALUE!</v>
      </c>
      <c r="I53" s="84" t="e">
        <f t="shared" si="91"/>
        <v>#VALUE!</v>
      </c>
      <c r="J53" s="84" t="e">
        <f t="shared" si="91"/>
        <v>#VALUE!</v>
      </c>
      <c r="K53" s="84" t="e">
        <f t="shared" si="91"/>
        <v>#VALUE!</v>
      </c>
      <c r="L53" s="84" t="e">
        <f t="shared" si="91"/>
        <v>#VALUE!</v>
      </c>
      <c r="M53" s="84" t="e">
        <f t="shared" si="91"/>
        <v>#VALUE!</v>
      </c>
      <c r="N53" s="85" t="e">
        <f>SUM(C53:M53)</f>
        <v>#VALUE!</v>
      </c>
      <c r="O53" s="86">
        <f>IFERROR(N53/(COUNTA(D53:M53)),0)</f>
        <v>0</v>
      </c>
    </row>
    <row r="54" spans="2:15" outlineLevel="1" x14ac:dyDescent="0.3">
      <c r="B54" s="83" t="s">
        <v>0</v>
      </c>
      <c r="C54" s="87" t="str">
        <f t="shared" ref="C54:O54" si="92">IFERROR(C53/C$6,"")</f>
        <v/>
      </c>
      <c r="D54" s="87" t="str">
        <f t="shared" si="92"/>
        <v/>
      </c>
      <c r="E54" s="87" t="str">
        <f t="shared" si="92"/>
        <v/>
      </c>
      <c r="F54" s="87" t="str">
        <f t="shared" si="92"/>
        <v/>
      </c>
      <c r="G54" s="87" t="str">
        <f t="shared" si="92"/>
        <v/>
      </c>
      <c r="H54" s="87" t="str">
        <f t="shared" si="92"/>
        <v/>
      </c>
      <c r="I54" s="87" t="str">
        <f t="shared" si="92"/>
        <v/>
      </c>
      <c r="J54" s="87" t="str">
        <f t="shared" si="92"/>
        <v/>
      </c>
      <c r="K54" s="87" t="str">
        <f t="shared" si="92"/>
        <v/>
      </c>
      <c r="L54" s="87" t="str">
        <f t="shared" si="92"/>
        <v/>
      </c>
      <c r="M54" s="87" t="str">
        <f t="shared" si="92"/>
        <v/>
      </c>
      <c r="N54" s="88" t="str">
        <f t="shared" si="92"/>
        <v/>
      </c>
      <c r="O54" s="89" t="str">
        <f t="shared" si="92"/>
        <v/>
      </c>
    </row>
    <row r="55" spans="2:15" outlineLevel="1" x14ac:dyDescent="0.3">
      <c r="B55" s="83" t="s">
        <v>63</v>
      </c>
      <c r="C55" s="84">
        <f>C53</f>
        <v>0</v>
      </c>
      <c r="D55" s="84" t="e">
        <f>D53</f>
        <v>#VALUE!</v>
      </c>
      <c r="E55" s="84" t="e">
        <f t="shared" ref="E55:M55" si="93">E53+D53</f>
        <v>#VALUE!</v>
      </c>
      <c r="F55" s="84" t="e">
        <f t="shared" si="93"/>
        <v>#VALUE!</v>
      </c>
      <c r="G55" s="84" t="e">
        <f t="shared" si="93"/>
        <v>#VALUE!</v>
      </c>
      <c r="H55" s="84" t="e">
        <f t="shared" si="93"/>
        <v>#VALUE!</v>
      </c>
      <c r="I55" s="84" t="e">
        <f t="shared" si="93"/>
        <v>#VALUE!</v>
      </c>
      <c r="J55" s="84" t="e">
        <f t="shared" si="93"/>
        <v>#VALUE!</v>
      </c>
      <c r="K55" s="84" t="e">
        <f t="shared" si="93"/>
        <v>#VALUE!</v>
      </c>
      <c r="L55" s="84" t="e">
        <f t="shared" si="93"/>
        <v>#VALUE!</v>
      </c>
      <c r="M55" s="84" t="e">
        <f t="shared" si="93"/>
        <v>#VALUE!</v>
      </c>
      <c r="N55" s="85" t="e">
        <f>SUM(C55:M55)</f>
        <v>#VALUE!</v>
      </c>
      <c r="O55" s="86">
        <f>IFERROR(N55/(COUNTA(D55:M55)),0)</f>
        <v>0</v>
      </c>
    </row>
    <row r="56" spans="2:15" outlineLevel="1" x14ac:dyDescent="0.3">
      <c r="B56" s="83" t="s">
        <v>60</v>
      </c>
      <c r="C56" s="84"/>
      <c r="D56" s="84">
        <f>SUMIF(הלוואה!$B$14:$B$500,D$5,הלוואה!$F$14:$F$500)</f>
        <v>0</v>
      </c>
      <c r="E56" s="84">
        <f>SUMIF(הלוואה!$B$14:$B$500,E$5,הלוואה!$F$14:$F$500)</f>
        <v>0</v>
      </c>
      <c r="F56" s="84">
        <f>SUMIF(הלוואה!$B$14:$B$500,F$5,הלוואה!$F$14:$F$500)</f>
        <v>0</v>
      </c>
      <c r="G56" s="84">
        <f>SUMIF(הלוואה!$B$14:$B$500,G$5,הלוואה!$F$14:$F$500)</f>
        <v>0</v>
      </c>
      <c r="H56" s="84">
        <f>SUMIF(הלוואה!$B$14:$B$500,H$5,הלוואה!$F$14:$F$500)</f>
        <v>0</v>
      </c>
      <c r="I56" s="84">
        <f>SUMIF(הלוואה!$B$14:$B$500,I$5,הלוואה!$F$14:$F$500)</f>
        <v>0</v>
      </c>
      <c r="J56" s="84">
        <f>SUMIF(הלוואה!$B$14:$B$500,J$5,הלוואה!$F$14:$F$500)</f>
        <v>0</v>
      </c>
      <c r="K56" s="84">
        <f>SUMIF(הלוואה!$B$14:$B$500,K$5,הלוואה!$F$14:$F$500)</f>
        <v>0</v>
      </c>
      <c r="L56" s="84">
        <f>SUMIF(הלוואה!$B$14:$B$500,L$5,הלוואה!$F$14:$F$500)</f>
        <v>0</v>
      </c>
      <c r="M56" s="84">
        <f>SUMIF(הלוואה!$B$14:$B$500,M$5,הלוואה!$F$14:$F$500)</f>
        <v>0</v>
      </c>
      <c r="N56" s="85">
        <f>SUM(C56:M56)</f>
        <v>0</v>
      </c>
      <c r="O56" s="86">
        <f>IFERROR(N56/(COUNTA(D56:M56)),0)</f>
        <v>0</v>
      </c>
    </row>
    <row r="57" spans="2:15" outlineLevel="1" x14ac:dyDescent="0.3">
      <c r="B57" s="83" t="s">
        <v>0</v>
      </c>
      <c r="C57" s="87" t="str">
        <f>IFERROR(C56/C$6,"")</f>
        <v/>
      </c>
      <c r="D57" s="87" t="str">
        <f t="shared" ref="D57:O57" si="94">IFERROR(D56/D$6,"")</f>
        <v/>
      </c>
      <c r="E57" s="87" t="str">
        <f t="shared" si="94"/>
        <v/>
      </c>
      <c r="F57" s="87" t="str">
        <f t="shared" si="94"/>
        <v/>
      </c>
      <c r="G57" s="87" t="str">
        <f t="shared" si="94"/>
        <v/>
      </c>
      <c r="H57" s="87" t="str">
        <f t="shared" si="94"/>
        <v/>
      </c>
      <c r="I57" s="87" t="str">
        <f t="shared" si="94"/>
        <v/>
      </c>
      <c r="J57" s="87" t="str">
        <f t="shared" si="94"/>
        <v/>
      </c>
      <c r="K57" s="87" t="str">
        <f t="shared" si="94"/>
        <v/>
      </c>
      <c r="L57" s="87" t="str">
        <f t="shared" si="94"/>
        <v/>
      </c>
      <c r="M57" s="87" t="str">
        <f t="shared" si="94"/>
        <v/>
      </c>
      <c r="N57" s="88" t="str">
        <f t="shared" si="94"/>
        <v/>
      </c>
      <c r="O57" s="89" t="str">
        <f t="shared" si="94"/>
        <v/>
      </c>
    </row>
    <row r="58" spans="2:15" x14ac:dyDescent="0.3">
      <c r="B58" s="83" t="s">
        <v>61</v>
      </c>
      <c r="C58" s="84">
        <f>(C53-C56)</f>
        <v>0</v>
      </c>
      <c r="D58" s="84" t="e">
        <f t="shared" ref="D58:M58" si="95">D53-D56</f>
        <v>#VALUE!</v>
      </c>
      <c r="E58" s="84" t="e">
        <f t="shared" si="95"/>
        <v>#VALUE!</v>
      </c>
      <c r="F58" s="84" t="e">
        <f t="shared" si="95"/>
        <v>#VALUE!</v>
      </c>
      <c r="G58" s="84" t="e">
        <f t="shared" si="95"/>
        <v>#VALUE!</v>
      </c>
      <c r="H58" s="84" t="e">
        <f t="shared" si="95"/>
        <v>#VALUE!</v>
      </c>
      <c r="I58" s="84" t="e">
        <f t="shared" si="95"/>
        <v>#VALUE!</v>
      </c>
      <c r="J58" s="84" t="e">
        <f t="shared" si="95"/>
        <v>#VALUE!</v>
      </c>
      <c r="K58" s="84" t="e">
        <f t="shared" si="95"/>
        <v>#VALUE!</v>
      </c>
      <c r="L58" s="84" t="e">
        <f t="shared" si="95"/>
        <v>#VALUE!</v>
      </c>
      <c r="M58" s="84" t="e">
        <f t="shared" si="95"/>
        <v>#VALUE!</v>
      </c>
      <c r="N58" s="85" t="e">
        <f>SUM(C58:M58)</f>
        <v>#VALUE!</v>
      </c>
      <c r="O58" s="86">
        <f>IFERROR(N58/(COUNTA(D58:M58)),0)</f>
        <v>0</v>
      </c>
    </row>
    <row r="59" spans="2:15" x14ac:dyDescent="0.3">
      <c r="B59" s="83" t="s">
        <v>0</v>
      </c>
      <c r="C59" s="87" t="str">
        <f>IFERROR(C58/C$6,"")</f>
        <v/>
      </c>
      <c r="D59" s="87" t="str">
        <f t="shared" ref="D59:O59" si="96">IFERROR(D58/D$6,"")</f>
        <v/>
      </c>
      <c r="E59" s="87" t="str">
        <f t="shared" si="96"/>
        <v/>
      </c>
      <c r="F59" s="87" t="str">
        <f t="shared" si="96"/>
        <v/>
      </c>
      <c r="G59" s="87" t="str">
        <f t="shared" si="96"/>
        <v/>
      </c>
      <c r="H59" s="87" t="str">
        <f t="shared" si="96"/>
        <v/>
      </c>
      <c r="I59" s="87" t="str">
        <f t="shared" si="96"/>
        <v/>
      </c>
      <c r="J59" s="87" t="str">
        <f t="shared" si="96"/>
        <v/>
      </c>
      <c r="K59" s="87" t="str">
        <f t="shared" si="96"/>
        <v/>
      </c>
      <c r="L59" s="87" t="str">
        <f t="shared" si="96"/>
        <v/>
      </c>
      <c r="M59" s="87" t="str">
        <f t="shared" si="96"/>
        <v/>
      </c>
      <c r="N59" s="88" t="str">
        <f t="shared" si="96"/>
        <v/>
      </c>
      <c r="O59" s="89" t="str">
        <f t="shared" si="96"/>
        <v/>
      </c>
    </row>
    <row r="60" spans="2:15" ht="14.5" collapsed="1" thickBot="1" x14ac:dyDescent="0.35">
      <c r="B60" s="177" t="s">
        <v>62</v>
      </c>
      <c r="C60" s="178">
        <f>C58</f>
        <v>0</v>
      </c>
      <c r="D60" s="178" t="e">
        <f>D58+C58</f>
        <v>#VALUE!</v>
      </c>
      <c r="E60" s="178" t="e">
        <f>E58+D60</f>
        <v>#VALUE!</v>
      </c>
      <c r="F60" s="178" t="e">
        <f t="shared" ref="F60:M60" si="97">F58+E60</f>
        <v>#VALUE!</v>
      </c>
      <c r="G60" s="178" t="e">
        <f t="shared" si="97"/>
        <v>#VALUE!</v>
      </c>
      <c r="H60" s="178" t="e">
        <f t="shared" si="97"/>
        <v>#VALUE!</v>
      </c>
      <c r="I60" s="178" t="e">
        <f t="shared" si="97"/>
        <v>#VALUE!</v>
      </c>
      <c r="J60" s="178" t="e">
        <f t="shared" si="97"/>
        <v>#VALUE!</v>
      </c>
      <c r="K60" s="178" t="e">
        <f t="shared" si="97"/>
        <v>#VALUE!</v>
      </c>
      <c r="L60" s="178" t="e">
        <f t="shared" si="97"/>
        <v>#VALUE!</v>
      </c>
      <c r="M60" s="178" t="e">
        <f t="shared" si="97"/>
        <v>#VALUE!</v>
      </c>
      <c r="N60" s="179" t="e">
        <f>M60</f>
        <v>#VALUE!</v>
      </c>
      <c r="O60" s="180">
        <f>IFERROR(N60/(COUNTA(D60:M60)),0)</f>
        <v>0</v>
      </c>
    </row>
    <row r="61" spans="2:15" s="70" customFormat="1" ht="14.5" thickBot="1" x14ac:dyDescent="0.35">
      <c r="B61" s="141"/>
      <c r="C61" s="142"/>
      <c r="D61" s="142"/>
      <c r="E61" s="142"/>
      <c r="F61" s="142"/>
      <c r="G61" s="142"/>
      <c r="H61" s="142"/>
      <c r="I61" s="142"/>
      <c r="J61" s="142"/>
      <c r="K61" s="142"/>
      <c r="L61" s="142"/>
      <c r="M61" s="142"/>
      <c r="N61" s="143"/>
      <c r="O61" s="142"/>
    </row>
    <row r="62" spans="2:15" s="70" customFormat="1" x14ac:dyDescent="0.3">
      <c r="B62" s="203" t="s">
        <v>67</v>
      </c>
      <c r="C62" s="204"/>
      <c r="D62" s="142"/>
      <c r="E62" s="142"/>
      <c r="F62" s="142"/>
      <c r="G62" s="142"/>
      <c r="H62" s="142"/>
      <c r="I62" s="142"/>
      <c r="J62" s="142"/>
      <c r="K62" s="142"/>
      <c r="L62" s="142"/>
      <c r="M62" s="142"/>
      <c r="N62" s="143"/>
      <c r="O62" s="142"/>
    </row>
    <row r="63" spans="2:15" s="70" customFormat="1" x14ac:dyDescent="0.3">
      <c r="B63" s="144" t="s">
        <v>86</v>
      </c>
      <c r="C63" s="145">
        <v>0</v>
      </c>
      <c r="D63" s="142"/>
      <c r="E63" s="142"/>
      <c r="F63" s="142"/>
      <c r="G63" s="142"/>
      <c r="H63" s="142"/>
      <c r="I63" s="142"/>
      <c r="J63" s="142"/>
      <c r="K63" s="142"/>
      <c r="L63" s="142"/>
      <c r="M63" s="142"/>
      <c r="N63" s="143"/>
      <c r="O63" s="142"/>
    </row>
    <row r="64" spans="2:15" s="70" customFormat="1" x14ac:dyDescent="0.3">
      <c r="B64" s="146" t="s">
        <v>64</v>
      </c>
      <c r="C64" s="147" t="e">
        <f>NPV(10%,C58:M58)</f>
        <v>#VALUE!</v>
      </c>
      <c r="D64" s="142"/>
      <c r="E64" s="142"/>
      <c r="F64" s="142"/>
      <c r="G64" s="142"/>
      <c r="H64" s="142"/>
      <c r="I64" s="142"/>
      <c r="J64" s="142"/>
      <c r="K64" s="142"/>
      <c r="L64" s="142"/>
      <c r="M64" s="142"/>
      <c r="N64" s="143"/>
      <c r="O64" s="142"/>
    </row>
    <row r="65" spans="2:15" s="70" customFormat="1" x14ac:dyDescent="0.3">
      <c r="B65" s="146" t="s">
        <v>65</v>
      </c>
      <c r="C65" s="148" t="e">
        <f>IRR(C58:M58)</f>
        <v>#VALUE!</v>
      </c>
      <c r="D65" s="142"/>
      <c r="E65" s="142"/>
      <c r="F65" s="142"/>
      <c r="G65" s="142"/>
      <c r="H65" s="142"/>
      <c r="I65" s="142"/>
      <c r="J65" s="142"/>
      <c r="K65" s="142"/>
      <c r="L65" s="142"/>
      <c r="M65" s="142"/>
      <c r="N65" s="143"/>
      <c r="O65" s="142"/>
    </row>
    <row r="66" spans="2:15" s="70" customFormat="1" x14ac:dyDescent="0.3">
      <c r="B66" s="146" t="s">
        <v>69</v>
      </c>
      <c r="C66" s="148" t="e">
        <f>-(N58/10)/C58</f>
        <v>#VALUE!</v>
      </c>
      <c r="D66" s="142"/>
      <c r="E66" s="142"/>
      <c r="F66" s="142"/>
      <c r="G66" s="142"/>
      <c r="H66" s="142"/>
      <c r="I66" s="142"/>
      <c r="J66" s="142"/>
      <c r="K66" s="142"/>
      <c r="L66" s="142"/>
      <c r="M66" s="142"/>
      <c r="N66" s="143"/>
      <c r="O66" s="142"/>
    </row>
    <row r="67" spans="2:15" s="70" customFormat="1" x14ac:dyDescent="0.3">
      <c r="B67" s="146" t="s">
        <v>68</v>
      </c>
      <c r="C67" s="148" t="e">
        <f>-(N58/10*0.9)/(C58+הלוואה!E4)</f>
        <v>#VALUE!</v>
      </c>
      <c r="D67" s="142"/>
      <c r="E67" s="142"/>
      <c r="F67" s="142"/>
      <c r="G67" s="142"/>
      <c r="H67" s="142"/>
      <c r="I67" s="142"/>
      <c r="J67" s="142"/>
      <c r="K67" s="142"/>
      <c r="L67" s="142"/>
      <c r="M67" s="142"/>
      <c r="N67" s="143"/>
      <c r="O67" s="142"/>
    </row>
    <row r="68" spans="2:15" s="70" customFormat="1" ht="14.5" thickBot="1" x14ac:dyDescent="0.35">
      <c r="B68" s="149" t="s">
        <v>66</v>
      </c>
      <c r="C68" s="150" t="e">
        <f>-(D55-C43)/(E53/12)+12</f>
        <v>#VALUE!</v>
      </c>
      <c r="D68" s="142"/>
      <c r="E68" s="142"/>
      <c r="F68" s="142"/>
      <c r="G68" s="142"/>
      <c r="H68" s="142"/>
      <c r="I68" s="142"/>
      <c r="J68" s="142"/>
      <c r="K68" s="142"/>
      <c r="L68" s="142"/>
      <c r="M68" s="142"/>
      <c r="N68" s="143"/>
      <c r="O68" s="142"/>
    </row>
    <row r="69" spans="2:15" s="70" customFormat="1" ht="14.5" hidden="1" thickBot="1" x14ac:dyDescent="0.35">
      <c r="B69" s="151" t="s">
        <v>85</v>
      </c>
      <c r="C69" s="152" t="e">
        <f>-(D55-C43+הלוואה!E4)/(E53/12)+12</f>
        <v>#VALUE!</v>
      </c>
      <c r="D69" s="142"/>
      <c r="E69" s="142"/>
      <c r="F69" s="142"/>
      <c r="G69" s="142"/>
      <c r="H69" s="142"/>
      <c r="I69" s="142"/>
      <c r="J69" s="142"/>
      <c r="K69" s="142"/>
      <c r="L69" s="142"/>
      <c r="M69" s="142"/>
      <c r="N69" s="143"/>
      <c r="O69" s="142"/>
    </row>
    <row r="70" spans="2:15" s="70" customFormat="1" x14ac:dyDescent="0.3">
      <c r="B70" s="141"/>
      <c r="C70" s="142"/>
      <c r="D70" s="142"/>
      <c r="E70" s="142"/>
      <c r="F70" s="142"/>
      <c r="G70" s="142"/>
      <c r="H70" s="142"/>
      <c r="I70" s="142"/>
      <c r="J70" s="142"/>
      <c r="K70" s="142"/>
      <c r="L70" s="142"/>
      <c r="M70" s="142"/>
      <c r="N70" s="143"/>
      <c r="O70" s="142"/>
    </row>
    <row r="71" spans="2:15" s="70" customFormat="1" x14ac:dyDescent="0.3">
      <c r="B71" s="141"/>
      <c r="C71" s="142"/>
      <c r="D71" s="142"/>
      <c r="E71" s="142"/>
      <c r="F71" s="142"/>
      <c r="G71" s="142"/>
      <c r="H71" s="142"/>
      <c r="I71" s="142"/>
      <c r="J71" s="142"/>
      <c r="K71" s="142"/>
      <c r="L71" s="142"/>
      <c r="M71" s="142"/>
      <c r="N71" s="143"/>
      <c r="O71" s="142"/>
    </row>
    <row r="72" spans="2:15" s="70" customFormat="1" x14ac:dyDescent="0.3">
      <c r="B72" s="141"/>
      <c r="C72" s="142"/>
      <c r="D72" s="142"/>
      <c r="E72" s="142"/>
      <c r="F72" s="142"/>
      <c r="G72" s="142"/>
      <c r="H72" s="142"/>
      <c r="I72" s="142"/>
      <c r="J72" s="142"/>
      <c r="K72" s="142"/>
      <c r="L72" s="142"/>
      <c r="M72" s="142"/>
      <c r="N72" s="143"/>
      <c r="O72" s="142"/>
    </row>
    <row r="73" spans="2:15" s="70" customFormat="1" x14ac:dyDescent="0.3">
      <c r="B73" s="141"/>
      <c r="C73" s="142"/>
      <c r="D73" s="142"/>
      <c r="E73" s="142"/>
      <c r="F73" s="142"/>
      <c r="G73" s="142"/>
      <c r="H73" s="142"/>
      <c r="I73" s="142"/>
      <c r="J73" s="142"/>
      <c r="K73" s="142"/>
      <c r="L73" s="142"/>
      <c r="M73" s="142"/>
      <c r="N73" s="143"/>
      <c r="O73" s="142"/>
    </row>
    <row r="74" spans="2:15" s="70" customFormat="1" x14ac:dyDescent="0.3">
      <c r="B74" s="141"/>
      <c r="C74" s="142"/>
      <c r="D74" s="142"/>
      <c r="E74" s="142"/>
      <c r="F74" s="142"/>
      <c r="G74" s="142"/>
      <c r="H74" s="142"/>
      <c r="I74" s="142"/>
      <c r="J74" s="142"/>
      <c r="K74" s="142"/>
      <c r="L74" s="142"/>
      <c r="M74" s="142"/>
      <c r="N74" s="143"/>
      <c r="O74" s="142"/>
    </row>
    <row r="75" spans="2:15" s="70" customFormat="1" x14ac:dyDescent="0.3">
      <c r="B75" s="141"/>
      <c r="C75" s="142"/>
      <c r="D75" s="142"/>
      <c r="E75" s="142"/>
      <c r="F75" s="142"/>
      <c r="G75" s="142"/>
      <c r="H75" s="142"/>
      <c r="I75" s="142"/>
      <c r="J75" s="142"/>
      <c r="K75" s="142"/>
      <c r="L75" s="142"/>
      <c r="M75" s="142"/>
      <c r="N75" s="143"/>
      <c r="O75" s="142"/>
    </row>
    <row r="76" spans="2:15" s="70" customFormat="1" x14ac:dyDescent="0.3">
      <c r="B76" s="141"/>
      <c r="C76" s="142"/>
      <c r="D76" s="142"/>
      <c r="E76" s="142"/>
      <c r="F76" s="142"/>
      <c r="G76" s="142"/>
      <c r="H76" s="142"/>
      <c r="I76" s="142"/>
      <c r="J76" s="142"/>
      <c r="K76" s="142"/>
      <c r="L76" s="142"/>
      <c r="M76" s="142"/>
      <c r="N76" s="143"/>
      <c r="O76" s="142"/>
    </row>
    <row r="77" spans="2:15" s="70" customFormat="1" x14ac:dyDescent="0.3">
      <c r="B77" s="141"/>
      <c r="C77" s="142"/>
      <c r="D77" s="142"/>
      <c r="E77" s="142"/>
      <c r="F77" s="142"/>
      <c r="G77" s="142"/>
      <c r="H77" s="142"/>
      <c r="I77" s="142"/>
      <c r="J77" s="142"/>
      <c r="K77" s="142"/>
      <c r="L77" s="142"/>
      <c r="M77" s="142"/>
      <c r="N77" s="143"/>
      <c r="O77" s="142"/>
    </row>
    <row r="78" spans="2:15" s="70" customFormat="1" x14ac:dyDescent="0.3">
      <c r="B78" s="141"/>
      <c r="C78" s="142"/>
      <c r="D78" s="142"/>
      <c r="E78" s="142"/>
      <c r="F78" s="142"/>
      <c r="G78" s="142"/>
      <c r="H78" s="142"/>
      <c r="I78" s="142"/>
      <c r="J78" s="142"/>
      <c r="K78" s="142"/>
      <c r="L78" s="142"/>
      <c r="M78" s="142"/>
      <c r="N78" s="143"/>
      <c r="O78" s="142"/>
    </row>
    <row r="79" spans="2:15" s="70" customFormat="1" x14ac:dyDescent="0.3">
      <c r="B79" s="141"/>
      <c r="C79" s="142"/>
      <c r="D79" s="142"/>
      <c r="E79" s="142"/>
      <c r="F79" s="142"/>
      <c r="G79" s="142"/>
      <c r="H79" s="142"/>
      <c r="I79" s="142"/>
      <c r="J79" s="142"/>
      <c r="K79" s="142"/>
      <c r="L79" s="142"/>
      <c r="M79" s="142"/>
      <c r="N79" s="143"/>
      <c r="O79" s="142"/>
    </row>
    <row r="80" spans="2:15" s="70" customFormat="1" x14ac:dyDescent="0.3">
      <c r="B80" s="141"/>
      <c r="C80" s="142"/>
      <c r="D80" s="142"/>
      <c r="E80" s="142"/>
      <c r="F80" s="142"/>
      <c r="G80" s="142"/>
      <c r="H80" s="142"/>
      <c r="I80" s="142"/>
      <c r="J80" s="142"/>
      <c r="K80" s="142"/>
      <c r="L80" s="142"/>
      <c r="M80" s="142"/>
      <c r="N80" s="143"/>
      <c r="O80" s="142"/>
    </row>
    <row r="81" spans="2:15" s="70" customFormat="1" x14ac:dyDescent="0.3">
      <c r="B81" s="141"/>
      <c r="C81" s="142"/>
      <c r="D81" s="142"/>
      <c r="E81" s="142"/>
      <c r="F81" s="142"/>
      <c r="G81" s="142"/>
      <c r="H81" s="142"/>
      <c r="I81" s="142"/>
      <c r="J81" s="142"/>
      <c r="K81" s="142"/>
      <c r="L81" s="142"/>
      <c r="M81" s="142"/>
      <c r="N81" s="143"/>
      <c r="O81" s="142"/>
    </row>
    <row r="82" spans="2:15" s="70" customFormat="1" x14ac:dyDescent="0.3">
      <c r="B82" s="141"/>
      <c r="C82" s="142"/>
      <c r="D82" s="142"/>
      <c r="E82" s="142"/>
      <c r="F82" s="142"/>
      <c r="G82" s="142"/>
      <c r="H82" s="142"/>
      <c r="I82" s="142"/>
      <c r="J82" s="142"/>
      <c r="K82" s="142"/>
      <c r="L82" s="142"/>
      <c r="M82" s="142"/>
      <c r="N82" s="143"/>
      <c r="O82" s="142"/>
    </row>
    <row r="83" spans="2:15" s="70" customFormat="1" x14ac:dyDescent="0.3">
      <c r="B83" s="141"/>
      <c r="C83" s="142"/>
      <c r="D83" s="142"/>
      <c r="E83" s="142"/>
      <c r="F83" s="142"/>
      <c r="G83" s="142"/>
      <c r="H83" s="142"/>
      <c r="I83" s="142"/>
      <c r="J83" s="142"/>
      <c r="K83" s="142"/>
      <c r="L83" s="142"/>
      <c r="M83" s="142"/>
      <c r="N83" s="143"/>
      <c r="O83" s="142"/>
    </row>
    <row r="84" spans="2:15" s="70" customFormat="1" x14ac:dyDescent="0.3">
      <c r="B84" s="141"/>
      <c r="C84" s="142"/>
      <c r="D84" s="142"/>
      <c r="E84" s="142"/>
      <c r="F84" s="142"/>
      <c r="G84" s="142"/>
      <c r="H84" s="142"/>
      <c r="I84" s="142"/>
      <c r="J84" s="142"/>
      <c r="K84" s="142"/>
      <c r="L84" s="142"/>
      <c r="M84" s="142"/>
      <c r="N84" s="143"/>
      <c r="O84" s="142"/>
    </row>
    <row r="85" spans="2:15" s="70" customFormat="1" x14ac:dyDescent="0.3">
      <c r="B85" s="141"/>
      <c r="C85" s="142"/>
      <c r="D85" s="142"/>
      <c r="E85" s="142"/>
      <c r="F85" s="142"/>
      <c r="G85" s="142"/>
      <c r="H85" s="142"/>
      <c r="I85" s="142"/>
      <c r="J85" s="142"/>
      <c r="K85" s="142"/>
      <c r="L85" s="142"/>
      <c r="M85" s="142"/>
      <c r="N85" s="143"/>
      <c r="O85" s="142"/>
    </row>
    <row r="86" spans="2:15" s="70" customFormat="1" x14ac:dyDescent="0.3">
      <c r="B86" s="141"/>
      <c r="C86" s="142"/>
      <c r="D86" s="142"/>
      <c r="E86" s="142"/>
      <c r="F86" s="142"/>
      <c r="G86" s="142"/>
      <c r="H86" s="142"/>
      <c r="I86" s="142"/>
      <c r="J86" s="142"/>
      <c r="K86" s="142"/>
      <c r="L86" s="142"/>
      <c r="M86" s="142"/>
      <c r="N86" s="143"/>
      <c r="O86" s="142"/>
    </row>
    <row r="87" spans="2:15" x14ac:dyDescent="0.3">
      <c r="B87" s="70" t="s">
        <v>55</v>
      </c>
      <c r="C87" s="99"/>
      <c r="D87" s="99"/>
      <c r="E87" s="99"/>
      <c r="F87" s="99"/>
      <c r="G87" s="99"/>
      <c r="H87" s="99"/>
      <c r="I87" s="99"/>
      <c r="J87" s="99"/>
      <c r="K87" s="99"/>
      <c r="L87" s="99"/>
      <c r="M87" s="99"/>
      <c r="N87" s="100"/>
      <c r="O87" s="99"/>
    </row>
    <row r="88" spans="2:15" ht="14.5" thickBot="1" x14ac:dyDescent="0.35">
      <c r="D88" s="99"/>
      <c r="E88" s="99"/>
      <c r="F88" s="99"/>
      <c r="G88" s="99"/>
      <c r="H88" s="99"/>
      <c r="I88" s="99"/>
      <c r="J88" s="99"/>
      <c r="K88" s="99"/>
      <c r="L88" s="99"/>
      <c r="M88" s="99"/>
      <c r="N88" s="70" t="s">
        <v>51</v>
      </c>
      <c r="O88" s="101" t="str">
        <f>IFERROR((O35+O37)/(100%-O18-O42),"")</f>
        <v/>
      </c>
    </row>
    <row r="89" spans="2:15" ht="14.5" thickTop="1" x14ac:dyDescent="0.3">
      <c r="B89" s="70" t="s">
        <v>25</v>
      </c>
      <c r="C89" s="99"/>
      <c r="D89" s="99"/>
      <c r="E89" s="99"/>
      <c r="F89" s="99"/>
      <c r="G89" s="99"/>
      <c r="H89" s="99"/>
      <c r="I89" s="99"/>
      <c r="J89" s="99"/>
      <c r="K89" s="99"/>
      <c r="L89" s="99"/>
      <c r="M89" s="99"/>
      <c r="N89" s="100"/>
      <c r="O89" s="99"/>
    </row>
    <row r="90" spans="2:15" ht="14.5" thickBot="1" x14ac:dyDescent="0.35">
      <c r="C90" s="102"/>
      <c r="D90" s="99"/>
      <c r="E90" s="99"/>
      <c r="F90" s="99"/>
      <c r="G90" s="99"/>
      <c r="H90" s="99"/>
      <c r="I90" s="99"/>
      <c r="J90" s="99"/>
      <c r="K90" s="99"/>
      <c r="L90" s="99"/>
      <c r="M90" s="99"/>
      <c r="N90" s="100"/>
      <c r="O90" s="99"/>
    </row>
    <row r="91" spans="2:15" collapsed="1" x14ac:dyDescent="0.3">
      <c r="B91" s="103" t="s">
        <v>28</v>
      </c>
      <c r="C91" s="104"/>
      <c r="D91" s="104"/>
      <c r="E91" s="104"/>
      <c r="F91" s="104"/>
      <c r="G91" s="104"/>
      <c r="H91" s="104"/>
      <c r="I91" s="104"/>
      <c r="J91" s="104"/>
      <c r="K91" s="104"/>
      <c r="L91" s="104"/>
      <c r="M91" s="104"/>
      <c r="N91" s="105">
        <f>SUM(C91:M91)</f>
        <v>0</v>
      </c>
      <c r="O91" s="106">
        <f>IFERROR(N91/(12-COUNTIF($C$6:$M$6,0)),0)</f>
        <v>0</v>
      </c>
    </row>
    <row r="92" spans="2:15" x14ac:dyDescent="0.3">
      <c r="B92" s="83" t="s">
        <v>0</v>
      </c>
      <c r="C92" s="87" t="str">
        <f t="shared" ref="C92:O92" si="98">IFERROR(C91/C$6,"")</f>
        <v/>
      </c>
      <c r="D92" s="87" t="str">
        <f t="shared" si="98"/>
        <v/>
      </c>
      <c r="E92" s="87" t="str">
        <f t="shared" si="98"/>
        <v/>
      </c>
      <c r="F92" s="87" t="str">
        <f t="shared" si="98"/>
        <v/>
      </c>
      <c r="G92" s="87" t="str">
        <f t="shared" si="98"/>
        <v/>
      </c>
      <c r="H92" s="87" t="str">
        <f t="shared" si="98"/>
        <v/>
      </c>
      <c r="I92" s="87" t="str">
        <f t="shared" si="98"/>
        <v/>
      </c>
      <c r="J92" s="87" t="str">
        <f t="shared" si="98"/>
        <v/>
      </c>
      <c r="K92" s="87" t="str">
        <f t="shared" si="98"/>
        <v/>
      </c>
      <c r="L92" s="87" t="str">
        <f t="shared" si="98"/>
        <v/>
      </c>
      <c r="M92" s="87" t="str">
        <f t="shared" si="98"/>
        <v/>
      </c>
      <c r="N92" s="87" t="str">
        <f t="shared" si="98"/>
        <v/>
      </c>
      <c r="O92" s="89" t="str">
        <f t="shared" si="98"/>
        <v/>
      </c>
    </row>
    <row r="93" spans="2:15" outlineLevel="1" collapsed="1" x14ac:dyDescent="0.3">
      <c r="B93" s="91" t="s">
        <v>30</v>
      </c>
      <c r="C93" s="92"/>
      <c r="D93" s="92"/>
      <c r="E93" s="92"/>
      <c r="F93" s="92"/>
      <c r="G93" s="92"/>
      <c r="H93" s="92"/>
      <c r="I93" s="92"/>
      <c r="J93" s="92"/>
      <c r="K93" s="92"/>
      <c r="L93" s="92"/>
      <c r="M93" s="92"/>
      <c r="N93" s="93">
        <f>SUM(C93:M93)</f>
        <v>0</v>
      </c>
      <c r="O93" s="94">
        <f>IFERROR(N93/(12-COUNTIF($C$6:$M$6,0)),0)</f>
        <v>0</v>
      </c>
    </row>
    <row r="94" spans="2:15" outlineLevel="1" x14ac:dyDescent="0.3">
      <c r="B94" s="83" t="s">
        <v>0</v>
      </c>
      <c r="C94" s="87" t="str">
        <f t="shared" ref="C94:O94" si="99">IFERROR(C93/C$6,"")</f>
        <v/>
      </c>
      <c r="D94" s="87" t="str">
        <f t="shared" si="99"/>
        <v/>
      </c>
      <c r="E94" s="87" t="str">
        <f t="shared" si="99"/>
        <v/>
      </c>
      <c r="F94" s="87" t="str">
        <f t="shared" si="99"/>
        <v/>
      </c>
      <c r="G94" s="87" t="str">
        <f t="shared" si="99"/>
        <v/>
      </c>
      <c r="H94" s="87" t="str">
        <f t="shared" si="99"/>
        <v/>
      </c>
      <c r="I94" s="87" t="str">
        <f t="shared" si="99"/>
        <v/>
      </c>
      <c r="J94" s="87" t="str">
        <f t="shared" si="99"/>
        <v/>
      </c>
      <c r="K94" s="87" t="str">
        <f t="shared" si="99"/>
        <v/>
      </c>
      <c r="L94" s="87" t="str">
        <f t="shared" si="99"/>
        <v/>
      </c>
      <c r="M94" s="87" t="str">
        <f t="shared" si="99"/>
        <v/>
      </c>
      <c r="N94" s="87" t="str">
        <f t="shared" si="99"/>
        <v/>
      </c>
      <c r="O94" s="89" t="str">
        <f t="shared" si="99"/>
        <v/>
      </c>
    </row>
    <row r="95" spans="2:15" outlineLevel="1" collapsed="1" x14ac:dyDescent="0.3">
      <c r="B95" s="91" t="s">
        <v>31</v>
      </c>
      <c r="C95" s="92"/>
      <c r="D95" s="92"/>
      <c r="E95" s="92"/>
      <c r="F95" s="92"/>
      <c r="G95" s="92"/>
      <c r="H95" s="92"/>
      <c r="I95" s="92"/>
      <c r="J95" s="92"/>
      <c r="K95" s="92"/>
      <c r="L95" s="92"/>
      <c r="M95" s="92"/>
      <c r="N95" s="93">
        <f>SUM(C95:M95)</f>
        <v>0</v>
      </c>
      <c r="O95" s="94">
        <f>IFERROR(N95/(12-COUNTIF($C$6:$M$6,0)),0)</f>
        <v>0</v>
      </c>
    </row>
    <row r="96" spans="2:15" outlineLevel="1" x14ac:dyDescent="0.3">
      <c r="B96" s="83" t="s">
        <v>0</v>
      </c>
      <c r="C96" s="87" t="str">
        <f t="shared" ref="C96:O104" si="100">IFERROR(C95/C$6,"")</f>
        <v/>
      </c>
      <c r="D96" s="87" t="str">
        <f t="shared" si="100"/>
        <v/>
      </c>
      <c r="E96" s="87" t="str">
        <f t="shared" si="100"/>
        <v/>
      </c>
      <c r="F96" s="87" t="str">
        <f t="shared" si="100"/>
        <v/>
      </c>
      <c r="G96" s="87" t="str">
        <f t="shared" si="100"/>
        <v/>
      </c>
      <c r="H96" s="87" t="str">
        <f t="shared" si="100"/>
        <v/>
      </c>
      <c r="I96" s="87" t="str">
        <f t="shared" si="100"/>
        <v/>
      </c>
      <c r="J96" s="87" t="str">
        <f t="shared" si="100"/>
        <v/>
      </c>
      <c r="K96" s="87" t="str">
        <f t="shared" si="100"/>
        <v/>
      </c>
      <c r="L96" s="87" t="str">
        <f t="shared" si="100"/>
        <v/>
      </c>
      <c r="M96" s="87" t="str">
        <f t="shared" si="100"/>
        <v/>
      </c>
      <c r="N96" s="87" t="str">
        <f t="shared" si="100"/>
        <v/>
      </c>
      <c r="O96" s="89" t="str">
        <f t="shared" si="100"/>
        <v/>
      </c>
    </row>
    <row r="97" spans="2:15" outlineLevel="1" collapsed="1" x14ac:dyDescent="0.3">
      <c r="B97" s="91" t="s">
        <v>37</v>
      </c>
      <c r="C97" s="92"/>
      <c r="D97" s="92"/>
      <c r="E97" s="92"/>
      <c r="F97" s="92"/>
      <c r="G97" s="92"/>
      <c r="H97" s="92"/>
      <c r="I97" s="92"/>
      <c r="J97" s="92"/>
      <c r="K97" s="92"/>
      <c r="L97" s="92"/>
      <c r="M97" s="92"/>
      <c r="N97" s="93">
        <f>SUM(C97:M97)</f>
        <v>0</v>
      </c>
      <c r="O97" s="94">
        <f>IFERROR(N97/(12-COUNTIF($C$6:$M$6,0)),0)</f>
        <v>0</v>
      </c>
    </row>
    <row r="98" spans="2:15" outlineLevel="1" x14ac:dyDescent="0.3">
      <c r="B98" s="83" t="s">
        <v>0</v>
      </c>
      <c r="C98" s="87" t="str">
        <f t="shared" si="100"/>
        <v/>
      </c>
      <c r="D98" s="87" t="str">
        <f t="shared" si="100"/>
        <v/>
      </c>
      <c r="E98" s="87" t="str">
        <f t="shared" si="100"/>
        <v/>
      </c>
      <c r="F98" s="87" t="str">
        <f t="shared" si="100"/>
        <v/>
      </c>
      <c r="G98" s="87" t="str">
        <f t="shared" si="100"/>
        <v/>
      </c>
      <c r="H98" s="87" t="str">
        <f t="shared" si="100"/>
        <v/>
      </c>
      <c r="I98" s="87" t="str">
        <f t="shared" si="100"/>
        <v/>
      </c>
      <c r="J98" s="87" t="str">
        <f t="shared" si="100"/>
        <v/>
      </c>
      <c r="K98" s="87" t="str">
        <f t="shared" si="100"/>
        <v/>
      </c>
      <c r="L98" s="87" t="str">
        <f t="shared" si="100"/>
        <v/>
      </c>
      <c r="M98" s="87" t="str">
        <f t="shared" si="100"/>
        <v/>
      </c>
      <c r="N98" s="87" t="str">
        <f t="shared" si="100"/>
        <v/>
      </c>
      <c r="O98" s="89" t="str">
        <f t="shared" si="100"/>
        <v/>
      </c>
    </row>
    <row r="99" spans="2:15" outlineLevel="1" collapsed="1" x14ac:dyDescent="0.3">
      <c r="B99" s="91" t="s">
        <v>40</v>
      </c>
      <c r="C99" s="92"/>
      <c r="D99" s="92"/>
      <c r="E99" s="92"/>
      <c r="F99" s="92"/>
      <c r="G99" s="92"/>
      <c r="H99" s="92"/>
      <c r="I99" s="92"/>
      <c r="J99" s="92"/>
      <c r="K99" s="92"/>
      <c r="L99" s="92"/>
      <c r="M99" s="92"/>
      <c r="N99" s="93">
        <f>SUM(C99:M99)</f>
        <v>0</v>
      </c>
      <c r="O99" s="94">
        <f>IFERROR(N99/(12-COUNTIF($C$6:$M$6,0)),0)</f>
        <v>0</v>
      </c>
    </row>
    <row r="100" spans="2:15" outlineLevel="1" x14ac:dyDescent="0.3">
      <c r="B100" s="83" t="s">
        <v>0</v>
      </c>
      <c r="C100" s="87" t="str">
        <f t="shared" si="100"/>
        <v/>
      </c>
      <c r="D100" s="87" t="str">
        <f t="shared" si="100"/>
        <v/>
      </c>
      <c r="E100" s="87" t="str">
        <f t="shared" si="100"/>
        <v/>
      </c>
      <c r="F100" s="87" t="str">
        <f t="shared" si="100"/>
        <v/>
      </c>
      <c r="G100" s="87" t="str">
        <f t="shared" si="100"/>
        <v/>
      </c>
      <c r="H100" s="87" t="str">
        <f t="shared" si="100"/>
        <v/>
      </c>
      <c r="I100" s="87" t="str">
        <f t="shared" si="100"/>
        <v/>
      </c>
      <c r="J100" s="87" t="str">
        <f t="shared" si="100"/>
        <v/>
      </c>
      <c r="K100" s="87" t="str">
        <f t="shared" si="100"/>
        <v/>
      </c>
      <c r="L100" s="87" t="str">
        <f t="shared" si="100"/>
        <v/>
      </c>
      <c r="M100" s="87" t="str">
        <f t="shared" si="100"/>
        <v/>
      </c>
      <c r="N100" s="87" t="str">
        <f t="shared" si="100"/>
        <v/>
      </c>
      <c r="O100" s="89" t="str">
        <f t="shared" si="100"/>
        <v/>
      </c>
    </row>
    <row r="101" spans="2:15" outlineLevel="1" collapsed="1" x14ac:dyDescent="0.3">
      <c r="B101" s="91" t="s">
        <v>38</v>
      </c>
      <c r="C101" s="92"/>
      <c r="D101" s="92"/>
      <c r="E101" s="92"/>
      <c r="F101" s="92"/>
      <c r="G101" s="92"/>
      <c r="H101" s="92"/>
      <c r="I101" s="92"/>
      <c r="J101" s="92"/>
      <c r="K101" s="92"/>
      <c r="L101" s="92"/>
      <c r="M101" s="92"/>
      <c r="N101" s="93">
        <f>SUM(C101:M101)</f>
        <v>0</v>
      </c>
      <c r="O101" s="94">
        <f>IFERROR(N101/(12-COUNTIF($C$6:$M$6,0)),0)</f>
        <v>0</v>
      </c>
    </row>
    <row r="102" spans="2:15" outlineLevel="1" x14ac:dyDescent="0.3">
      <c r="B102" s="83" t="s">
        <v>0</v>
      </c>
      <c r="C102" s="87" t="str">
        <f t="shared" ref="C102:O102" si="101">IFERROR(C101/C$6,"")</f>
        <v/>
      </c>
      <c r="D102" s="87" t="str">
        <f t="shared" si="101"/>
        <v/>
      </c>
      <c r="E102" s="87" t="str">
        <f t="shared" si="101"/>
        <v/>
      </c>
      <c r="F102" s="87" t="str">
        <f t="shared" si="101"/>
        <v/>
      </c>
      <c r="G102" s="87" t="str">
        <f t="shared" si="101"/>
        <v/>
      </c>
      <c r="H102" s="87" t="str">
        <f t="shared" si="101"/>
        <v/>
      </c>
      <c r="I102" s="87" t="str">
        <f t="shared" si="101"/>
        <v/>
      </c>
      <c r="J102" s="87" t="str">
        <f t="shared" si="101"/>
        <v/>
      </c>
      <c r="K102" s="87" t="str">
        <f t="shared" si="101"/>
        <v/>
      </c>
      <c r="L102" s="87" t="str">
        <f t="shared" si="101"/>
        <v/>
      </c>
      <c r="M102" s="87" t="str">
        <f t="shared" si="101"/>
        <v/>
      </c>
      <c r="N102" s="87" t="str">
        <f t="shared" si="101"/>
        <v/>
      </c>
      <c r="O102" s="89" t="str">
        <f t="shared" si="101"/>
        <v/>
      </c>
    </row>
    <row r="103" spans="2:15" outlineLevel="1" collapsed="1" x14ac:dyDescent="0.3">
      <c r="B103" s="91" t="s">
        <v>29</v>
      </c>
      <c r="C103" s="92"/>
      <c r="D103" s="92"/>
      <c r="E103" s="92"/>
      <c r="F103" s="92"/>
      <c r="G103" s="92"/>
      <c r="H103" s="92"/>
      <c r="I103" s="92"/>
      <c r="J103" s="92"/>
      <c r="K103" s="92"/>
      <c r="L103" s="92"/>
      <c r="M103" s="92"/>
      <c r="N103" s="93">
        <f>SUM(C103:M103)</f>
        <v>0</v>
      </c>
      <c r="O103" s="94">
        <f>IFERROR(N103/(12-COUNTIF($C$6:$M$6,0)),0)</f>
        <v>0</v>
      </c>
    </row>
    <row r="104" spans="2:15" outlineLevel="1" x14ac:dyDescent="0.3">
      <c r="B104" s="83" t="s">
        <v>0</v>
      </c>
      <c r="C104" s="87" t="str">
        <f t="shared" si="100"/>
        <v/>
      </c>
      <c r="D104" s="87" t="str">
        <f t="shared" si="100"/>
        <v/>
      </c>
      <c r="E104" s="87" t="str">
        <f t="shared" si="100"/>
        <v/>
      </c>
      <c r="F104" s="87" t="str">
        <f t="shared" si="100"/>
        <v/>
      </c>
      <c r="G104" s="87" t="str">
        <f t="shared" si="100"/>
        <v/>
      </c>
      <c r="H104" s="87" t="str">
        <f t="shared" si="100"/>
        <v/>
      </c>
      <c r="I104" s="87" t="str">
        <f t="shared" si="100"/>
        <v/>
      </c>
      <c r="J104" s="87" t="str">
        <f t="shared" si="100"/>
        <v/>
      </c>
      <c r="K104" s="87" t="str">
        <f t="shared" si="100"/>
        <v/>
      </c>
      <c r="L104" s="87" t="str">
        <f t="shared" si="100"/>
        <v/>
      </c>
      <c r="M104" s="87" t="str">
        <f t="shared" si="100"/>
        <v/>
      </c>
      <c r="N104" s="87" t="str">
        <f t="shared" si="100"/>
        <v/>
      </c>
      <c r="O104" s="89" t="str">
        <f t="shared" si="100"/>
        <v/>
      </c>
    </row>
    <row r="105" spans="2:15" outlineLevel="1" collapsed="1" x14ac:dyDescent="0.3">
      <c r="B105" s="91" t="s">
        <v>39</v>
      </c>
      <c r="C105" s="92"/>
      <c r="D105" s="92"/>
      <c r="E105" s="92"/>
      <c r="F105" s="92"/>
      <c r="G105" s="92"/>
      <c r="H105" s="92"/>
      <c r="I105" s="92"/>
      <c r="J105" s="92"/>
      <c r="K105" s="92"/>
      <c r="L105" s="92"/>
      <c r="M105" s="92"/>
      <c r="N105" s="93">
        <f>SUM(C105:M105)</f>
        <v>0</v>
      </c>
      <c r="O105" s="94">
        <f>IFERROR(N105/(12-COUNTIF($C$6:$M$6,0)),0)</f>
        <v>0</v>
      </c>
    </row>
    <row r="106" spans="2:15" outlineLevel="1" x14ac:dyDescent="0.3">
      <c r="B106" s="83" t="s">
        <v>0</v>
      </c>
      <c r="C106" s="87" t="str">
        <f t="shared" ref="C106:O106" si="102">IFERROR(C105/C$6,"")</f>
        <v/>
      </c>
      <c r="D106" s="87" t="str">
        <f t="shared" si="102"/>
        <v/>
      </c>
      <c r="E106" s="87" t="str">
        <f t="shared" si="102"/>
        <v/>
      </c>
      <c r="F106" s="87" t="str">
        <f t="shared" si="102"/>
        <v/>
      </c>
      <c r="G106" s="87" t="str">
        <f t="shared" si="102"/>
        <v/>
      </c>
      <c r="H106" s="87" t="str">
        <f t="shared" si="102"/>
        <v/>
      </c>
      <c r="I106" s="87" t="str">
        <f t="shared" si="102"/>
        <v/>
      </c>
      <c r="J106" s="87" t="str">
        <f t="shared" si="102"/>
        <v/>
      </c>
      <c r="K106" s="87" t="str">
        <f t="shared" si="102"/>
        <v/>
      </c>
      <c r="L106" s="87" t="str">
        <f t="shared" si="102"/>
        <v/>
      </c>
      <c r="M106" s="87" t="str">
        <f t="shared" si="102"/>
        <v/>
      </c>
      <c r="N106" s="87" t="str">
        <f t="shared" si="102"/>
        <v/>
      </c>
      <c r="O106" s="89" t="str">
        <f t="shared" si="102"/>
        <v/>
      </c>
    </row>
    <row r="107" spans="2:15" outlineLevel="1" collapsed="1" x14ac:dyDescent="0.3">
      <c r="B107" s="91" t="s">
        <v>32</v>
      </c>
      <c r="C107" s="92"/>
      <c r="D107" s="92"/>
      <c r="E107" s="92"/>
      <c r="F107" s="92"/>
      <c r="G107" s="92"/>
      <c r="H107" s="92"/>
      <c r="I107" s="92"/>
      <c r="J107" s="92"/>
      <c r="K107" s="92"/>
      <c r="L107" s="92"/>
      <c r="M107" s="92"/>
      <c r="N107" s="93">
        <f>SUM(C107:M107)</f>
        <v>0</v>
      </c>
      <c r="O107" s="94">
        <f>IFERROR(N107/(12-COUNTIF($C$6:$M$6,0)),0)</f>
        <v>0</v>
      </c>
    </row>
    <row r="108" spans="2:15" outlineLevel="1" x14ac:dyDescent="0.3">
      <c r="B108" s="83" t="s">
        <v>0</v>
      </c>
      <c r="C108" s="87" t="str">
        <f t="shared" ref="C108:O108" si="103">IFERROR(C107/C$6,"")</f>
        <v/>
      </c>
      <c r="D108" s="87" t="str">
        <f t="shared" si="103"/>
        <v/>
      </c>
      <c r="E108" s="87" t="str">
        <f t="shared" si="103"/>
        <v/>
      </c>
      <c r="F108" s="87" t="str">
        <f t="shared" si="103"/>
        <v/>
      </c>
      <c r="G108" s="87" t="str">
        <f t="shared" si="103"/>
        <v/>
      </c>
      <c r="H108" s="87" t="str">
        <f t="shared" si="103"/>
        <v/>
      </c>
      <c r="I108" s="87" t="str">
        <f t="shared" si="103"/>
        <v/>
      </c>
      <c r="J108" s="87" t="str">
        <f t="shared" si="103"/>
        <v/>
      </c>
      <c r="K108" s="87" t="str">
        <f t="shared" si="103"/>
        <v/>
      </c>
      <c r="L108" s="87" t="str">
        <f t="shared" si="103"/>
        <v/>
      </c>
      <c r="M108" s="87" t="str">
        <f t="shared" si="103"/>
        <v/>
      </c>
      <c r="N108" s="87" t="str">
        <f t="shared" si="103"/>
        <v/>
      </c>
      <c r="O108" s="89" t="str">
        <f t="shared" si="103"/>
        <v/>
      </c>
    </row>
    <row r="109" spans="2:15" outlineLevel="1" collapsed="1" x14ac:dyDescent="0.3">
      <c r="B109" s="91" t="s">
        <v>33</v>
      </c>
      <c r="C109" s="92">
        <f t="shared" ref="C109:M109" si="104">C31-C19</f>
        <v>0</v>
      </c>
      <c r="D109" s="92" t="e">
        <f t="shared" si="104"/>
        <v>#VALUE!</v>
      </c>
      <c r="E109" s="92" t="e">
        <f t="shared" si="104"/>
        <v>#VALUE!</v>
      </c>
      <c r="F109" s="92" t="e">
        <f t="shared" si="104"/>
        <v>#VALUE!</v>
      </c>
      <c r="G109" s="92" t="e">
        <f t="shared" si="104"/>
        <v>#VALUE!</v>
      </c>
      <c r="H109" s="92" t="e">
        <f t="shared" si="104"/>
        <v>#VALUE!</v>
      </c>
      <c r="I109" s="92" t="e">
        <f t="shared" si="104"/>
        <v>#VALUE!</v>
      </c>
      <c r="J109" s="92" t="e">
        <f t="shared" si="104"/>
        <v>#VALUE!</v>
      </c>
      <c r="K109" s="92" t="e">
        <f t="shared" si="104"/>
        <v>#VALUE!</v>
      </c>
      <c r="L109" s="92" t="e">
        <f t="shared" si="104"/>
        <v>#VALUE!</v>
      </c>
      <c r="M109" s="92" t="e">
        <f t="shared" si="104"/>
        <v>#VALUE!</v>
      </c>
      <c r="N109" s="93" t="e">
        <f>SUM(C109:M109)</f>
        <v>#VALUE!</v>
      </c>
      <c r="O109" s="94">
        <f>IFERROR(N109/(12-COUNTIF($C$6:$M$6,0)),0)</f>
        <v>0</v>
      </c>
    </row>
    <row r="110" spans="2:15" outlineLevel="1" x14ac:dyDescent="0.3">
      <c r="B110" s="83" t="s">
        <v>0</v>
      </c>
      <c r="C110" s="87" t="str">
        <f t="shared" ref="C110:O110" si="105">IFERROR(C109/C$6,"")</f>
        <v/>
      </c>
      <c r="D110" s="87" t="str">
        <f t="shared" si="105"/>
        <v/>
      </c>
      <c r="E110" s="87" t="str">
        <f t="shared" si="105"/>
        <v/>
      </c>
      <c r="F110" s="87" t="str">
        <f t="shared" si="105"/>
        <v/>
      </c>
      <c r="G110" s="87" t="str">
        <f t="shared" si="105"/>
        <v/>
      </c>
      <c r="H110" s="87" t="str">
        <f t="shared" si="105"/>
        <v/>
      </c>
      <c r="I110" s="87" t="str">
        <f t="shared" si="105"/>
        <v/>
      </c>
      <c r="J110" s="87" t="str">
        <f t="shared" si="105"/>
        <v/>
      </c>
      <c r="K110" s="87" t="str">
        <f t="shared" si="105"/>
        <v/>
      </c>
      <c r="L110" s="87" t="str">
        <f t="shared" si="105"/>
        <v/>
      </c>
      <c r="M110" s="87" t="str">
        <f t="shared" si="105"/>
        <v/>
      </c>
      <c r="N110" s="87" t="str">
        <f t="shared" si="105"/>
        <v/>
      </c>
      <c r="O110" s="89" t="str">
        <f t="shared" si="105"/>
        <v/>
      </c>
    </row>
    <row r="111" spans="2:15" outlineLevel="1" collapsed="1" x14ac:dyDescent="0.3">
      <c r="B111" s="91" t="s">
        <v>34</v>
      </c>
      <c r="C111" s="92"/>
      <c r="D111" s="92"/>
      <c r="E111" s="92"/>
      <c r="F111" s="92"/>
      <c r="G111" s="92"/>
      <c r="H111" s="92"/>
      <c r="I111" s="92"/>
      <c r="J111" s="92"/>
      <c r="K111" s="92"/>
      <c r="L111" s="92"/>
      <c r="M111" s="92"/>
      <c r="N111" s="93">
        <f>SUM(C111:M111)</f>
        <v>0</v>
      </c>
      <c r="O111" s="94">
        <f>IFERROR(N111/(12-COUNTIF($C$6:$M$6,0)),0)</f>
        <v>0</v>
      </c>
    </row>
    <row r="112" spans="2:15" outlineLevel="1" x14ac:dyDescent="0.3">
      <c r="B112" s="83" t="s">
        <v>0</v>
      </c>
      <c r="C112" s="87" t="str">
        <f t="shared" ref="C112:O112" si="106">IFERROR(C111/C$6,"")</f>
        <v/>
      </c>
      <c r="D112" s="87" t="str">
        <f t="shared" si="106"/>
        <v/>
      </c>
      <c r="E112" s="87" t="str">
        <f t="shared" si="106"/>
        <v/>
      </c>
      <c r="F112" s="87" t="str">
        <f t="shared" si="106"/>
        <v/>
      </c>
      <c r="G112" s="87" t="str">
        <f t="shared" si="106"/>
        <v/>
      </c>
      <c r="H112" s="87" t="str">
        <f t="shared" si="106"/>
        <v/>
      </c>
      <c r="I112" s="87" t="str">
        <f t="shared" si="106"/>
        <v/>
      </c>
      <c r="J112" s="87" t="str">
        <f t="shared" si="106"/>
        <v/>
      </c>
      <c r="K112" s="87" t="str">
        <f t="shared" si="106"/>
        <v/>
      </c>
      <c r="L112" s="87" t="str">
        <f t="shared" si="106"/>
        <v/>
      </c>
      <c r="M112" s="87" t="str">
        <f t="shared" si="106"/>
        <v/>
      </c>
      <c r="N112" s="87" t="str">
        <f t="shared" si="106"/>
        <v/>
      </c>
      <c r="O112" s="89" t="str">
        <f t="shared" si="106"/>
        <v/>
      </c>
    </row>
    <row r="113" spans="2:15" outlineLevel="1" collapsed="1" x14ac:dyDescent="0.3">
      <c r="B113" s="91" t="s">
        <v>35</v>
      </c>
      <c r="C113" s="92"/>
      <c r="D113" s="92"/>
      <c r="E113" s="92"/>
      <c r="F113" s="92"/>
      <c r="G113" s="92"/>
      <c r="H113" s="92"/>
      <c r="I113" s="92"/>
      <c r="J113" s="92"/>
      <c r="K113" s="92"/>
      <c r="L113" s="92"/>
      <c r="M113" s="92"/>
      <c r="N113" s="93">
        <f>SUM(C113:M113)</f>
        <v>0</v>
      </c>
      <c r="O113" s="94">
        <f>IFERROR(N113/(12-COUNTIF($C$6:$M$6,0)),0)</f>
        <v>0</v>
      </c>
    </row>
    <row r="114" spans="2:15" outlineLevel="1" x14ac:dyDescent="0.3">
      <c r="B114" s="83" t="s">
        <v>0</v>
      </c>
      <c r="C114" s="87" t="str">
        <f t="shared" ref="C114:O114" si="107">IFERROR(C113/C$6,"")</f>
        <v/>
      </c>
      <c r="D114" s="87" t="str">
        <f t="shared" si="107"/>
        <v/>
      </c>
      <c r="E114" s="87" t="str">
        <f t="shared" si="107"/>
        <v/>
      </c>
      <c r="F114" s="87" t="str">
        <f t="shared" si="107"/>
        <v/>
      </c>
      <c r="G114" s="87" t="str">
        <f t="shared" si="107"/>
        <v/>
      </c>
      <c r="H114" s="87" t="str">
        <f t="shared" si="107"/>
        <v/>
      </c>
      <c r="I114" s="87" t="str">
        <f t="shared" si="107"/>
        <v/>
      </c>
      <c r="J114" s="87" t="str">
        <f t="shared" si="107"/>
        <v/>
      </c>
      <c r="K114" s="87" t="str">
        <f t="shared" si="107"/>
        <v/>
      </c>
      <c r="L114" s="87" t="str">
        <f t="shared" si="107"/>
        <v/>
      </c>
      <c r="M114" s="87" t="str">
        <f t="shared" si="107"/>
        <v/>
      </c>
      <c r="N114" s="87" t="str">
        <f t="shared" si="107"/>
        <v/>
      </c>
      <c r="O114" s="89" t="str">
        <f t="shared" si="107"/>
        <v/>
      </c>
    </row>
    <row r="115" spans="2:15" x14ac:dyDescent="0.3">
      <c r="B115" s="91" t="s">
        <v>36</v>
      </c>
      <c r="C115" s="92">
        <f>C91-C93-C95-C97-C99-C101-C103+C105-C107-C109+C111-C113</f>
        <v>0</v>
      </c>
      <c r="D115" s="92" t="e">
        <f t="shared" ref="D115:M115" si="108">D91-D93-D95-D97-D99-D101-D103-D105-D107-D109-D111+D113</f>
        <v>#VALUE!</v>
      </c>
      <c r="E115" s="92" t="e">
        <f t="shared" si="108"/>
        <v>#VALUE!</v>
      </c>
      <c r="F115" s="92" t="e">
        <f t="shared" si="108"/>
        <v>#VALUE!</v>
      </c>
      <c r="G115" s="92" t="e">
        <f t="shared" si="108"/>
        <v>#VALUE!</v>
      </c>
      <c r="H115" s="92" t="e">
        <f t="shared" si="108"/>
        <v>#VALUE!</v>
      </c>
      <c r="I115" s="92" t="e">
        <f t="shared" si="108"/>
        <v>#VALUE!</v>
      </c>
      <c r="J115" s="92" t="e">
        <f t="shared" si="108"/>
        <v>#VALUE!</v>
      </c>
      <c r="K115" s="92" t="e">
        <f t="shared" si="108"/>
        <v>#VALUE!</v>
      </c>
      <c r="L115" s="92" t="e">
        <f t="shared" si="108"/>
        <v>#VALUE!</v>
      </c>
      <c r="M115" s="92" t="e">
        <f t="shared" si="108"/>
        <v>#VALUE!</v>
      </c>
      <c r="N115" s="93" t="e">
        <f>SUM(C115:M115)</f>
        <v>#VALUE!</v>
      </c>
      <c r="O115" s="94">
        <f>IFERROR(N115/(12-COUNTIF($C$6:$M$6,0)),0)</f>
        <v>0</v>
      </c>
    </row>
    <row r="116" spans="2:15" ht="14.5" thickBot="1" x14ac:dyDescent="0.35">
      <c r="B116" s="95" t="s">
        <v>0</v>
      </c>
      <c r="C116" s="96" t="str">
        <f t="shared" ref="C116:O116" si="109">IFERROR(C115/C$6,"")</f>
        <v/>
      </c>
      <c r="D116" s="96" t="str">
        <f t="shared" si="109"/>
        <v/>
      </c>
      <c r="E116" s="96" t="str">
        <f t="shared" si="109"/>
        <v/>
      </c>
      <c r="F116" s="96" t="str">
        <f t="shared" si="109"/>
        <v/>
      </c>
      <c r="G116" s="96" t="str">
        <f t="shared" si="109"/>
        <v/>
      </c>
      <c r="H116" s="96" t="str">
        <f t="shared" si="109"/>
        <v/>
      </c>
      <c r="I116" s="96" t="str">
        <f t="shared" si="109"/>
        <v/>
      </c>
      <c r="J116" s="96" t="str">
        <f t="shared" si="109"/>
        <v/>
      </c>
      <c r="K116" s="96" t="str">
        <f t="shared" si="109"/>
        <v/>
      </c>
      <c r="L116" s="96" t="str">
        <f t="shared" si="109"/>
        <v/>
      </c>
      <c r="M116" s="96" t="str">
        <f t="shared" si="109"/>
        <v/>
      </c>
      <c r="N116" s="96" t="str">
        <f t="shared" si="109"/>
        <v/>
      </c>
      <c r="O116" s="98" t="str">
        <f t="shared" si="109"/>
        <v/>
      </c>
    </row>
    <row r="118" spans="2:15" x14ac:dyDescent="0.3">
      <c r="B118" s="69"/>
    </row>
    <row r="119" spans="2:15" x14ac:dyDescent="0.3">
      <c r="B119" s="69"/>
    </row>
    <row r="120" spans="2:15" ht="14.5" thickBot="1" x14ac:dyDescent="0.35"/>
    <row r="121" spans="2:15" x14ac:dyDescent="0.3">
      <c r="B121" s="75" t="str">
        <f t="shared" ref="B121:N121" si="110">B5</f>
        <v>ב-₪ / שנה</v>
      </c>
      <c r="C121" s="76" t="str">
        <f t="shared" si="110"/>
        <v>שנה 0</v>
      </c>
      <c r="D121" s="76">
        <f t="shared" si="110"/>
        <v>1</v>
      </c>
      <c r="E121" s="76">
        <f t="shared" si="110"/>
        <v>2</v>
      </c>
      <c r="F121" s="76">
        <f t="shared" si="110"/>
        <v>3</v>
      </c>
      <c r="G121" s="76">
        <f t="shared" si="110"/>
        <v>4</v>
      </c>
      <c r="H121" s="76">
        <f t="shared" si="110"/>
        <v>5</v>
      </c>
      <c r="I121" s="76">
        <f t="shared" si="110"/>
        <v>6</v>
      </c>
      <c r="J121" s="76">
        <f t="shared" si="110"/>
        <v>7</v>
      </c>
      <c r="K121" s="76">
        <f t="shared" si="110"/>
        <v>8</v>
      </c>
      <c r="L121" s="76">
        <f t="shared" si="110"/>
        <v>9</v>
      </c>
      <c r="M121" s="76">
        <f t="shared" si="110"/>
        <v>10</v>
      </c>
      <c r="N121" s="107" t="str">
        <f t="shared" si="110"/>
        <v>סה"כ</v>
      </c>
    </row>
    <row r="122" spans="2:15" x14ac:dyDescent="0.3">
      <c r="B122" s="91" t="str">
        <f t="shared" ref="B122:B152" si="111">B6</f>
        <v>סה"כ הכנסות</v>
      </c>
      <c r="C122" s="92" t="e">
        <f>IF('רווה - רב שנתי תסריט ת.עסקית'!#REF!=0,"",C6)</f>
        <v>#REF!</v>
      </c>
      <c r="D122" s="92" t="e">
        <f>IF('רווה - רב שנתי תסריט ת.עסקית'!#REF!=0,"",D6)</f>
        <v>#REF!</v>
      </c>
      <c r="E122" s="92" t="e">
        <f>IF('רווה - רב שנתי תסריט ת.עסקית'!#REF!=0,"",E6)</f>
        <v>#REF!</v>
      </c>
      <c r="F122" s="92" t="e">
        <f>IF('רווה - רב שנתי תסריט ת.עסקית'!#REF!=0,"",F6)</f>
        <v>#REF!</v>
      </c>
      <c r="G122" s="92" t="str">
        <f>IF('רווה - רב שנתי תסריט ת.עסקית'!G$6=0,"",G6)</f>
        <v/>
      </c>
      <c r="H122" s="92" t="str">
        <f>IF('רווה - רב שנתי תסריט ת.עסקית'!H$6=0,"",H6)</f>
        <v/>
      </c>
      <c r="I122" s="92" t="str">
        <f>IF('רווה - רב שנתי תסריט ת.עסקית'!I$6=0,"",I6)</f>
        <v/>
      </c>
      <c r="J122" s="92" t="str">
        <f>IF('רווה - רב שנתי תסריט ת.עסקית'!J$6=0,"",J6)</f>
        <v/>
      </c>
      <c r="K122" s="92" t="str">
        <f>IF('רווה - רב שנתי תסריט ת.עסקית'!K$6=0,"",K6)</f>
        <v/>
      </c>
      <c r="L122" s="92" t="str">
        <f>IF('רווה - רב שנתי תסריט ת.עסקית'!L$6=0,"",L6)</f>
        <v/>
      </c>
      <c r="M122" s="92" t="str">
        <f>IF('רווה - רב שנתי תסריט ת.עסקית'!M$6=0,"",M6)</f>
        <v/>
      </c>
      <c r="N122" s="108" t="str">
        <f>IFERROR(SUM(C122:M122),"")</f>
        <v/>
      </c>
    </row>
    <row r="123" spans="2:15" x14ac:dyDescent="0.3">
      <c r="B123" s="83" t="str">
        <f t="shared" si="111"/>
        <v>הכנסות 1</v>
      </c>
      <c r="C123" s="78" t="str">
        <f>IF('רווה - רב שנתי תסריט ת.עסקית'!C$6=0,"",C7)</f>
        <v/>
      </c>
      <c r="D123" s="78" t="str">
        <f>IF('רווה - רב שנתי תסריט ת.עסקית'!D$6=0,"",D7)</f>
        <v/>
      </c>
      <c r="E123" s="78" t="str">
        <f>IF('רווה - רב שנתי תסריט ת.עסקית'!E$6=0,"",E7)</f>
        <v/>
      </c>
      <c r="F123" s="78" t="str">
        <f>IF('רווה - רב שנתי תסריט ת.עסקית'!F$6=0,"",F7)</f>
        <v/>
      </c>
      <c r="G123" s="78" t="str">
        <f>IF('רווה - רב שנתי תסריט ת.עסקית'!G$6=0,"",G7)</f>
        <v/>
      </c>
      <c r="H123" s="78" t="str">
        <f>IF('רווה - רב שנתי תסריט ת.עסקית'!H$6=0,"",H7)</f>
        <v/>
      </c>
      <c r="I123" s="78" t="str">
        <f>IF('רווה - רב שנתי תסריט ת.עסקית'!I$6=0,"",I7)</f>
        <v/>
      </c>
      <c r="J123" s="78" t="str">
        <f>IF('רווה - רב שנתי תסריט ת.עסקית'!J$6=0,"",J7)</f>
        <v/>
      </c>
      <c r="K123" s="78" t="str">
        <f>IF('רווה - רב שנתי תסריט ת.עסקית'!K$6=0,"",K7)</f>
        <v/>
      </c>
      <c r="L123" s="78" t="str">
        <f>IF('רווה - רב שנתי תסריט ת.עסקית'!L$6=0,"",L7)</f>
        <v/>
      </c>
      <c r="M123" s="78" t="str">
        <f>IF('רווה - רב שנתי תסריט ת.עסקית'!M$6=0,"",M7)</f>
        <v/>
      </c>
      <c r="N123" s="109">
        <f>IFERROR(SUM(C123:M123),"")</f>
        <v>0</v>
      </c>
    </row>
    <row r="124" spans="2:15" x14ac:dyDescent="0.3">
      <c r="B124" s="83" t="str">
        <f t="shared" si="111"/>
        <v>%</v>
      </c>
      <c r="C124" s="78" t="str">
        <f>IF('רווה - רב שנתי תסריט ת.עסקית'!C$6=0,"",C8)</f>
        <v/>
      </c>
      <c r="D124" s="78" t="str">
        <f>IF('רווה - רב שנתי תסריט ת.עסקית'!D$6=0,"",D8)</f>
        <v/>
      </c>
      <c r="E124" s="78" t="str">
        <f>IF('רווה - רב שנתי תסריט ת.עסקית'!E$6=0,"",E8)</f>
        <v/>
      </c>
      <c r="F124" s="78" t="str">
        <f>IF('רווה - רב שנתי תסריט ת.עסקית'!F$6=0,"",F8)</f>
        <v/>
      </c>
      <c r="G124" s="78" t="str">
        <f>IF('רווה - רב שנתי תסריט ת.עסקית'!G$6=0,"",G8)</f>
        <v/>
      </c>
      <c r="H124" s="78" t="str">
        <f>IF('רווה - רב שנתי תסריט ת.עסקית'!H$6=0,"",H8)</f>
        <v/>
      </c>
      <c r="I124" s="78" t="str">
        <f>IF('רווה - רב שנתי תסריט ת.עסקית'!I$6=0,"",I8)</f>
        <v/>
      </c>
      <c r="J124" s="78" t="str">
        <f>IF('רווה - רב שנתי תסריט ת.עסקית'!J$6=0,"",J8)</f>
        <v/>
      </c>
      <c r="K124" s="78" t="str">
        <f>IF('רווה - רב שנתי תסריט ת.עסקית'!K$6=0,"",K8)</f>
        <v/>
      </c>
      <c r="L124" s="78" t="str">
        <f>IF('רווה - רב שנתי תסריט ת.עסקית'!L$6=0,"",L8)</f>
        <v/>
      </c>
      <c r="M124" s="78" t="str">
        <f>IF('רווה - רב שנתי תסריט ת.עסקית'!M$6=0,"",M8)</f>
        <v/>
      </c>
      <c r="N124" s="110" t="str">
        <f>IFERROR(N123/$N$122,"")</f>
        <v/>
      </c>
    </row>
    <row r="125" spans="2:15" x14ac:dyDescent="0.3">
      <c r="B125" s="83" t="str">
        <f t="shared" si="111"/>
        <v>הכנסות 2</v>
      </c>
      <c r="C125" s="78" t="str">
        <f>IF('רווה - רב שנתי תסריט ת.עסקית'!C$6=0,"",C9)</f>
        <v/>
      </c>
      <c r="D125" s="78" t="str">
        <f>IF('רווה - רב שנתי תסריט ת.עסקית'!D$6=0,"",D9)</f>
        <v/>
      </c>
      <c r="E125" s="78" t="str">
        <f>IF('רווה - רב שנתי תסריט ת.עסקית'!E$6=0,"",E9)</f>
        <v/>
      </c>
      <c r="F125" s="78" t="str">
        <f>IF('רווה - רב שנתי תסריט ת.עסקית'!F$6=0,"",F9)</f>
        <v/>
      </c>
      <c r="G125" s="78" t="str">
        <f>IF('רווה - רב שנתי תסריט ת.עסקית'!G$6=0,"",G9)</f>
        <v/>
      </c>
      <c r="H125" s="78" t="str">
        <f>IF('רווה - רב שנתי תסריט ת.עסקית'!H$6=0,"",H9)</f>
        <v/>
      </c>
      <c r="I125" s="78" t="str">
        <f>IF('רווה - רב שנתי תסריט ת.עסקית'!I$6=0,"",I9)</f>
        <v/>
      </c>
      <c r="J125" s="78" t="str">
        <f>IF('רווה - רב שנתי תסריט ת.עסקית'!J$6=0,"",J9)</f>
        <v/>
      </c>
      <c r="K125" s="78" t="str">
        <f>IF('רווה - רב שנתי תסריט ת.עסקית'!K$6=0,"",K9)</f>
        <v/>
      </c>
      <c r="L125" s="78" t="str">
        <f>IF('רווה - רב שנתי תסריט ת.עסקית'!L$6=0,"",L9)</f>
        <v/>
      </c>
      <c r="M125" s="78" t="str">
        <f>IF('רווה - רב שנתי תסריט ת.עסקית'!M$6=0,"",M9)</f>
        <v/>
      </c>
      <c r="N125" s="109">
        <f>IFERROR(SUM(C125:M125),"")</f>
        <v>0</v>
      </c>
    </row>
    <row r="126" spans="2:15" x14ac:dyDescent="0.3">
      <c r="B126" s="83" t="str">
        <f t="shared" si="111"/>
        <v>%</v>
      </c>
      <c r="C126" s="78" t="str">
        <f>IF('רווה - רב שנתי תסריט ת.עסקית'!C$6=0,"",C10)</f>
        <v/>
      </c>
      <c r="D126" s="78" t="str">
        <f>IF('רווה - רב שנתי תסריט ת.עסקית'!D$6=0,"",D10)</f>
        <v/>
      </c>
      <c r="E126" s="78" t="str">
        <f>IF('רווה - רב שנתי תסריט ת.עסקית'!E$6=0,"",E10)</f>
        <v/>
      </c>
      <c r="F126" s="78" t="str">
        <f>IF('רווה - רב שנתי תסריט ת.עסקית'!F$6=0,"",F10)</f>
        <v/>
      </c>
      <c r="G126" s="78" t="str">
        <f>IF('רווה - רב שנתי תסריט ת.עסקית'!G$6=0,"",G10)</f>
        <v/>
      </c>
      <c r="H126" s="78" t="str">
        <f>IF('רווה - רב שנתי תסריט ת.עסקית'!H$6=0,"",H10)</f>
        <v/>
      </c>
      <c r="I126" s="78" t="str">
        <f>IF('רווה - רב שנתי תסריט ת.עסקית'!I$6=0,"",I10)</f>
        <v/>
      </c>
      <c r="J126" s="78" t="str">
        <f>IF('רווה - רב שנתי תסריט ת.עסקית'!J$6=0,"",J10)</f>
        <v/>
      </c>
      <c r="K126" s="78" t="str">
        <f>IF('רווה - רב שנתי תסריט ת.עסקית'!K$6=0,"",K10)</f>
        <v/>
      </c>
      <c r="L126" s="78" t="str">
        <f>IF('רווה - רב שנתי תסריט ת.עסקית'!L$6=0,"",L10)</f>
        <v/>
      </c>
      <c r="M126" s="78" t="str">
        <f>IF('רווה - רב שנתי תסריט ת.עסקית'!M$6=0,"",M10)</f>
        <v/>
      </c>
      <c r="N126" s="110" t="str">
        <f>IFERROR(N125/$N$122,"")</f>
        <v/>
      </c>
    </row>
    <row r="127" spans="2:15" x14ac:dyDescent="0.3">
      <c r="B127" s="83" t="str">
        <f t="shared" si="111"/>
        <v>הכנסות 3</v>
      </c>
      <c r="C127" s="78" t="str">
        <f>IF('רווה - רב שנתי תסריט ת.עסקית'!C$6=0,"",C11)</f>
        <v/>
      </c>
      <c r="D127" s="78" t="str">
        <f>IF('רווה - רב שנתי תסריט ת.עסקית'!D$6=0,"",D11)</f>
        <v/>
      </c>
      <c r="E127" s="78" t="str">
        <f>IF('רווה - רב שנתי תסריט ת.עסקית'!E$6=0,"",E11)</f>
        <v/>
      </c>
      <c r="F127" s="78" t="str">
        <f>IF('רווה - רב שנתי תסריט ת.עסקית'!F$6=0,"",F11)</f>
        <v/>
      </c>
      <c r="G127" s="78" t="str">
        <f>IF('רווה - רב שנתי תסריט ת.עסקית'!G$6=0,"",G11)</f>
        <v/>
      </c>
      <c r="H127" s="78" t="str">
        <f>IF('רווה - רב שנתי תסריט ת.עסקית'!H$6=0,"",H11)</f>
        <v/>
      </c>
      <c r="I127" s="78" t="str">
        <f>IF('רווה - רב שנתי תסריט ת.עסקית'!I$6=0,"",I11)</f>
        <v/>
      </c>
      <c r="J127" s="78" t="str">
        <f>IF('רווה - רב שנתי תסריט ת.עסקית'!J$6=0,"",J11)</f>
        <v/>
      </c>
      <c r="K127" s="78" t="str">
        <f>IF('רווה - רב שנתי תסריט ת.עסקית'!K$6=0,"",K11)</f>
        <v/>
      </c>
      <c r="L127" s="78" t="str">
        <f>IF('רווה - רב שנתי תסריט ת.עסקית'!L$6=0,"",L11)</f>
        <v/>
      </c>
      <c r="M127" s="78" t="str">
        <f>IF('רווה - רב שנתי תסריט ת.עסקית'!M$6=0,"",M11)</f>
        <v/>
      </c>
      <c r="N127" s="109">
        <f>IFERROR(SUM(C127:M127),"")</f>
        <v>0</v>
      </c>
    </row>
    <row r="128" spans="2:15" x14ac:dyDescent="0.3">
      <c r="B128" s="83" t="str">
        <f t="shared" si="111"/>
        <v>%</v>
      </c>
      <c r="C128" s="78" t="str">
        <f>IF('רווה - רב שנתי תסריט ת.עסקית'!C$6=0,"",C12)</f>
        <v/>
      </c>
      <c r="D128" s="78" t="str">
        <f>IF('רווה - רב שנתי תסריט ת.עסקית'!D$6=0,"",D12)</f>
        <v/>
      </c>
      <c r="E128" s="78" t="str">
        <f>IF('רווה - רב שנתי תסריט ת.עסקית'!E$6=0,"",E12)</f>
        <v/>
      </c>
      <c r="F128" s="78" t="str">
        <f>IF('רווה - רב שנתי תסריט ת.עסקית'!F$6=0,"",F12)</f>
        <v/>
      </c>
      <c r="G128" s="78" t="str">
        <f>IF('רווה - רב שנתי תסריט ת.עסקית'!G$6=0,"",G12)</f>
        <v/>
      </c>
      <c r="H128" s="78" t="str">
        <f>IF('רווה - רב שנתי תסריט ת.עסקית'!H$6=0,"",H12)</f>
        <v/>
      </c>
      <c r="I128" s="78" t="str">
        <f>IF('רווה - רב שנתי תסריט ת.עסקית'!I$6=0,"",I12)</f>
        <v/>
      </c>
      <c r="J128" s="78" t="str">
        <f>IF('רווה - רב שנתי תסריט ת.עסקית'!J$6=0,"",J12)</f>
        <v/>
      </c>
      <c r="K128" s="78" t="str">
        <f>IF('רווה - רב שנתי תסריט ת.עסקית'!K$6=0,"",K12)</f>
        <v/>
      </c>
      <c r="L128" s="78" t="str">
        <f>IF('רווה - רב שנתי תסריט ת.עסקית'!L$6=0,"",L12)</f>
        <v/>
      </c>
      <c r="M128" s="78" t="str">
        <f>IF('רווה - רב שנתי תסריט ת.עסקית'!M$6=0,"",M12)</f>
        <v/>
      </c>
      <c r="N128" s="110" t="str">
        <f>IFERROR(N127/$N$122,"")</f>
        <v/>
      </c>
    </row>
    <row r="129" spans="2:14" x14ac:dyDescent="0.3">
      <c r="B129" s="83" t="str">
        <f t="shared" si="111"/>
        <v>הכנסות 4</v>
      </c>
      <c r="C129" s="78" t="str">
        <f>IF('רווה - רב שנתי תסריט ת.עסקית'!C$6=0,"",C13)</f>
        <v/>
      </c>
      <c r="D129" s="78" t="str">
        <f>IF('רווה - רב שנתי תסריט ת.עסקית'!D$6=0,"",D13)</f>
        <v/>
      </c>
      <c r="E129" s="78" t="str">
        <f>IF('רווה - רב שנתי תסריט ת.עסקית'!E$6=0,"",E13)</f>
        <v/>
      </c>
      <c r="F129" s="78" t="str">
        <f>IF('רווה - רב שנתי תסריט ת.עסקית'!F$6=0,"",F13)</f>
        <v/>
      </c>
      <c r="G129" s="78" t="str">
        <f>IF('רווה - רב שנתי תסריט ת.עסקית'!G$6=0,"",G13)</f>
        <v/>
      </c>
      <c r="H129" s="78" t="str">
        <f>IF('רווה - רב שנתי תסריט ת.עסקית'!H$6=0,"",H13)</f>
        <v/>
      </c>
      <c r="I129" s="78" t="str">
        <f>IF('רווה - רב שנתי תסריט ת.עסקית'!I$6=0,"",I13)</f>
        <v/>
      </c>
      <c r="J129" s="78" t="str">
        <f>IF('רווה - רב שנתי תסריט ת.עסקית'!J$6=0,"",J13)</f>
        <v/>
      </c>
      <c r="K129" s="78" t="str">
        <f>IF('רווה - רב שנתי תסריט ת.עסקית'!K$6=0,"",K13)</f>
        <v/>
      </c>
      <c r="L129" s="78" t="str">
        <f>IF('רווה - רב שנתי תסריט ת.עסקית'!L$6=0,"",L13)</f>
        <v/>
      </c>
      <c r="M129" s="78" t="str">
        <f>IF('רווה - רב שנתי תסריט ת.עסקית'!M$6=0,"",M13)</f>
        <v/>
      </c>
      <c r="N129" s="109">
        <f>IFERROR(SUM(C129:M129),"")</f>
        <v>0</v>
      </c>
    </row>
    <row r="130" spans="2:14" x14ac:dyDescent="0.3">
      <c r="B130" s="83" t="str">
        <f t="shared" si="111"/>
        <v>%</v>
      </c>
      <c r="C130" s="78" t="str">
        <f>IF('רווה - רב שנתי תסריט ת.עסקית'!C$6=0,"",C14)</f>
        <v/>
      </c>
      <c r="D130" s="78" t="str">
        <f>IF('רווה - רב שנתי תסריט ת.עסקית'!D$6=0,"",D14)</f>
        <v/>
      </c>
      <c r="E130" s="78" t="str">
        <f>IF('רווה - רב שנתי תסריט ת.עסקית'!E$6=0,"",E14)</f>
        <v/>
      </c>
      <c r="F130" s="78" t="str">
        <f>IF('רווה - רב שנתי תסריט ת.עסקית'!F$6=0,"",F14)</f>
        <v/>
      </c>
      <c r="G130" s="78" t="str">
        <f>IF('רווה - רב שנתי תסריט ת.עסקית'!G$6=0,"",G14)</f>
        <v/>
      </c>
      <c r="H130" s="78" t="str">
        <f>IF('רווה - רב שנתי תסריט ת.עסקית'!H$6=0,"",H14)</f>
        <v/>
      </c>
      <c r="I130" s="78" t="str">
        <f>IF('רווה - רב שנתי תסריט ת.עסקית'!I$6=0,"",I14)</f>
        <v/>
      </c>
      <c r="J130" s="78" t="str">
        <f>IF('רווה - רב שנתי תסריט ת.עסקית'!J$6=0,"",J14)</f>
        <v/>
      </c>
      <c r="K130" s="78" t="str">
        <f>IF('רווה - רב שנתי תסריט ת.עסקית'!K$6=0,"",K14)</f>
        <v/>
      </c>
      <c r="L130" s="78" t="str">
        <f>IF('רווה - רב שנתי תסריט ת.עסקית'!L$6=0,"",L14)</f>
        <v/>
      </c>
      <c r="M130" s="78" t="str">
        <f>IF('רווה - רב שנתי תסריט ת.עסקית'!M$6=0,"",M14)</f>
        <v/>
      </c>
      <c r="N130" s="110" t="str">
        <f>IFERROR(N129/$N$122,"")</f>
        <v/>
      </c>
    </row>
    <row r="131" spans="2:14" x14ac:dyDescent="0.3">
      <c r="B131" s="83" t="str">
        <f t="shared" si="111"/>
        <v>הכנסות 5</v>
      </c>
      <c r="C131" s="78" t="str">
        <f>IF('רווה - רב שנתי תסריט ת.עסקית'!C$6=0,"",C15)</f>
        <v/>
      </c>
      <c r="D131" s="78" t="str">
        <f>IF('רווה - רב שנתי תסריט ת.עסקית'!D$6=0,"",D15)</f>
        <v/>
      </c>
      <c r="E131" s="78" t="str">
        <f>IF('רווה - רב שנתי תסריט ת.עסקית'!E$6=0,"",E15)</f>
        <v/>
      </c>
      <c r="F131" s="78" t="str">
        <f>IF('רווה - רב שנתי תסריט ת.עסקית'!F$6=0,"",F15)</f>
        <v/>
      </c>
      <c r="G131" s="78" t="str">
        <f>IF('רווה - רב שנתי תסריט ת.עסקית'!G$6=0,"",G15)</f>
        <v/>
      </c>
      <c r="H131" s="78" t="str">
        <f>IF('רווה - רב שנתי תסריט ת.עסקית'!H$6=0,"",H15)</f>
        <v/>
      </c>
      <c r="I131" s="78" t="str">
        <f>IF('רווה - רב שנתי תסריט ת.עסקית'!I$6=0,"",I15)</f>
        <v/>
      </c>
      <c r="J131" s="78" t="str">
        <f>IF('רווה - רב שנתי תסריט ת.עסקית'!J$6=0,"",J15)</f>
        <v/>
      </c>
      <c r="K131" s="78" t="str">
        <f>IF('רווה - רב שנתי תסריט ת.עסקית'!K$6=0,"",K15)</f>
        <v/>
      </c>
      <c r="L131" s="78" t="str">
        <f>IF('רווה - רב שנתי תסריט ת.עסקית'!L$6=0,"",L15)</f>
        <v/>
      </c>
      <c r="M131" s="78" t="str">
        <f>IF('רווה - רב שנתי תסריט ת.עסקית'!M$6=0,"",M15)</f>
        <v/>
      </c>
      <c r="N131" s="109">
        <f>IFERROR(SUM(C131:M131),"")</f>
        <v>0</v>
      </c>
    </row>
    <row r="132" spans="2:14" x14ac:dyDescent="0.3">
      <c r="B132" s="83" t="str">
        <f t="shared" si="111"/>
        <v>%</v>
      </c>
      <c r="C132" s="78" t="str">
        <f>IF('רווה - רב שנתי תסריט ת.עסקית'!C$6=0,"",C16)</f>
        <v/>
      </c>
      <c r="D132" s="78" t="str">
        <f>IF('רווה - רב שנתי תסריט ת.עסקית'!D$6=0,"",D16)</f>
        <v/>
      </c>
      <c r="E132" s="78" t="str">
        <f>IF('רווה - רב שנתי תסריט ת.עסקית'!E$6=0,"",E16)</f>
        <v/>
      </c>
      <c r="F132" s="78" t="str">
        <f>IF('רווה - רב שנתי תסריט ת.עסקית'!F$6=0,"",F16)</f>
        <v/>
      </c>
      <c r="G132" s="78" t="str">
        <f>IF('רווה - רב שנתי תסריט ת.עסקית'!G$6=0,"",G16)</f>
        <v/>
      </c>
      <c r="H132" s="78" t="str">
        <f>IF('רווה - רב שנתי תסריט ת.עסקית'!H$6=0,"",H16)</f>
        <v/>
      </c>
      <c r="I132" s="78" t="str">
        <f>IF('רווה - רב שנתי תסריט ת.עסקית'!I$6=0,"",I16)</f>
        <v/>
      </c>
      <c r="J132" s="78" t="str">
        <f>IF('רווה - רב שנתי תסריט ת.עסקית'!J$6=0,"",J16)</f>
        <v/>
      </c>
      <c r="K132" s="78" t="str">
        <f>IF('רווה - רב שנתי תסריט ת.עסקית'!K$6=0,"",K16)</f>
        <v/>
      </c>
      <c r="L132" s="78" t="str">
        <f>IF('רווה - רב שנתי תסריט ת.עסקית'!L$6=0,"",L16)</f>
        <v/>
      </c>
      <c r="M132" s="78" t="str">
        <f>IF('רווה - רב שנתי תסריט ת.עסקית'!M$6=0,"",M16)</f>
        <v/>
      </c>
      <c r="N132" s="110" t="str">
        <f>IFERROR(N131/$N$122,"")</f>
        <v/>
      </c>
    </row>
    <row r="133" spans="2:14" x14ac:dyDescent="0.3">
      <c r="B133" s="91" t="str">
        <f t="shared" si="111"/>
        <v>סה"כ עלות המכר</v>
      </c>
      <c r="C133" s="92" t="str">
        <f>IF('רווה - רב שנתי תסריט ת.עסקית'!C$6=0,"",C17)</f>
        <v/>
      </c>
      <c r="D133" s="92" t="str">
        <f>IF('רווה - רב שנתי תסריט ת.עסקית'!D$6=0,"",D17)</f>
        <v/>
      </c>
      <c r="E133" s="92" t="str">
        <f>IF('רווה - רב שנתי תסריט ת.עסקית'!E$6=0,"",E17)</f>
        <v/>
      </c>
      <c r="F133" s="92" t="str">
        <f>IF('רווה - רב שנתי תסריט ת.עסקית'!F$6=0,"",F17)</f>
        <v/>
      </c>
      <c r="G133" s="92" t="str">
        <f>IF('רווה - רב שנתי תסריט ת.עסקית'!G$6=0,"",G17)</f>
        <v/>
      </c>
      <c r="H133" s="92" t="str">
        <f>IF('רווה - רב שנתי תסריט ת.עסקית'!H$6=0,"",H17)</f>
        <v/>
      </c>
      <c r="I133" s="92" t="str">
        <f>IF('רווה - רב שנתי תסריט ת.עסקית'!I$6=0,"",I17)</f>
        <v/>
      </c>
      <c r="J133" s="92" t="str">
        <f>IF('רווה - רב שנתי תסריט ת.עסקית'!J$6=0,"",J17)</f>
        <v/>
      </c>
      <c r="K133" s="92" t="str">
        <f>IF('רווה - רב שנתי תסריט ת.עסקית'!K$6=0,"",K17)</f>
        <v/>
      </c>
      <c r="L133" s="92" t="str">
        <f>IF('רווה - רב שנתי תסריט ת.עסקית'!L$6=0,"",L17)</f>
        <v/>
      </c>
      <c r="M133" s="92" t="str">
        <f>IF('רווה - רב שנתי תסריט ת.עסקית'!M$6=0,"",M17)</f>
        <v/>
      </c>
      <c r="N133" s="108">
        <f>IFERROR(SUM(C133:M133),"")</f>
        <v>0</v>
      </c>
    </row>
    <row r="134" spans="2:14" x14ac:dyDescent="0.3">
      <c r="B134" s="83" t="str">
        <f t="shared" si="111"/>
        <v>%</v>
      </c>
      <c r="C134" s="78" t="str">
        <f>IF('רווה - רב שנתי תסריט ת.עסקית'!C$6=0,"",C18)</f>
        <v/>
      </c>
      <c r="D134" s="78" t="str">
        <f>IF('רווה - רב שנתי תסריט ת.עסקית'!D$6=0,"",D18)</f>
        <v/>
      </c>
      <c r="E134" s="78" t="str">
        <f>IF('רווה - רב שנתי תסריט ת.עסקית'!E$6=0,"",E18)</f>
        <v/>
      </c>
      <c r="F134" s="78" t="str">
        <f>IF('רווה - רב שנתי תסריט ת.עסקית'!F$6=0,"",F18)</f>
        <v/>
      </c>
      <c r="G134" s="78" t="str">
        <f>IF('רווה - רב שנתי תסריט ת.עסקית'!G$6=0,"",G18)</f>
        <v/>
      </c>
      <c r="H134" s="78" t="str">
        <f>IF('רווה - רב שנתי תסריט ת.עסקית'!H$6=0,"",H18)</f>
        <v/>
      </c>
      <c r="I134" s="78" t="str">
        <f>IF('רווה - רב שנתי תסריט ת.עסקית'!I$6=0,"",I18)</f>
        <v/>
      </c>
      <c r="J134" s="78" t="str">
        <f>IF('רווה - רב שנתי תסריט ת.עסקית'!J$6=0,"",J18)</f>
        <v/>
      </c>
      <c r="K134" s="78" t="str">
        <f>IF('רווה - רב שנתי תסריט ת.עסקית'!K$6=0,"",K18)</f>
        <v/>
      </c>
      <c r="L134" s="78" t="str">
        <f>IF('רווה - רב שנתי תסריט ת.עסקית'!L$6=0,"",L18)</f>
        <v/>
      </c>
      <c r="M134" s="78" t="str">
        <f>IF('רווה - רב שנתי תסריט ת.עסקית'!M$6=0,"",M18)</f>
        <v/>
      </c>
      <c r="N134" s="110" t="str">
        <f>IFERROR(N133/$N$122,"")</f>
        <v/>
      </c>
    </row>
    <row r="135" spans="2:14" x14ac:dyDescent="0.3">
      <c r="B135" s="83" t="str">
        <f t="shared" si="111"/>
        <v>מלאי פתיחה</v>
      </c>
      <c r="C135" s="78" t="str">
        <f>IF('רווה - רב שנתי תסריט ת.עסקית'!C$6=0,"",C19)</f>
        <v/>
      </c>
      <c r="D135" s="78" t="str">
        <f>IF('רווה - רב שנתי תסריט ת.עסקית'!D$6=0,"",D19)</f>
        <v/>
      </c>
      <c r="E135" s="78" t="str">
        <f>IF('רווה - רב שנתי תסריט ת.עסקית'!E$6=0,"",E19)</f>
        <v/>
      </c>
      <c r="F135" s="78" t="str">
        <f>IF('רווה - רב שנתי תסריט ת.עסקית'!F$6=0,"",F19)</f>
        <v/>
      </c>
      <c r="G135" s="78" t="str">
        <f>IF('רווה - רב שנתי תסריט ת.עסקית'!G$6=0,"",G19)</f>
        <v/>
      </c>
      <c r="H135" s="78" t="str">
        <f>IF('רווה - רב שנתי תסריט ת.עסקית'!H$6=0,"",H19)</f>
        <v/>
      </c>
      <c r="I135" s="78" t="str">
        <f>IF('רווה - רב שנתי תסריט ת.עסקית'!I$6=0,"",I19)</f>
        <v/>
      </c>
      <c r="J135" s="78" t="str">
        <f>IF('רווה - רב שנתי תסריט ת.עסקית'!J$6=0,"",J19)</f>
        <v/>
      </c>
      <c r="K135" s="78" t="str">
        <f>IF('רווה - רב שנתי תסריט ת.עסקית'!K$6=0,"",K19)</f>
        <v/>
      </c>
      <c r="L135" s="78" t="str">
        <f>IF('רווה - רב שנתי תסריט ת.עסקית'!L$6=0,"",L19)</f>
        <v/>
      </c>
      <c r="M135" s="78" t="str">
        <f>IF('רווה - רב שנתי תסריט ת.עסקית'!M$6=0,"",M19)</f>
        <v/>
      </c>
      <c r="N135" s="109">
        <f>IFERROR(SUM(C135:M135),"")</f>
        <v>0</v>
      </c>
    </row>
    <row r="136" spans="2:14" x14ac:dyDescent="0.3">
      <c r="B136" s="83" t="str">
        <f t="shared" si="111"/>
        <v>%</v>
      </c>
      <c r="C136" s="78" t="str">
        <f>IF('רווה - רב שנתי תסריט ת.עסקית'!C$6=0,"",C20)</f>
        <v/>
      </c>
      <c r="D136" s="78" t="str">
        <f>IF('רווה - רב שנתי תסריט ת.עסקית'!D$6=0,"",D20)</f>
        <v/>
      </c>
      <c r="E136" s="78" t="str">
        <f>IF('רווה - רב שנתי תסריט ת.עסקית'!E$6=0,"",E20)</f>
        <v/>
      </c>
      <c r="F136" s="78" t="str">
        <f>IF('רווה - רב שנתי תסריט ת.עסקית'!F$6=0,"",F20)</f>
        <v/>
      </c>
      <c r="G136" s="78" t="str">
        <f>IF('רווה - רב שנתי תסריט ת.עסקית'!G$6=0,"",G20)</f>
        <v/>
      </c>
      <c r="H136" s="78" t="str">
        <f>IF('רווה - רב שנתי תסריט ת.עסקית'!H$6=0,"",H20)</f>
        <v/>
      </c>
      <c r="I136" s="78" t="str">
        <f>IF('רווה - רב שנתי תסריט ת.עסקית'!I$6=0,"",I20)</f>
        <v/>
      </c>
      <c r="J136" s="78" t="str">
        <f>IF('רווה - רב שנתי תסריט ת.עסקית'!J$6=0,"",J20)</f>
        <v/>
      </c>
      <c r="K136" s="78" t="str">
        <f>IF('רווה - רב שנתי תסריט ת.עסקית'!K$6=0,"",K20)</f>
        <v/>
      </c>
      <c r="L136" s="78" t="str">
        <f>IF('רווה - רב שנתי תסריט ת.עסקית'!L$6=0,"",L20)</f>
        <v/>
      </c>
      <c r="M136" s="78" t="str">
        <f>IF('רווה - רב שנתי תסריט ת.עסקית'!M$6=0,"",M20)</f>
        <v/>
      </c>
      <c r="N136" s="109" t="str">
        <f>IFERROR(N135/$N$122,"")</f>
        <v/>
      </c>
    </row>
    <row r="137" spans="2:14" x14ac:dyDescent="0.3">
      <c r="B137" s="83" t="str">
        <f t="shared" si="111"/>
        <v>עלות המכר 1</v>
      </c>
      <c r="C137" s="78" t="str">
        <f>IF('רווה - רב שנתי תסריט ת.עסקית'!C$6=0,"",C21)</f>
        <v/>
      </c>
      <c r="D137" s="78" t="str">
        <f>IF('רווה - רב שנתי תסריט ת.עסקית'!D$6=0,"",D21)</f>
        <v/>
      </c>
      <c r="E137" s="78" t="str">
        <f>IF('רווה - רב שנתי תסריט ת.עסקית'!E$6=0,"",E21)</f>
        <v/>
      </c>
      <c r="F137" s="78" t="str">
        <f>IF('רווה - רב שנתי תסריט ת.עסקית'!F$6=0,"",F21)</f>
        <v/>
      </c>
      <c r="G137" s="78" t="str">
        <f>IF('רווה - רב שנתי תסריט ת.עסקית'!G$6=0,"",G21)</f>
        <v/>
      </c>
      <c r="H137" s="78" t="str">
        <f>IF('רווה - רב שנתי תסריט ת.עסקית'!H$6=0,"",H21)</f>
        <v/>
      </c>
      <c r="I137" s="78" t="str">
        <f>IF('רווה - רב שנתי תסריט ת.עסקית'!I$6=0,"",I21)</f>
        <v/>
      </c>
      <c r="J137" s="78" t="str">
        <f>IF('רווה - רב שנתי תסריט ת.עסקית'!J$6=0,"",J21)</f>
        <v/>
      </c>
      <c r="K137" s="78" t="str">
        <f>IF('רווה - רב שנתי תסריט ת.עסקית'!K$6=0,"",K21)</f>
        <v/>
      </c>
      <c r="L137" s="78" t="str">
        <f>IF('רווה - רב שנתי תסריט ת.עסקית'!L$6=0,"",L21)</f>
        <v/>
      </c>
      <c r="M137" s="78" t="str">
        <f>IF('רווה - רב שנתי תסריט ת.עסקית'!M$6=0,"",M21)</f>
        <v/>
      </c>
      <c r="N137" s="109">
        <f>IFERROR(SUM(C137:M137),"")</f>
        <v>0</v>
      </c>
    </row>
    <row r="138" spans="2:14" x14ac:dyDescent="0.3">
      <c r="B138" s="83" t="str">
        <f t="shared" si="111"/>
        <v>%</v>
      </c>
      <c r="C138" s="78" t="str">
        <f>IF('רווה - רב שנתי תסריט ת.עסקית'!C$6=0,"",C22)</f>
        <v/>
      </c>
      <c r="D138" s="78" t="str">
        <f>IF('רווה - רב שנתי תסריט ת.עסקית'!D$6=0,"",D22)</f>
        <v/>
      </c>
      <c r="E138" s="78" t="str">
        <f>IF('רווה - רב שנתי תסריט ת.עסקית'!E$6=0,"",E22)</f>
        <v/>
      </c>
      <c r="F138" s="78" t="str">
        <f>IF('רווה - רב שנתי תסריט ת.עסקית'!F$6=0,"",F22)</f>
        <v/>
      </c>
      <c r="G138" s="78" t="str">
        <f>IF('רווה - רב שנתי תסריט ת.עסקית'!G$6=0,"",G22)</f>
        <v/>
      </c>
      <c r="H138" s="78" t="str">
        <f>IF('רווה - רב שנתי תסריט ת.עסקית'!H$6=0,"",H22)</f>
        <v/>
      </c>
      <c r="I138" s="78" t="str">
        <f>IF('רווה - רב שנתי תסריט ת.עסקית'!I$6=0,"",I22)</f>
        <v/>
      </c>
      <c r="J138" s="78" t="str">
        <f>IF('רווה - רב שנתי תסריט ת.עסקית'!J$6=0,"",J22)</f>
        <v/>
      </c>
      <c r="K138" s="78" t="str">
        <f>IF('רווה - רב שנתי תסריט ת.עסקית'!K$6=0,"",K22)</f>
        <v/>
      </c>
      <c r="L138" s="78" t="str">
        <f>IF('רווה - רב שנתי תסריט ת.עסקית'!L$6=0,"",L22)</f>
        <v/>
      </c>
      <c r="M138" s="78" t="str">
        <f>IF('רווה - רב שנתי תסריט ת.עסקית'!M$6=0,"",M22)</f>
        <v/>
      </c>
      <c r="N138" s="110" t="str">
        <f>IFERROR(N137/$N$122,"")</f>
        <v/>
      </c>
    </row>
    <row r="139" spans="2:14" x14ac:dyDescent="0.3">
      <c r="B139" s="83" t="str">
        <f t="shared" si="111"/>
        <v>עלות המכר 2</v>
      </c>
      <c r="C139" s="78" t="str">
        <f>IF('רווה - רב שנתי תסריט ת.עסקית'!C$6=0,"",C23)</f>
        <v/>
      </c>
      <c r="D139" s="78" t="str">
        <f>IF('רווה - רב שנתי תסריט ת.עסקית'!D$6=0,"",D23)</f>
        <v/>
      </c>
      <c r="E139" s="78" t="str">
        <f>IF('רווה - רב שנתי תסריט ת.עסקית'!E$6=0,"",E23)</f>
        <v/>
      </c>
      <c r="F139" s="78" t="str">
        <f>IF('רווה - רב שנתי תסריט ת.עסקית'!F$6=0,"",F23)</f>
        <v/>
      </c>
      <c r="G139" s="78" t="str">
        <f>IF('רווה - רב שנתי תסריט ת.עסקית'!G$6=0,"",G23)</f>
        <v/>
      </c>
      <c r="H139" s="78" t="str">
        <f>IF('רווה - רב שנתי תסריט ת.עסקית'!H$6=0,"",H23)</f>
        <v/>
      </c>
      <c r="I139" s="78" t="str">
        <f>IF('רווה - רב שנתי תסריט ת.עסקית'!I$6=0,"",I23)</f>
        <v/>
      </c>
      <c r="J139" s="78" t="str">
        <f>IF('רווה - רב שנתי תסריט ת.עסקית'!J$6=0,"",J23)</f>
        <v/>
      </c>
      <c r="K139" s="78" t="str">
        <f>IF('רווה - רב שנתי תסריט ת.עסקית'!K$6=0,"",K23)</f>
        <v/>
      </c>
      <c r="L139" s="78" t="str">
        <f>IF('רווה - רב שנתי תסריט ת.עסקית'!L$6=0,"",L23)</f>
        <v/>
      </c>
      <c r="M139" s="78" t="str">
        <f>IF('רווה - רב שנתי תסריט ת.עסקית'!M$6=0,"",M23)</f>
        <v/>
      </c>
      <c r="N139" s="109">
        <f>IFERROR(SUM(C139:M139),"")</f>
        <v>0</v>
      </c>
    </row>
    <row r="140" spans="2:14" x14ac:dyDescent="0.3">
      <c r="B140" s="83" t="str">
        <f t="shared" si="111"/>
        <v>%</v>
      </c>
      <c r="C140" s="78" t="str">
        <f>IF('רווה - רב שנתי תסריט ת.עסקית'!C$6=0,"",C24)</f>
        <v/>
      </c>
      <c r="D140" s="78" t="str">
        <f>IF('רווה - רב שנתי תסריט ת.עסקית'!D$6=0,"",D24)</f>
        <v/>
      </c>
      <c r="E140" s="78" t="str">
        <f>IF('רווה - רב שנתי תסריט ת.עסקית'!E$6=0,"",E24)</f>
        <v/>
      </c>
      <c r="F140" s="78" t="str">
        <f>IF('רווה - רב שנתי תסריט ת.עסקית'!F$6=0,"",F24)</f>
        <v/>
      </c>
      <c r="G140" s="78" t="str">
        <f>IF('רווה - רב שנתי תסריט ת.עסקית'!G$6=0,"",G24)</f>
        <v/>
      </c>
      <c r="H140" s="78" t="str">
        <f>IF('רווה - רב שנתי תסריט ת.עסקית'!H$6=0,"",H24)</f>
        <v/>
      </c>
      <c r="I140" s="78" t="str">
        <f>IF('רווה - רב שנתי תסריט ת.עסקית'!I$6=0,"",I24)</f>
        <v/>
      </c>
      <c r="J140" s="78" t="str">
        <f>IF('רווה - רב שנתי תסריט ת.עסקית'!J$6=0,"",J24)</f>
        <v/>
      </c>
      <c r="K140" s="78" t="str">
        <f>IF('רווה - רב שנתי תסריט ת.עסקית'!K$6=0,"",K24)</f>
        <v/>
      </c>
      <c r="L140" s="78" t="str">
        <f>IF('רווה - רב שנתי תסריט ת.עסקית'!L$6=0,"",L24)</f>
        <v/>
      </c>
      <c r="M140" s="78" t="str">
        <f>IF('רווה - רב שנתי תסריט ת.עסקית'!M$6=0,"",M24)</f>
        <v/>
      </c>
      <c r="N140" s="110" t="str">
        <f>IFERROR(N139/$N$122,"")</f>
        <v/>
      </c>
    </row>
    <row r="141" spans="2:14" x14ac:dyDescent="0.3">
      <c r="B141" s="83" t="str">
        <f t="shared" si="111"/>
        <v>עלות המכר 3</v>
      </c>
      <c r="C141" s="78" t="str">
        <f>IF('רווה - רב שנתי תסריט ת.עסקית'!C$6=0,"",C25)</f>
        <v/>
      </c>
      <c r="D141" s="78" t="str">
        <f>IF('רווה - רב שנתי תסריט ת.עסקית'!D$6=0,"",D25)</f>
        <v/>
      </c>
      <c r="E141" s="78" t="str">
        <f>IF('רווה - רב שנתי תסריט ת.עסקית'!E$6=0,"",E25)</f>
        <v/>
      </c>
      <c r="F141" s="78" t="str">
        <f>IF('רווה - רב שנתי תסריט ת.עסקית'!F$6=0,"",F25)</f>
        <v/>
      </c>
      <c r="G141" s="78" t="str">
        <f>IF('רווה - רב שנתי תסריט ת.עסקית'!G$6=0,"",G25)</f>
        <v/>
      </c>
      <c r="H141" s="78" t="str">
        <f>IF('רווה - רב שנתי תסריט ת.עסקית'!H$6=0,"",H25)</f>
        <v/>
      </c>
      <c r="I141" s="78" t="str">
        <f>IF('רווה - רב שנתי תסריט ת.עסקית'!I$6=0,"",I25)</f>
        <v/>
      </c>
      <c r="J141" s="78" t="str">
        <f>IF('רווה - רב שנתי תסריט ת.עסקית'!J$6=0,"",J25)</f>
        <v/>
      </c>
      <c r="K141" s="78" t="str">
        <f>IF('רווה - רב שנתי תסריט ת.עסקית'!K$6=0,"",K25)</f>
        <v/>
      </c>
      <c r="L141" s="78" t="str">
        <f>IF('רווה - רב שנתי תסריט ת.עסקית'!L$6=0,"",L25)</f>
        <v/>
      </c>
      <c r="M141" s="78" t="str">
        <f>IF('רווה - רב שנתי תסריט ת.עסקית'!M$6=0,"",M25)</f>
        <v/>
      </c>
      <c r="N141" s="109">
        <f>IFERROR(SUM(C141:M141),"")</f>
        <v>0</v>
      </c>
    </row>
    <row r="142" spans="2:14" x14ac:dyDescent="0.3">
      <c r="B142" s="83" t="str">
        <f t="shared" si="111"/>
        <v>%</v>
      </c>
      <c r="C142" s="78" t="str">
        <f>IF('רווה - רב שנתי תסריט ת.עסקית'!C$6=0,"",C26)</f>
        <v/>
      </c>
      <c r="D142" s="78" t="str">
        <f>IF('רווה - רב שנתי תסריט ת.עסקית'!D$6=0,"",D26)</f>
        <v/>
      </c>
      <c r="E142" s="78" t="str">
        <f>IF('רווה - רב שנתי תסריט ת.עסקית'!E$6=0,"",E26)</f>
        <v/>
      </c>
      <c r="F142" s="78" t="str">
        <f>IF('רווה - רב שנתי תסריט ת.עסקית'!F$6=0,"",F26)</f>
        <v/>
      </c>
      <c r="G142" s="78" t="str">
        <f>IF('רווה - רב שנתי תסריט ת.עסקית'!G$6=0,"",G26)</f>
        <v/>
      </c>
      <c r="H142" s="78" t="str">
        <f>IF('רווה - רב שנתי תסריט ת.עסקית'!H$6=0,"",H26)</f>
        <v/>
      </c>
      <c r="I142" s="78" t="str">
        <f>IF('רווה - רב שנתי תסריט ת.עסקית'!I$6=0,"",I26)</f>
        <v/>
      </c>
      <c r="J142" s="78" t="str">
        <f>IF('רווה - רב שנתי תסריט ת.עסקית'!J$6=0,"",J26)</f>
        <v/>
      </c>
      <c r="K142" s="78" t="str">
        <f>IF('רווה - רב שנתי תסריט ת.עסקית'!K$6=0,"",K26)</f>
        <v/>
      </c>
      <c r="L142" s="78" t="str">
        <f>IF('רווה - רב שנתי תסריט ת.עסקית'!L$6=0,"",L26)</f>
        <v/>
      </c>
      <c r="M142" s="78" t="str">
        <f>IF('רווה - רב שנתי תסריט ת.עסקית'!M$6=0,"",M26)</f>
        <v/>
      </c>
      <c r="N142" s="110" t="str">
        <f>IFERROR(N141/$N$122,"")</f>
        <v/>
      </c>
    </row>
    <row r="143" spans="2:14" x14ac:dyDescent="0.3">
      <c r="B143" s="83" t="str">
        <f t="shared" si="111"/>
        <v>עלות המכר 4</v>
      </c>
      <c r="C143" s="78" t="str">
        <f>IF('רווה - רב שנתי תסריט ת.עסקית'!C$6=0,"",C27)</f>
        <v/>
      </c>
      <c r="D143" s="78" t="str">
        <f>IF('רווה - רב שנתי תסריט ת.עסקית'!D$6=0,"",D27)</f>
        <v/>
      </c>
      <c r="E143" s="78" t="str">
        <f>IF('רווה - רב שנתי תסריט ת.עסקית'!E$6=0,"",E27)</f>
        <v/>
      </c>
      <c r="F143" s="78" t="str">
        <f>IF('רווה - רב שנתי תסריט ת.עסקית'!F$6=0,"",F27)</f>
        <v/>
      </c>
      <c r="G143" s="78" t="str">
        <f>IF('רווה - רב שנתי תסריט ת.עסקית'!G$6=0,"",G27)</f>
        <v/>
      </c>
      <c r="H143" s="78" t="str">
        <f>IF('רווה - רב שנתי תסריט ת.עסקית'!H$6=0,"",H27)</f>
        <v/>
      </c>
      <c r="I143" s="78" t="str">
        <f>IF('רווה - רב שנתי תסריט ת.עסקית'!I$6=0,"",I27)</f>
        <v/>
      </c>
      <c r="J143" s="78" t="str">
        <f>IF('רווה - רב שנתי תסריט ת.עסקית'!J$6=0,"",J27)</f>
        <v/>
      </c>
      <c r="K143" s="78" t="str">
        <f>IF('רווה - רב שנתי תסריט ת.עסקית'!K$6=0,"",K27)</f>
        <v/>
      </c>
      <c r="L143" s="78" t="str">
        <f>IF('רווה - רב שנתי תסריט ת.עסקית'!L$6=0,"",L27)</f>
        <v/>
      </c>
      <c r="M143" s="78" t="str">
        <f>IF('רווה - רב שנתי תסריט ת.עסקית'!M$6=0,"",M27)</f>
        <v/>
      </c>
      <c r="N143" s="109">
        <f>IFERROR(SUM(C143:M143),"")</f>
        <v>0</v>
      </c>
    </row>
    <row r="144" spans="2:14" x14ac:dyDescent="0.3">
      <c r="B144" s="83" t="str">
        <f t="shared" si="111"/>
        <v>%</v>
      </c>
      <c r="C144" s="78" t="str">
        <f>IF('רווה - רב שנתי תסריט ת.עסקית'!C$6=0,"",C28)</f>
        <v/>
      </c>
      <c r="D144" s="78" t="str">
        <f>IF('רווה - רב שנתי תסריט ת.עסקית'!D$6=0,"",D28)</f>
        <v/>
      </c>
      <c r="E144" s="78" t="str">
        <f>IF('רווה - רב שנתי תסריט ת.עסקית'!E$6=0,"",E28)</f>
        <v/>
      </c>
      <c r="F144" s="78" t="str">
        <f>IF('רווה - רב שנתי תסריט ת.עסקית'!F$6=0,"",F28)</f>
        <v/>
      </c>
      <c r="G144" s="78" t="str">
        <f>IF('רווה - רב שנתי תסריט ת.עסקית'!G$6=0,"",G28)</f>
        <v/>
      </c>
      <c r="H144" s="78" t="str">
        <f>IF('רווה - רב שנתי תסריט ת.עסקית'!H$6=0,"",H28)</f>
        <v/>
      </c>
      <c r="I144" s="78" t="str">
        <f>IF('רווה - רב שנתי תסריט ת.עסקית'!I$6=0,"",I28)</f>
        <v/>
      </c>
      <c r="J144" s="78" t="str">
        <f>IF('רווה - רב שנתי תסריט ת.עסקית'!J$6=0,"",J28)</f>
        <v/>
      </c>
      <c r="K144" s="78" t="str">
        <f>IF('רווה - רב שנתי תסריט ת.עסקית'!K$6=0,"",K28)</f>
        <v/>
      </c>
      <c r="L144" s="78" t="str">
        <f>IF('רווה - רב שנתי תסריט ת.עסקית'!L$6=0,"",L28)</f>
        <v/>
      </c>
      <c r="M144" s="78" t="str">
        <f>IF('רווה - רב שנתי תסריט ת.עסקית'!M$6=0,"",M28)</f>
        <v/>
      </c>
      <c r="N144" s="110" t="str">
        <f>IFERROR(N143/$N$122,"")</f>
        <v/>
      </c>
    </row>
    <row r="145" spans="2:14" x14ac:dyDescent="0.3">
      <c r="B145" s="83" t="str">
        <f t="shared" si="111"/>
        <v>עלות המכר 5</v>
      </c>
      <c r="C145" s="78" t="str">
        <f>IF('רווה - רב שנתי תסריט ת.עסקית'!C$6=0,"",C29)</f>
        <v/>
      </c>
      <c r="D145" s="78" t="str">
        <f>IF('רווה - רב שנתי תסריט ת.עסקית'!D$6=0,"",D29)</f>
        <v/>
      </c>
      <c r="E145" s="78" t="str">
        <f>IF('רווה - רב שנתי תסריט ת.עסקית'!E$6=0,"",E29)</f>
        <v/>
      </c>
      <c r="F145" s="78" t="str">
        <f>IF('רווה - רב שנתי תסריט ת.עסקית'!F$6=0,"",F29)</f>
        <v/>
      </c>
      <c r="G145" s="78" t="str">
        <f>IF('רווה - רב שנתי תסריט ת.עסקית'!G$6=0,"",G29)</f>
        <v/>
      </c>
      <c r="H145" s="78" t="str">
        <f>IF('רווה - רב שנתי תסריט ת.עסקית'!H$6=0,"",H29)</f>
        <v/>
      </c>
      <c r="I145" s="78" t="str">
        <f>IF('רווה - רב שנתי תסריט ת.עסקית'!I$6=0,"",I29)</f>
        <v/>
      </c>
      <c r="J145" s="78" t="str">
        <f>IF('רווה - רב שנתי תסריט ת.עסקית'!J$6=0,"",J29)</f>
        <v/>
      </c>
      <c r="K145" s="78" t="str">
        <f>IF('רווה - רב שנתי תסריט ת.עסקית'!K$6=0,"",K29)</f>
        <v/>
      </c>
      <c r="L145" s="78" t="str">
        <f>IF('רווה - רב שנתי תסריט ת.עסקית'!L$6=0,"",L29)</f>
        <v/>
      </c>
      <c r="M145" s="78" t="str">
        <f>IF('רווה - רב שנתי תסריט ת.עסקית'!M$6=0,"",M29)</f>
        <v/>
      </c>
      <c r="N145" s="109">
        <f>IFERROR(SUM(C145:M145),"")</f>
        <v>0</v>
      </c>
    </row>
    <row r="146" spans="2:14" x14ac:dyDescent="0.3">
      <c r="B146" s="83" t="str">
        <f t="shared" si="111"/>
        <v>%</v>
      </c>
      <c r="C146" s="78" t="str">
        <f>IF('רווה - רב שנתי תסריט ת.עסקית'!C$6=0,"",C30)</f>
        <v/>
      </c>
      <c r="D146" s="78" t="str">
        <f>IF('רווה - רב שנתי תסריט ת.עסקית'!D$6=0,"",D30)</f>
        <v/>
      </c>
      <c r="E146" s="78" t="str">
        <f>IF('רווה - רב שנתי תסריט ת.עסקית'!E$6=0,"",E30)</f>
        <v/>
      </c>
      <c r="F146" s="78" t="str">
        <f>IF('רווה - רב שנתי תסריט ת.עסקית'!F$6=0,"",F30)</f>
        <v/>
      </c>
      <c r="G146" s="78" t="str">
        <f>IF('רווה - רב שנתי תסריט ת.עסקית'!G$6=0,"",G30)</f>
        <v/>
      </c>
      <c r="H146" s="78" t="str">
        <f>IF('רווה - רב שנתי תסריט ת.עסקית'!H$6=0,"",H30)</f>
        <v/>
      </c>
      <c r="I146" s="78" t="str">
        <f>IF('רווה - רב שנתי תסריט ת.עסקית'!I$6=0,"",I30)</f>
        <v/>
      </c>
      <c r="J146" s="78" t="str">
        <f>IF('רווה - רב שנתי תסריט ת.עסקית'!J$6=0,"",J30)</f>
        <v/>
      </c>
      <c r="K146" s="78" t="str">
        <f>IF('רווה - רב שנתי תסריט ת.עסקית'!K$6=0,"",K30)</f>
        <v/>
      </c>
      <c r="L146" s="78" t="str">
        <f>IF('רווה - רב שנתי תסריט ת.עסקית'!L$6=0,"",L30)</f>
        <v/>
      </c>
      <c r="M146" s="78" t="str">
        <f>IF('רווה - רב שנתי תסריט ת.עסקית'!M$6=0,"",M30)</f>
        <v/>
      </c>
      <c r="N146" s="110" t="str">
        <f>IFERROR(N145/$N$122,"")</f>
        <v/>
      </c>
    </row>
    <row r="147" spans="2:14" x14ac:dyDescent="0.3">
      <c r="B147" s="83" t="str">
        <f t="shared" si="111"/>
        <v>מלאי סגירה</v>
      </c>
      <c r="C147" s="78" t="str">
        <f>IF('רווה - רב שנתי תסריט ת.עסקית'!C$6=0,"",C31)</f>
        <v/>
      </c>
      <c r="D147" s="78" t="str">
        <f>IF('רווה - רב שנתי תסריט ת.עסקית'!D$6=0,"",D31)</f>
        <v/>
      </c>
      <c r="E147" s="78" t="str">
        <f>IF('רווה - רב שנתי תסריט ת.עסקית'!E$6=0,"",E31)</f>
        <v/>
      </c>
      <c r="F147" s="78" t="str">
        <f>IF('רווה - רב שנתי תסריט ת.עסקית'!F$6=0,"",F31)</f>
        <v/>
      </c>
      <c r="G147" s="78" t="str">
        <f>IF('רווה - רב שנתי תסריט ת.עסקית'!G$6=0,"",G31)</f>
        <v/>
      </c>
      <c r="H147" s="78" t="str">
        <f>IF('רווה - רב שנתי תסריט ת.עסקית'!H$6=0,"",H31)</f>
        <v/>
      </c>
      <c r="I147" s="78" t="str">
        <f>IF('רווה - רב שנתי תסריט ת.עסקית'!I$6=0,"",I31)</f>
        <v/>
      </c>
      <c r="J147" s="78" t="str">
        <f>IF('רווה - רב שנתי תסריט ת.עסקית'!J$6=0,"",J31)</f>
        <v/>
      </c>
      <c r="K147" s="78" t="str">
        <f>IF('רווה - רב שנתי תסריט ת.עסקית'!K$6=0,"",K31)</f>
        <v/>
      </c>
      <c r="L147" s="78" t="str">
        <f>IF('רווה - רב שנתי תסריט ת.עסקית'!L$6=0,"",L31)</f>
        <v/>
      </c>
      <c r="M147" s="78" t="str">
        <f>IF('רווה - רב שנתי תסריט ת.עסקית'!M$6=0,"",M31)</f>
        <v/>
      </c>
      <c r="N147" s="109">
        <f>IFERROR(SUM(C147:M147),"")</f>
        <v>0</v>
      </c>
    </row>
    <row r="148" spans="2:14" x14ac:dyDescent="0.3">
      <c r="B148" s="83" t="str">
        <f t="shared" si="111"/>
        <v>%</v>
      </c>
      <c r="C148" s="78" t="str">
        <f>IF('רווה - רב שנתי תסריט ת.עסקית'!C$6=0,"",C32)</f>
        <v/>
      </c>
      <c r="D148" s="78" t="str">
        <f>IF('רווה - רב שנתי תסריט ת.עסקית'!D$6=0,"",D32)</f>
        <v/>
      </c>
      <c r="E148" s="78" t="str">
        <f>IF('רווה - רב שנתי תסריט ת.עסקית'!E$6=0,"",E32)</f>
        <v/>
      </c>
      <c r="F148" s="78" t="str">
        <f>IF('רווה - רב שנתי תסריט ת.עסקית'!F$6=0,"",F32)</f>
        <v/>
      </c>
      <c r="G148" s="78" t="str">
        <f>IF('רווה - רב שנתי תסריט ת.עסקית'!G$6=0,"",G32)</f>
        <v/>
      </c>
      <c r="H148" s="78" t="str">
        <f>IF('רווה - רב שנתי תסריט ת.עסקית'!H$6=0,"",H32)</f>
        <v/>
      </c>
      <c r="I148" s="78" t="str">
        <f>IF('רווה - רב שנתי תסריט ת.עסקית'!I$6=0,"",I32)</f>
        <v/>
      </c>
      <c r="J148" s="78" t="str">
        <f>IF('רווה - רב שנתי תסריט ת.עסקית'!J$6=0,"",J32)</f>
        <v/>
      </c>
      <c r="K148" s="78" t="str">
        <f>IF('רווה - רב שנתי תסריט ת.עסקית'!K$6=0,"",K32)</f>
        <v/>
      </c>
      <c r="L148" s="78" t="str">
        <f>IF('רווה - רב שנתי תסריט ת.עסקית'!L$6=0,"",L32)</f>
        <v/>
      </c>
      <c r="M148" s="78" t="str">
        <f>IF('רווה - רב שנתי תסריט ת.עסקית'!M$6=0,"",M32)</f>
        <v/>
      </c>
      <c r="N148" s="110" t="str">
        <f>IFERROR(N147/$N$122,"")</f>
        <v/>
      </c>
    </row>
    <row r="149" spans="2:14" x14ac:dyDescent="0.3">
      <c r="B149" s="111" t="str">
        <f t="shared" si="111"/>
        <v>רווח גולמי</v>
      </c>
      <c r="C149" s="92" t="str">
        <f>IF('רווה - רב שנתי תסריט ת.עסקית'!C$6=0,"",C33)</f>
        <v/>
      </c>
      <c r="D149" s="92" t="str">
        <f>IF('רווה - רב שנתי תסריט ת.עסקית'!D$6=0,"",D33)</f>
        <v/>
      </c>
      <c r="E149" s="92" t="str">
        <f>IF('רווה - רב שנתי תסריט ת.עסקית'!E$6=0,"",E33)</f>
        <v/>
      </c>
      <c r="F149" s="92" t="str">
        <f>IF('רווה - רב שנתי תסריט ת.עסקית'!F$6=0,"",F33)</f>
        <v/>
      </c>
      <c r="G149" s="92" t="str">
        <f>IF('רווה - רב שנתי תסריט ת.עסקית'!G$6=0,"",G33)</f>
        <v/>
      </c>
      <c r="H149" s="92" t="str">
        <f>IF('רווה - רב שנתי תסריט ת.עסקית'!H$6=0,"",H33)</f>
        <v/>
      </c>
      <c r="I149" s="92" t="str">
        <f>IF('רווה - רב שנתי תסריט ת.עסקית'!I$6=0,"",I33)</f>
        <v/>
      </c>
      <c r="J149" s="92" t="str">
        <f>IF('רווה - רב שנתי תסריט ת.עסקית'!J$6=0,"",J33)</f>
        <v/>
      </c>
      <c r="K149" s="92" t="str">
        <f>IF('רווה - רב שנתי תסריט ת.עסקית'!K$6=0,"",K33)</f>
        <v/>
      </c>
      <c r="L149" s="92" t="str">
        <f>IF('רווה - רב שנתי תסריט ת.עסקית'!L$6=0,"",L33)</f>
        <v/>
      </c>
      <c r="M149" s="92" t="str">
        <f>IF('רווה - רב שנתי תסריט ת.עסקית'!M$6=0,"",M33)</f>
        <v/>
      </c>
      <c r="N149" s="112">
        <f>IFERROR(SUM(C149:M149),"")</f>
        <v>0</v>
      </c>
    </row>
    <row r="150" spans="2:14" x14ac:dyDescent="0.3">
      <c r="B150" s="83" t="str">
        <f t="shared" si="111"/>
        <v>%</v>
      </c>
      <c r="C150" s="78" t="str">
        <f>IF('רווה - רב שנתי תסריט ת.עסקית'!C$6=0,"",C34)</f>
        <v/>
      </c>
      <c r="D150" s="78" t="str">
        <f>IF('רווה - רב שנתי תסריט ת.עסקית'!D$6=0,"",D34)</f>
        <v/>
      </c>
      <c r="E150" s="78" t="str">
        <f>IF('רווה - רב שנתי תסריט ת.עסקית'!E$6=0,"",E34)</f>
        <v/>
      </c>
      <c r="F150" s="78" t="str">
        <f>IF('רווה - רב שנתי תסריט ת.עסקית'!F$6=0,"",F34)</f>
        <v/>
      </c>
      <c r="G150" s="78" t="str">
        <f>IF('רווה - רב שנתי תסריט ת.עסקית'!G$6=0,"",G34)</f>
        <v/>
      </c>
      <c r="H150" s="78" t="str">
        <f>IF('רווה - רב שנתי תסריט ת.עסקית'!H$6=0,"",H34)</f>
        <v/>
      </c>
      <c r="I150" s="78" t="str">
        <f>IF('רווה - רב שנתי תסריט ת.עסקית'!I$6=0,"",I34)</f>
        <v/>
      </c>
      <c r="J150" s="78" t="str">
        <f>IF('רווה - רב שנתי תסריט ת.עסקית'!J$6=0,"",J34)</f>
        <v/>
      </c>
      <c r="K150" s="78" t="str">
        <f>IF('רווה - רב שנתי תסריט ת.עסקית'!K$6=0,"",K34)</f>
        <v/>
      </c>
      <c r="L150" s="78" t="str">
        <f>IF('רווה - רב שנתי תסריט ת.עסקית'!L$6=0,"",L34)</f>
        <v/>
      </c>
      <c r="M150" s="78" t="str">
        <f>IF('רווה - רב שנתי תסריט ת.עסקית'!M$6=0,"",M34)</f>
        <v/>
      </c>
      <c r="N150" s="110" t="str">
        <f>IFERROR(N149/$N$122,"")</f>
        <v/>
      </c>
    </row>
    <row r="151" spans="2:14" x14ac:dyDescent="0.3">
      <c r="B151" s="111" t="str">
        <f t="shared" si="111"/>
        <v>סה"כ שכר</v>
      </c>
      <c r="C151" s="92" t="str">
        <f>IF('רווה - רב שנתי תסריט ת.עסקית'!C$6=0,"",C35)</f>
        <v/>
      </c>
      <c r="D151" s="92" t="str">
        <f>IF('רווה - רב שנתי תסריט ת.עסקית'!D$6=0,"",D35)</f>
        <v/>
      </c>
      <c r="E151" s="92" t="str">
        <f>IF('רווה - רב שנתי תסריט ת.עסקית'!E$6=0,"",E35)</f>
        <v/>
      </c>
      <c r="F151" s="92" t="str">
        <f>IF('רווה - רב שנתי תסריט ת.עסקית'!F$6=0,"",F35)</f>
        <v/>
      </c>
      <c r="G151" s="92" t="str">
        <f>IF('רווה - רב שנתי תסריט ת.עסקית'!G$6=0,"",G35)</f>
        <v/>
      </c>
      <c r="H151" s="92" t="str">
        <f>IF('רווה - רב שנתי תסריט ת.עסקית'!H$6=0,"",H35)</f>
        <v/>
      </c>
      <c r="I151" s="92" t="str">
        <f>IF('רווה - רב שנתי תסריט ת.עסקית'!I$6=0,"",I35)</f>
        <v/>
      </c>
      <c r="J151" s="92" t="str">
        <f>IF('רווה - רב שנתי תסריט ת.עסקית'!J$6=0,"",J35)</f>
        <v/>
      </c>
      <c r="K151" s="92" t="str">
        <f>IF('רווה - רב שנתי תסריט ת.עסקית'!K$6=0,"",K35)</f>
        <v/>
      </c>
      <c r="L151" s="92" t="str">
        <f>IF('רווה - רב שנתי תסריט ת.עסקית'!L$6=0,"",L35)</f>
        <v/>
      </c>
      <c r="M151" s="92" t="str">
        <f>IF('רווה - רב שנתי תסריט ת.עסקית'!M$6=0,"",M35)</f>
        <v/>
      </c>
      <c r="N151" s="112">
        <f>IFERROR(SUM(C151:M151),"")</f>
        <v>0</v>
      </c>
    </row>
    <row r="152" spans="2:14" x14ac:dyDescent="0.3">
      <c r="B152" s="83" t="str">
        <f t="shared" si="111"/>
        <v>%</v>
      </c>
      <c r="C152" s="78" t="str">
        <f>IF('רווה - רב שנתי תסריט ת.עסקית'!C$6=0,"",C36)</f>
        <v/>
      </c>
      <c r="D152" s="78" t="str">
        <f>IF('רווה - רב שנתי תסריט ת.עסקית'!D$6=0,"",D36)</f>
        <v/>
      </c>
      <c r="E152" s="78" t="str">
        <f>IF('רווה - רב שנתי תסריט ת.עסקית'!E$6=0,"",E36)</f>
        <v/>
      </c>
      <c r="F152" s="78" t="str">
        <f>IF('רווה - רב שנתי תסריט ת.עסקית'!F$6=0,"",F36)</f>
        <v/>
      </c>
      <c r="G152" s="78" t="str">
        <f>IF('רווה - רב שנתי תסריט ת.עסקית'!G$6=0,"",G36)</f>
        <v/>
      </c>
      <c r="H152" s="78" t="str">
        <f>IF('רווה - רב שנתי תסריט ת.עסקית'!H$6=0,"",H36)</f>
        <v/>
      </c>
      <c r="I152" s="78" t="str">
        <f>IF('רווה - רב שנתי תסריט ת.עסקית'!I$6=0,"",I36)</f>
        <v/>
      </c>
      <c r="J152" s="78" t="str">
        <f>IF('רווה - רב שנתי תסריט ת.עסקית'!J$6=0,"",J36)</f>
        <v/>
      </c>
      <c r="K152" s="78" t="str">
        <f>IF('רווה - רב שנתי תסריט ת.עסקית'!K$6=0,"",K36)</f>
        <v/>
      </c>
      <c r="L152" s="78" t="str">
        <f>IF('רווה - רב שנתי תסריט ת.עסקית'!L$6=0,"",L36)</f>
        <v/>
      </c>
      <c r="M152" s="78" t="str">
        <f>IF('רווה - רב שנתי תסריט ת.עסקית'!M$6=0,"",M36)</f>
        <v/>
      </c>
      <c r="N152" s="110" t="str">
        <f>IFERROR(N151/$N$122,"")</f>
        <v/>
      </c>
    </row>
    <row r="153" spans="2:14" x14ac:dyDescent="0.3">
      <c r="B153" s="83" t="e">
        <f>#REF!</f>
        <v>#REF!</v>
      </c>
      <c r="C153" s="78" t="str">
        <f>IF('רווה - רב שנתי תסריט ת.עסקית'!C$6=0,"",#REF!)</f>
        <v/>
      </c>
      <c r="D153" s="78" t="str">
        <f>IF('רווה - רב שנתי תסריט ת.עסקית'!D$6=0,"",#REF!)</f>
        <v/>
      </c>
      <c r="E153" s="78" t="str">
        <f>IF('רווה - רב שנתי תסריט ת.עסקית'!E$6=0,"",#REF!)</f>
        <v/>
      </c>
      <c r="F153" s="78" t="str">
        <f>IF('רווה - רב שנתי תסריט ת.עסקית'!F$6=0,"",#REF!)</f>
        <v/>
      </c>
      <c r="G153" s="78" t="str">
        <f>IF('רווה - רב שנתי תסריט ת.עסקית'!G$6=0,"",#REF!)</f>
        <v/>
      </c>
      <c r="H153" s="78" t="str">
        <f>IF('רווה - רב שנתי תסריט ת.עסקית'!H$6=0,"",#REF!)</f>
        <v/>
      </c>
      <c r="I153" s="78" t="str">
        <f>IF('רווה - רב שנתי תסריט ת.עסקית'!I$6=0,"",#REF!)</f>
        <v/>
      </c>
      <c r="J153" s="78" t="str">
        <f>IF('רווה - רב שנתי תסריט ת.עסקית'!J$6=0,"",#REF!)</f>
        <v/>
      </c>
      <c r="K153" s="78" t="str">
        <f>IF('רווה - רב שנתי תסריט ת.עסקית'!K$6=0,"",#REF!)</f>
        <v/>
      </c>
      <c r="L153" s="78" t="str">
        <f>IF('רווה - רב שנתי תסריט ת.עסקית'!L$6=0,"",#REF!)</f>
        <v/>
      </c>
      <c r="M153" s="78" t="str">
        <f>IF('רווה - רב שנתי תסריט ת.עסקית'!M$6=0,"",#REF!)</f>
        <v/>
      </c>
      <c r="N153" s="109">
        <f>IFERROR(SUM(C153:M153),"")</f>
        <v>0</v>
      </c>
    </row>
    <row r="154" spans="2:14" x14ac:dyDescent="0.3">
      <c r="B154" s="83" t="e">
        <f>#REF!</f>
        <v>#REF!</v>
      </c>
      <c r="C154" s="78" t="str">
        <f>IF('רווה - רב שנתי תסריט ת.עסקית'!C$6=0,"",#REF!)</f>
        <v/>
      </c>
      <c r="D154" s="78" t="str">
        <f>IF('רווה - רב שנתי תסריט ת.עסקית'!D$6=0,"",#REF!)</f>
        <v/>
      </c>
      <c r="E154" s="78" t="str">
        <f>IF('רווה - רב שנתי תסריט ת.עסקית'!E$6=0,"",#REF!)</f>
        <v/>
      </c>
      <c r="F154" s="78" t="str">
        <f>IF('רווה - רב שנתי תסריט ת.עסקית'!F$6=0,"",#REF!)</f>
        <v/>
      </c>
      <c r="G154" s="78" t="str">
        <f>IF('רווה - רב שנתי תסריט ת.עסקית'!G$6=0,"",#REF!)</f>
        <v/>
      </c>
      <c r="H154" s="78" t="str">
        <f>IF('רווה - רב שנתי תסריט ת.עסקית'!H$6=0,"",#REF!)</f>
        <v/>
      </c>
      <c r="I154" s="78" t="str">
        <f>IF('רווה - רב שנתי תסריט ת.עסקית'!I$6=0,"",#REF!)</f>
        <v/>
      </c>
      <c r="J154" s="78" t="str">
        <f>IF('רווה - רב שנתי תסריט ת.עסקית'!J$6=0,"",#REF!)</f>
        <v/>
      </c>
      <c r="K154" s="78" t="str">
        <f>IF('רווה - רב שנתי תסריט ת.עסקית'!K$6=0,"",#REF!)</f>
        <v/>
      </c>
      <c r="L154" s="78" t="str">
        <f>IF('רווה - רב שנתי תסריט ת.עסקית'!L$6=0,"",#REF!)</f>
        <v/>
      </c>
      <c r="M154" s="78" t="str">
        <f>IF('רווה - רב שנתי תסריט ת.עסקית'!M$6=0,"",#REF!)</f>
        <v/>
      </c>
      <c r="N154" s="110" t="str">
        <f>IFERROR(N153/$N$122,"")</f>
        <v/>
      </c>
    </row>
    <row r="155" spans="2:14" x14ac:dyDescent="0.3">
      <c r="B155" s="83" t="e">
        <f>#REF!</f>
        <v>#REF!</v>
      </c>
      <c r="C155" s="78" t="str">
        <f>IF('רווה - רב שנתי תסריט ת.עסקית'!C$6=0,"",#REF!)</f>
        <v/>
      </c>
      <c r="D155" s="78" t="str">
        <f>IF('רווה - רב שנתי תסריט ת.עסקית'!D$6=0,"",#REF!)</f>
        <v/>
      </c>
      <c r="E155" s="78" t="str">
        <f>IF('רווה - רב שנתי תסריט ת.עסקית'!E$6=0,"",#REF!)</f>
        <v/>
      </c>
      <c r="F155" s="78" t="str">
        <f>IF('רווה - רב שנתי תסריט ת.עסקית'!F$6=0,"",#REF!)</f>
        <v/>
      </c>
      <c r="G155" s="78" t="str">
        <f>IF('רווה - רב שנתי תסריט ת.עסקית'!G$6=0,"",#REF!)</f>
        <v/>
      </c>
      <c r="H155" s="78" t="str">
        <f>IF('רווה - רב שנתי תסריט ת.עסקית'!H$6=0,"",#REF!)</f>
        <v/>
      </c>
      <c r="I155" s="78" t="str">
        <f>IF('רווה - רב שנתי תסריט ת.עסקית'!I$6=0,"",#REF!)</f>
        <v/>
      </c>
      <c r="J155" s="78" t="str">
        <f>IF('רווה - רב שנתי תסריט ת.עסקית'!J$6=0,"",#REF!)</f>
        <v/>
      </c>
      <c r="K155" s="78" t="str">
        <f>IF('רווה - רב שנתי תסריט ת.עסקית'!K$6=0,"",#REF!)</f>
        <v/>
      </c>
      <c r="L155" s="78" t="str">
        <f>IF('רווה - רב שנתי תסריט ת.עסקית'!L$6=0,"",#REF!)</f>
        <v/>
      </c>
      <c r="M155" s="78" t="str">
        <f>IF('רווה - רב שנתי תסריט ת.עסקית'!M$6=0,"",#REF!)</f>
        <v/>
      </c>
      <c r="N155" s="109">
        <f>IFERROR(SUM(C155:M155),"")</f>
        <v>0</v>
      </c>
    </row>
    <row r="156" spans="2:14" x14ac:dyDescent="0.3">
      <c r="B156" s="83" t="e">
        <f>#REF!</f>
        <v>#REF!</v>
      </c>
      <c r="C156" s="78" t="str">
        <f>IF('רווה - רב שנתי תסריט ת.עסקית'!C$6=0,"",#REF!)</f>
        <v/>
      </c>
      <c r="D156" s="78" t="str">
        <f>IF('רווה - רב שנתי תסריט ת.עסקית'!D$6=0,"",#REF!)</f>
        <v/>
      </c>
      <c r="E156" s="78" t="str">
        <f>IF('רווה - רב שנתי תסריט ת.עסקית'!E$6=0,"",#REF!)</f>
        <v/>
      </c>
      <c r="F156" s="78" t="str">
        <f>IF('רווה - רב שנתי תסריט ת.עסקית'!F$6=0,"",#REF!)</f>
        <v/>
      </c>
      <c r="G156" s="78" t="str">
        <f>IF('רווה - רב שנתי תסריט ת.עסקית'!G$6=0,"",#REF!)</f>
        <v/>
      </c>
      <c r="H156" s="78" t="str">
        <f>IF('רווה - רב שנתי תסריט ת.עסקית'!H$6=0,"",#REF!)</f>
        <v/>
      </c>
      <c r="I156" s="78" t="str">
        <f>IF('רווה - רב שנתי תסריט ת.עסקית'!I$6=0,"",#REF!)</f>
        <v/>
      </c>
      <c r="J156" s="78" t="str">
        <f>IF('רווה - רב שנתי תסריט ת.עסקית'!J$6=0,"",#REF!)</f>
        <v/>
      </c>
      <c r="K156" s="78" t="str">
        <f>IF('רווה - רב שנתי תסריט ת.עסקית'!K$6=0,"",#REF!)</f>
        <v/>
      </c>
      <c r="L156" s="78" t="str">
        <f>IF('רווה - רב שנתי תסריט ת.עסקית'!L$6=0,"",#REF!)</f>
        <v/>
      </c>
      <c r="M156" s="78" t="str">
        <f>IF('רווה - רב שנתי תסריט ת.עסקית'!M$6=0,"",#REF!)</f>
        <v/>
      </c>
      <c r="N156" s="110" t="str">
        <f>IFERROR(N155/$N$122,"")</f>
        <v/>
      </c>
    </row>
    <row r="157" spans="2:14" x14ac:dyDescent="0.3">
      <c r="B157" s="83" t="e">
        <f>#REF!</f>
        <v>#REF!</v>
      </c>
      <c r="C157" s="78" t="str">
        <f>IF('רווה - רב שנתי תסריט ת.עסקית'!C$6=0,"",#REF!)</f>
        <v/>
      </c>
      <c r="D157" s="78" t="str">
        <f>IF('רווה - רב שנתי תסריט ת.עסקית'!D$6=0,"",#REF!)</f>
        <v/>
      </c>
      <c r="E157" s="78" t="str">
        <f>IF('רווה - רב שנתי תסריט ת.עסקית'!E$6=0,"",#REF!)</f>
        <v/>
      </c>
      <c r="F157" s="78" t="str">
        <f>IF('רווה - רב שנתי תסריט ת.עסקית'!F$6=0,"",#REF!)</f>
        <v/>
      </c>
      <c r="G157" s="78" t="str">
        <f>IF('רווה - רב שנתי תסריט ת.עסקית'!G$6=0,"",#REF!)</f>
        <v/>
      </c>
      <c r="H157" s="78" t="str">
        <f>IF('רווה - רב שנתי תסריט ת.עסקית'!H$6=0,"",#REF!)</f>
        <v/>
      </c>
      <c r="I157" s="78" t="str">
        <f>IF('רווה - רב שנתי תסריט ת.עסקית'!I$6=0,"",#REF!)</f>
        <v/>
      </c>
      <c r="J157" s="78" t="str">
        <f>IF('רווה - רב שנתי תסריט ת.עסקית'!J$6=0,"",#REF!)</f>
        <v/>
      </c>
      <c r="K157" s="78" t="str">
        <f>IF('רווה - רב שנתי תסריט ת.עסקית'!K$6=0,"",#REF!)</f>
        <v/>
      </c>
      <c r="L157" s="78" t="str">
        <f>IF('רווה - רב שנתי תסריט ת.עסקית'!L$6=0,"",#REF!)</f>
        <v/>
      </c>
      <c r="M157" s="78" t="str">
        <f>IF('רווה - רב שנתי תסריט ת.עסקית'!M$6=0,"",#REF!)</f>
        <v/>
      </c>
      <c r="N157" s="109">
        <f>IFERROR(SUM(C157:M157),"")</f>
        <v>0</v>
      </c>
    </row>
    <row r="158" spans="2:14" x14ac:dyDescent="0.3">
      <c r="B158" s="83" t="e">
        <f>#REF!</f>
        <v>#REF!</v>
      </c>
      <c r="C158" s="78" t="str">
        <f>IF('רווה - רב שנתי תסריט ת.עסקית'!C$6=0,"",#REF!)</f>
        <v/>
      </c>
      <c r="D158" s="78" t="str">
        <f>IF('רווה - רב שנתי תסריט ת.עסקית'!D$6=0,"",#REF!)</f>
        <v/>
      </c>
      <c r="E158" s="78" t="str">
        <f>IF('רווה - רב שנתי תסריט ת.עסקית'!E$6=0,"",#REF!)</f>
        <v/>
      </c>
      <c r="F158" s="78" t="str">
        <f>IF('רווה - רב שנתי תסריט ת.עסקית'!F$6=0,"",#REF!)</f>
        <v/>
      </c>
      <c r="G158" s="78" t="str">
        <f>IF('רווה - רב שנתי תסריט ת.עסקית'!G$6=0,"",#REF!)</f>
        <v/>
      </c>
      <c r="H158" s="78" t="str">
        <f>IF('רווה - רב שנתי תסריט ת.עסקית'!H$6=0,"",#REF!)</f>
        <v/>
      </c>
      <c r="I158" s="78" t="str">
        <f>IF('רווה - רב שנתי תסריט ת.עסקית'!I$6=0,"",#REF!)</f>
        <v/>
      </c>
      <c r="J158" s="78" t="str">
        <f>IF('רווה - רב שנתי תסריט ת.עסקית'!J$6=0,"",#REF!)</f>
        <v/>
      </c>
      <c r="K158" s="78" t="str">
        <f>IF('רווה - רב שנתי תסריט ת.עסקית'!K$6=0,"",#REF!)</f>
        <v/>
      </c>
      <c r="L158" s="78" t="str">
        <f>IF('רווה - רב שנתי תסריט ת.עסקית'!L$6=0,"",#REF!)</f>
        <v/>
      </c>
      <c r="M158" s="78" t="str">
        <f>IF('רווה - רב שנתי תסריט ת.עסקית'!M$6=0,"",#REF!)</f>
        <v/>
      </c>
      <c r="N158" s="110" t="str">
        <f>IFERROR(N157/$N$122,"")</f>
        <v/>
      </c>
    </row>
    <row r="159" spans="2:14" x14ac:dyDescent="0.3">
      <c r="B159" s="83" t="e">
        <f>#REF!</f>
        <v>#REF!</v>
      </c>
      <c r="C159" s="78" t="str">
        <f>IF('רווה - רב שנתי תסריט ת.עסקית'!C$6=0,"",#REF!)</f>
        <v/>
      </c>
      <c r="D159" s="78" t="str">
        <f>IF('רווה - רב שנתי תסריט ת.עסקית'!D$6=0,"",#REF!)</f>
        <v/>
      </c>
      <c r="E159" s="78" t="str">
        <f>IF('רווה - רב שנתי תסריט ת.עסקית'!E$6=0,"",#REF!)</f>
        <v/>
      </c>
      <c r="F159" s="78" t="str">
        <f>IF('רווה - רב שנתי תסריט ת.עסקית'!F$6=0,"",#REF!)</f>
        <v/>
      </c>
      <c r="G159" s="78" t="str">
        <f>IF('רווה - רב שנתי תסריט ת.עסקית'!G$6=0,"",#REF!)</f>
        <v/>
      </c>
      <c r="H159" s="78" t="str">
        <f>IF('רווה - רב שנתי תסריט ת.עסקית'!H$6=0,"",#REF!)</f>
        <v/>
      </c>
      <c r="I159" s="78" t="str">
        <f>IF('רווה - רב שנתי תסריט ת.עסקית'!I$6=0,"",#REF!)</f>
        <v/>
      </c>
      <c r="J159" s="78" t="str">
        <f>IF('רווה - רב שנתי תסריט ת.עסקית'!J$6=0,"",#REF!)</f>
        <v/>
      </c>
      <c r="K159" s="78" t="str">
        <f>IF('רווה - רב שנתי תסריט ת.עסקית'!K$6=0,"",#REF!)</f>
        <v/>
      </c>
      <c r="L159" s="78" t="str">
        <f>IF('רווה - רב שנתי תסריט ת.עסקית'!L$6=0,"",#REF!)</f>
        <v/>
      </c>
      <c r="M159" s="78" t="str">
        <f>IF('רווה - רב שנתי תסריט ת.עסקית'!M$6=0,"",#REF!)</f>
        <v/>
      </c>
      <c r="N159" s="109">
        <f>IFERROR(SUM(C159:M159),"")</f>
        <v>0</v>
      </c>
    </row>
    <row r="160" spans="2:14" x14ac:dyDescent="0.3">
      <c r="B160" s="83" t="e">
        <f>#REF!</f>
        <v>#REF!</v>
      </c>
      <c r="C160" s="78" t="str">
        <f>IF('רווה - רב שנתי תסריט ת.עסקית'!C$6=0,"",#REF!)</f>
        <v/>
      </c>
      <c r="D160" s="78" t="str">
        <f>IF('רווה - רב שנתי תסריט ת.עסקית'!D$6=0,"",#REF!)</f>
        <v/>
      </c>
      <c r="E160" s="78" t="str">
        <f>IF('רווה - רב שנתי תסריט ת.עסקית'!E$6=0,"",#REF!)</f>
        <v/>
      </c>
      <c r="F160" s="78" t="str">
        <f>IF('רווה - רב שנתי תסריט ת.עסקית'!F$6=0,"",#REF!)</f>
        <v/>
      </c>
      <c r="G160" s="78" t="str">
        <f>IF('רווה - רב שנתי תסריט ת.עסקית'!G$6=0,"",#REF!)</f>
        <v/>
      </c>
      <c r="H160" s="78" t="str">
        <f>IF('רווה - רב שנתי תסריט ת.עסקית'!H$6=0,"",#REF!)</f>
        <v/>
      </c>
      <c r="I160" s="78" t="str">
        <f>IF('רווה - רב שנתי תסריט ת.עסקית'!I$6=0,"",#REF!)</f>
        <v/>
      </c>
      <c r="J160" s="78" t="str">
        <f>IF('רווה - רב שנתי תסריט ת.עסקית'!J$6=0,"",#REF!)</f>
        <v/>
      </c>
      <c r="K160" s="78" t="str">
        <f>IF('רווה - רב שנתי תסריט ת.עסקית'!K$6=0,"",#REF!)</f>
        <v/>
      </c>
      <c r="L160" s="78" t="str">
        <f>IF('רווה - רב שנתי תסריט ת.עסקית'!L$6=0,"",#REF!)</f>
        <v/>
      </c>
      <c r="M160" s="78" t="str">
        <f>IF('רווה - רב שנתי תסריט ת.עסקית'!M$6=0,"",#REF!)</f>
        <v/>
      </c>
      <c r="N160" s="110" t="str">
        <f>IFERROR(N159/$N$122,"")</f>
        <v/>
      </c>
    </row>
    <row r="161" spans="2:14" x14ac:dyDescent="0.3">
      <c r="B161" s="83" t="e">
        <f>#REF!</f>
        <v>#REF!</v>
      </c>
      <c r="C161" s="78" t="str">
        <f>IF('רווה - רב שנתי תסריט ת.עסקית'!C$6=0,"",#REF!)</f>
        <v/>
      </c>
      <c r="D161" s="78" t="str">
        <f>IF('רווה - רב שנתי תסריט ת.עסקית'!D$6=0,"",#REF!)</f>
        <v/>
      </c>
      <c r="E161" s="78" t="str">
        <f>IF('רווה - רב שנתי תסריט ת.עסקית'!E$6=0,"",#REF!)</f>
        <v/>
      </c>
      <c r="F161" s="78" t="str">
        <f>IF('רווה - רב שנתי תסריט ת.עסקית'!F$6=0,"",#REF!)</f>
        <v/>
      </c>
      <c r="G161" s="78" t="str">
        <f>IF('רווה - רב שנתי תסריט ת.עסקית'!G$6=0,"",#REF!)</f>
        <v/>
      </c>
      <c r="H161" s="78" t="str">
        <f>IF('רווה - רב שנתי תסריט ת.עסקית'!H$6=0,"",#REF!)</f>
        <v/>
      </c>
      <c r="I161" s="78" t="str">
        <f>IF('רווה - רב שנתי תסריט ת.עסקית'!I$6=0,"",#REF!)</f>
        <v/>
      </c>
      <c r="J161" s="78" t="str">
        <f>IF('רווה - רב שנתי תסריט ת.עסקית'!J$6=0,"",#REF!)</f>
        <v/>
      </c>
      <c r="K161" s="78" t="str">
        <f>IF('רווה - רב שנתי תסריט ת.עסקית'!K$6=0,"",#REF!)</f>
        <v/>
      </c>
      <c r="L161" s="78" t="str">
        <f>IF('רווה - רב שנתי תסריט ת.עסקית'!L$6=0,"",#REF!)</f>
        <v/>
      </c>
      <c r="M161" s="78" t="str">
        <f>IF('רווה - רב שנתי תסריט ת.עסקית'!M$6=0,"",#REF!)</f>
        <v/>
      </c>
      <c r="N161" s="109">
        <f>IFERROR(SUM(C161:M161),"")</f>
        <v>0</v>
      </c>
    </row>
    <row r="162" spans="2:14" x14ac:dyDescent="0.3">
      <c r="B162" s="83" t="e">
        <f>#REF!</f>
        <v>#REF!</v>
      </c>
      <c r="C162" s="78" t="str">
        <f>IF('רווה - רב שנתי תסריט ת.עסקית'!C$6=0,"",#REF!)</f>
        <v/>
      </c>
      <c r="D162" s="78" t="str">
        <f>IF('רווה - רב שנתי תסריט ת.עסקית'!D$6=0,"",#REF!)</f>
        <v/>
      </c>
      <c r="E162" s="78" t="str">
        <f>IF('רווה - רב שנתי תסריט ת.עסקית'!E$6=0,"",#REF!)</f>
        <v/>
      </c>
      <c r="F162" s="78" t="str">
        <f>IF('רווה - רב שנתי תסריט ת.עסקית'!F$6=0,"",#REF!)</f>
        <v/>
      </c>
      <c r="G162" s="78" t="str">
        <f>IF('רווה - רב שנתי תסריט ת.עסקית'!G$6=0,"",#REF!)</f>
        <v/>
      </c>
      <c r="H162" s="78" t="str">
        <f>IF('רווה - רב שנתי תסריט ת.עסקית'!H$6=0,"",#REF!)</f>
        <v/>
      </c>
      <c r="I162" s="78" t="str">
        <f>IF('רווה - רב שנתי תסריט ת.עסקית'!I$6=0,"",#REF!)</f>
        <v/>
      </c>
      <c r="J162" s="78" t="str">
        <f>IF('רווה - רב שנתי תסריט ת.עסקית'!J$6=0,"",#REF!)</f>
        <v/>
      </c>
      <c r="K162" s="78" t="str">
        <f>IF('רווה - רב שנתי תסריט ת.עסקית'!K$6=0,"",#REF!)</f>
        <v/>
      </c>
      <c r="L162" s="78" t="str">
        <f>IF('רווה - רב שנתי תסריט ת.עסקית'!L$6=0,"",#REF!)</f>
        <v/>
      </c>
      <c r="M162" s="78" t="str">
        <f>IF('רווה - רב שנתי תסריט ת.עסקית'!M$6=0,"",#REF!)</f>
        <v/>
      </c>
      <c r="N162" s="110" t="str">
        <f>IFERROR(N161/$N$122,"")</f>
        <v/>
      </c>
    </row>
    <row r="163" spans="2:14" x14ac:dyDescent="0.3">
      <c r="B163" s="83" t="e">
        <f>#REF!</f>
        <v>#REF!</v>
      </c>
      <c r="C163" s="78" t="str">
        <f>IF('רווה - רב שנתי תסריט ת.עסקית'!C$6=0,"",#REF!)</f>
        <v/>
      </c>
      <c r="D163" s="78" t="str">
        <f>IF('רווה - רב שנתי תסריט ת.עסקית'!D$6=0,"",#REF!)</f>
        <v/>
      </c>
      <c r="E163" s="78" t="str">
        <f>IF('רווה - רב שנתי תסריט ת.עסקית'!E$6=0,"",#REF!)</f>
        <v/>
      </c>
      <c r="F163" s="78" t="str">
        <f>IF('רווה - רב שנתי תסריט ת.עסקית'!F$6=0,"",#REF!)</f>
        <v/>
      </c>
      <c r="G163" s="78" t="str">
        <f>IF('רווה - רב שנתי תסריט ת.עסקית'!G$6=0,"",#REF!)</f>
        <v/>
      </c>
      <c r="H163" s="78" t="str">
        <f>IF('רווה - רב שנתי תסריט ת.עסקית'!H$6=0,"",#REF!)</f>
        <v/>
      </c>
      <c r="I163" s="78" t="str">
        <f>IF('רווה - רב שנתי תסריט ת.עסקית'!I$6=0,"",#REF!)</f>
        <v/>
      </c>
      <c r="J163" s="78" t="str">
        <f>IF('רווה - רב שנתי תסריט ת.עסקית'!J$6=0,"",#REF!)</f>
        <v/>
      </c>
      <c r="K163" s="78" t="str">
        <f>IF('רווה - רב שנתי תסריט ת.עסקית'!K$6=0,"",#REF!)</f>
        <v/>
      </c>
      <c r="L163" s="78" t="str">
        <f>IF('רווה - רב שנתי תסריט ת.עסקית'!L$6=0,"",#REF!)</f>
        <v/>
      </c>
      <c r="M163" s="78" t="str">
        <f>IF('רווה - רב שנתי תסריט ת.עסקית'!M$6=0,"",#REF!)</f>
        <v/>
      </c>
      <c r="N163" s="109">
        <f>IFERROR(SUM(C163:M163),"")</f>
        <v>0</v>
      </c>
    </row>
    <row r="164" spans="2:14" x14ac:dyDescent="0.3">
      <c r="B164" s="83" t="e">
        <f>#REF!</f>
        <v>#REF!</v>
      </c>
      <c r="C164" s="78" t="str">
        <f>IF('רווה - רב שנתי תסריט ת.עסקית'!C$6=0,"",#REF!)</f>
        <v/>
      </c>
      <c r="D164" s="78" t="str">
        <f>IF('רווה - רב שנתי תסריט ת.עסקית'!D$6=0,"",#REF!)</f>
        <v/>
      </c>
      <c r="E164" s="78" t="str">
        <f>IF('רווה - רב שנתי תסריט ת.עסקית'!E$6=0,"",#REF!)</f>
        <v/>
      </c>
      <c r="F164" s="78" t="str">
        <f>IF('רווה - רב שנתי תסריט ת.עסקית'!F$6=0,"",#REF!)</f>
        <v/>
      </c>
      <c r="G164" s="78" t="str">
        <f>IF('רווה - רב שנתי תסריט ת.עסקית'!G$6=0,"",#REF!)</f>
        <v/>
      </c>
      <c r="H164" s="78" t="str">
        <f>IF('רווה - רב שנתי תסריט ת.עסקית'!H$6=0,"",#REF!)</f>
        <v/>
      </c>
      <c r="I164" s="78" t="str">
        <f>IF('רווה - רב שנתי תסריט ת.עסקית'!I$6=0,"",#REF!)</f>
        <v/>
      </c>
      <c r="J164" s="78" t="str">
        <f>IF('רווה - רב שנתי תסריט ת.עסקית'!J$6=0,"",#REF!)</f>
        <v/>
      </c>
      <c r="K164" s="78" t="str">
        <f>IF('רווה - רב שנתי תסריט ת.עסקית'!K$6=0,"",#REF!)</f>
        <v/>
      </c>
      <c r="L164" s="78" t="str">
        <f>IF('רווה - רב שנתי תסריט ת.עסקית'!L$6=0,"",#REF!)</f>
        <v/>
      </c>
      <c r="M164" s="78" t="str">
        <f>IF('רווה - רב שנתי תסריט ת.עסקית'!M$6=0,"",#REF!)</f>
        <v/>
      </c>
      <c r="N164" s="110" t="str">
        <f>IFERROR(N163/$N$122,"")</f>
        <v/>
      </c>
    </row>
    <row r="165" spans="2:14" x14ac:dyDescent="0.3">
      <c r="B165" s="83" t="e">
        <f>#REF!</f>
        <v>#REF!</v>
      </c>
      <c r="C165" s="78" t="str">
        <f>IF('רווה - רב שנתי תסריט ת.עסקית'!C$6=0,"",#REF!)</f>
        <v/>
      </c>
      <c r="D165" s="78" t="str">
        <f>IF('רווה - רב שנתי תסריט ת.עסקית'!D$6=0,"",#REF!)</f>
        <v/>
      </c>
      <c r="E165" s="78" t="str">
        <f>IF('רווה - רב שנתי תסריט ת.עסקית'!E$6=0,"",#REF!)</f>
        <v/>
      </c>
      <c r="F165" s="78" t="str">
        <f>IF('רווה - רב שנתי תסריט ת.עסקית'!F$6=0,"",#REF!)</f>
        <v/>
      </c>
      <c r="G165" s="78" t="str">
        <f>IF('רווה - רב שנתי תסריט ת.עסקית'!G$6=0,"",#REF!)</f>
        <v/>
      </c>
      <c r="H165" s="78" t="str">
        <f>IF('רווה - רב שנתי תסריט ת.עסקית'!H$6=0,"",#REF!)</f>
        <v/>
      </c>
      <c r="I165" s="78" t="str">
        <f>IF('רווה - רב שנתי תסריט ת.עסקית'!I$6=0,"",#REF!)</f>
        <v/>
      </c>
      <c r="J165" s="78" t="str">
        <f>IF('רווה - רב שנתי תסריט ת.עסקית'!J$6=0,"",#REF!)</f>
        <v/>
      </c>
      <c r="K165" s="78" t="str">
        <f>IF('רווה - רב שנתי תסריט ת.עסקית'!K$6=0,"",#REF!)</f>
        <v/>
      </c>
      <c r="L165" s="78" t="str">
        <f>IF('רווה - רב שנתי תסריט ת.עסקית'!L$6=0,"",#REF!)</f>
        <v/>
      </c>
      <c r="M165" s="78" t="str">
        <f>IF('רווה - רב שנתי תסריט ת.עסקית'!M$6=0,"",#REF!)</f>
        <v/>
      </c>
      <c r="N165" s="109">
        <f>IFERROR(SUM(C165:M165),"")</f>
        <v>0</v>
      </c>
    </row>
    <row r="166" spans="2:14" x14ac:dyDescent="0.3">
      <c r="B166" s="83" t="e">
        <f>#REF!</f>
        <v>#REF!</v>
      </c>
      <c r="C166" s="78" t="str">
        <f>IF('רווה - רב שנתי תסריט ת.עסקית'!C$6=0,"",#REF!)</f>
        <v/>
      </c>
      <c r="D166" s="78" t="str">
        <f>IF('רווה - רב שנתי תסריט ת.עסקית'!D$6=0,"",#REF!)</f>
        <v/>
      </c>
      <c r="E166" s="78" t="str">
        <f>IF('רווה - רב שנתי תסריט ת.עסקית'!E$6=0,"",#REF!)</f>
        <v/>
      </c>
      <c r="F166" s="78" t="str">
        <f>IF('רווה - רב שנתי תסריט ת.עסקית'!F$6=0,"",#REF!)</f>
        <v/>
      </c>
      <c r="G166" s="78" t="str">
        <f>IF('רווה - רב שנתי תסריט ת.עסקית'!G$6=0,"",#REF!)</f>
        <v/>
      </c>
      <c r="H166" s="78" t="str">
        <f>IF('רווה - רב שנתי תסריט ת.עסקית'!H$6=0,"",#REF!)</f>
        <v/>
      </c>
      <c r="I166" s="78" t="str">
        <f>IF('רווה - רב שנתי תסריט ת.עסקית'!I$6=0,"",#REF!)</f>
        <v/>
      </c>
      <c r="J166" s="78" t="str">
        <f>IF('רווה - רב שנתי תסריט ת.עסקית'!J$6=0,"",#REF!)</f>
        <v/>
      </c>
      <c r="K166" s="78" t="str">
        <f>IF('רווה - רב שנתי תסריט ת.עסקית'!K$6=0,"",#REF!)</f>
        <v/>
      </c>
      <c r="L166" s="78" t="str">
        <f>IF('רווה - רב שנתי תסריט ת.עסקית'!L$6=0,"",#REF!)</f>
        <v/>
      </c>
      <c r="M166" s="78" t="str">
        <f>IF('רווה - רב שנתי תסריט ת.עסקית'!M$6=0,"",#REF!)</f>
        <v/>
      </c>
      <c r="N166" s="110" t="str">
        <f>IFERROR(N165/$N$122,"")</f>
        <v/>
      </c>
    </row>
    <row r="167" spans="2:14" x14ac:dyDescent="0.3">
      <c r="B167" s="83" t="e">
        <f>#REF!</f>
        <v>#REF!</v>
      </c>
      <c r="C167" s="78" t="str">
        <f>IF('רווה - רב שנתי תסריט ת.עסקית'!C$6=0,"",#REF!)</f>
        <v/>
      </c>
      <c r="D167" s="78" t="str">
        <f>IF('רווה - רב שנתי תסריט ת.עסקית'!D$6=0,"",#REF!)</f>
        <v/>
      </c>
      <c r="E167" s="78" t="str">
        <f>IF('רווה - רב שנתי תסריט ת.עסקית'!E$6=0,"",#REF!)</f>
        <v/>
      </c>
      <c r="F167" s="78" t="str">
        <f>IF('רווה - רב שנתי תסריט ת.עסקית'!F$6=0,"",#REF!)</f>
        <v/>
      </c>
      <c r="G167" s="78" t="str">
        <f>IF('רווה - רב שנתי תסריט ת.עסקית'!G$6=0,"",#REF!)</f>
        <v/>
      </c>
      <c r="H167" s="78" t="str">
        <f>IF('רווה - רב שנתי תסריט ת.עסקית'!H$6=0,"",#REF!)</f>
        <v/>
      </c>
      <c r="I167" s="78" t="str">
        <f>IF('רווה - רב שנתי תסריט ת.עסקית'!I$6=0,"",#REF!)</f>
        <v/>
      </c>
      <c r="J167" s="78" t="str">
        <f>IF('רווה - רב שנתי תסריט ת.עסקית'!J$6=0,"",#REF!)</f>
        <v/>
      </c>
      <c r="K167" s="78" t="str">
        <f>IF('רווה - רב שנתי תסריט ת.עסקית'!K$6=0,"",#REF!)</f>
        <v/>
      </c>
      <c r="L167" s="78" t="str">
        <f>IF('רווה - רב שנתי תסריט ת.עסקית'!L$6=0,"",#REF!)</f>
        <v/>
      </c>
      <c r="M167" s="78" t="str">
        <f>IF('רווה - רב שנתי תסריט ת.עסקית'!M$6=0,"",#REF!)</f>
        <v/>
      </c>
      <c r="N167" s="109">
        <f>IFERROR(SUM(C167:M167),"")</f>
        <v>0</v>
      </c>
    </row>
    <row r="168" spans="2:14" x14ac:dyDescent="0.3">
      <c r="B168" s="83" t="e">
        <f>#REF!</f>
        <v>#REF!</v>
      </c>
      <c r="C168" s="78" t="str">
        <f>IF('רווה - רב שנתי תסריט ת.עסקית'!C$6=0,"",#REF!)</f>
        <v/>
      </c>
      <c r="D168" s="78" t="str">
        <f>IF('רווה - רב שנתי תסריט ת.עסקית'!D$6=0,"",#REF!)</f>
        <v/>
      </c>
      <c r="E168" s="78" t="str">
        <f>IF('רווה - רב שנתי תסריט ת.עסקית'!E$6=0,"",#REF!)</f>
        <v/>
      </c>
      <c r="F168" s="78" t="str">
        <f>IF('רווה - רב שנתי תסריט ת.עסקית'!F$6=0,"",#REF!)</f>
        <v/>
      </c>
      <c r="G168" s="78" t="str">
        <f>IF('רווה - רב שנתי תסריט ת.עסקית'!G$6=0,"",#REF!)</f>
        <v/>
      </c>
      <c r="H168" s="78" t="str">
        <f>IF('רווה - רב שנתי תסריט ת.עסקית'!H$6=0,"",#REF!)</f>
        <v/>
      </c>
      <c r="I168" s="78" t="str">
        <f>IF('רווה - רב שנתי תסריט ת.עסקית'!I$6=0,"",#REF!)</f>
        <v/>
      </c>
      <c r="J168" s="78" t="str">
        <f>IF('רווה - רב שנתי תסריט ת.עסקית'!J$6=0,"",#REF!)</f>
        <v/>
      </c>
      <c r="K168" s="78" t="str">
        <f>IF('רווה - רב שנתי תסריט ת.עסקית'!K$6=0,"",#REF!)</f>
        <v/>
      </c>
      <c r="L168" s="78" t="str">
        <f>IF('רווה - רב שנתי תסריט ת.עסקית'!L$6=0,"",#REF!)</f>
        <v/>
      </c>
      <c r="M168" s="78" t="str">
        <f>IF('רווה - רב שנתי תסריט ת.עסקית'!M$6=0,"",#REF!)</f>
        <v/>
      </c>
      <c r="N168" s="110" t="str">
        <f>IFERROR(N167/$N$122,"")</f>
        <v/>
      </c>
    </row>
    <row r="169" spans="2:14" x14ac:dyDescent="0.3">
      <c r="B169" s="111" t="str">
        <f>B37</f>
        <v>הוצאות קבועות</v>
      </c>
      <c r="C169" s="92" t="str">
        <f>IF('רווה - רב שנתי תסריט ת.עסקית'!C$6=0,"",C37)</f>
        <v/>
      </c>
      <c r="D169" s="92" t="str">
        <f>IF('רווה - רב שנתי תסריט ת.עסקית'!D$6=0,"",D37)</f>
        <v/>
      </c>
      <c r="E169" s="92" t="str">
        <f>IF('רווה - רב שנתי תסריט ת.עסקית'!E$6=0,"",E37)</f>
        <v/>
      </c>
      <c r="F169" s="92" t="str">
        <f>IF('רווה - רב שנתי תסריט ת.עסקית'!F$6=0,"",F37)</f>
        <v/>
      </c>
      <c r="G169" s="92" t="str">
        <f>IF('רווה - רב שנתי תסריט ת.עסקית'!G$6=0,"",G37)</f>
        <v/>
      </c>
      <c r="H169" s="92" t="str">
        <f>IF('רווה - רב שנתי תסריט ת.עסקית'!H$6=0,"",H37)</f>
        <v/>
      </c>
      <c r="I169" s="92" t="str">
        <f>IF('רווה - רב שנתי תסריט ת.עסקית'!I$6=0,"",I37)</f>
        <v/>
      </c>
      <c r="J169" s="92" t="str">
        <f>IF('רווה - רב שנתי תסריט ת.עסקית'!J$6=0,"",J37)</f>
        <v/>
      </c>
      <c r="K169" s="92" t="str">
        <f>IF('רווה - רב שנתי תסריט ת.עסקית'!K$6=0,"",K37)</f>
        <v/>
      </c>
      <c r="L169" s="92" t="str">
        <f>IF('רווה - רב שנתי תסריט ת.עסקית'!L$6=0,"",L37)</f>
        <v/>
      </c>
      <c r="M169" s="92" t="str">
        <f>IF('רווה - רב שנתי תסריט ת.עסקית'!M$6=0,"",M37)</f>
        <v/>
      </c>
      <c r="N169" s="112">
        <f>IFERROR(SUM(C169:M169),"")</f>
        <v>0</v>
      </c>
    </row>
    <row r="170" spans="2:14" x14ac:dyDescent="0.3">
      <c r="B170" s="83" t="str">
        <f>B38</f>
        <v>%</v>
      </c>
      <c r="C170" s="78" t="str">
        <f>IF('רווה - רב שנתי תסריט ת.עסקית'!C$6=0,"",C38)</f>
        <v/>
      </c>
      <c r="D170" s="78" t="str">
        <f>IF('רווה - רב שנתי תסריט ת.עסקית'!D$6=0,"",D38)</f>
        <v/>
      </c>
      <c r="E170" s="78" t="str">
        <f>IF('רווה - רב שנתי תסריט ת.עסקית'!E$6=0,"",E38)</f>
        <v/>
      </c>
      <c r="F170" s="78" t="str">
        <f>IF('רווה - רב שנתי תסריט ת.עסקית'!F$6=0,"",F38)</f>
        <v/>
      </c>
      <c r="G170" s="78" t="str">
        <f>IF('רווה - רב שנתי תסריט ת.עסקית'!G$6=0,"",G38)</f>
        <v/>
      </c>
      <c r="H170" s="78" t="str">
        <f>IF('רווה - רב שנתי תסריט ת.עסקית'!H$6=0,"",H38)</f>
        <v/>
      </c>
      <c r="I170" s="78" t="str">
        <f>IF('רווה - רב שנתי תסריט ת.עסקית'!I$6=0,"",I38)</f>
        <v/>
      </c>
      <c r="J170" s="78" t="str">
        <f>IF('רווה - רב שנתי תסריט ת.עסקית'!J$6=0,"",J38)</f>
        <v/>
      </c>
      <c r="K170" s="78" t="str">
        <f>IF('רווה - רב שנתי תסריט ת.עסקית'!K$6=0,"",K38)</f>
        <v/>
      </c>
      <c r="L170" s="78" t="str">
        <f>IF('רווה - רב שנתי תסריט ת.עסקית'!L$6=0,"",L38)</f>
        <v/>
      </c>
      <c r="M170" s="78" t="str">
        <f>IF('רווה - רב שנתי תסריט ת.עסקית'!M$6=0,"",M38)</f>
        <v/>
      </c>
      <c r="N170" s="110" t="str">
        <f>IFERROR(N169/$N$122,"")</f>
        <v/>
      </c>
    </row>
    <row r="171" spans="2:14" x14ac:dyDescent="0.3">
      <c r="B171" s="111" t="str">
        <f t="shared" ref="B171:B174" si="112">B41</f>
        <v>מימון</v>
      </c>
      <c r="C171" s="92" t="str">
        <f>IF('רווה - רב שנתי תסריט ת.עסקית'!C$6=0,"",C41)</f>
        <v/>
      </c>
      <c r="D171" s="92" t="str">
        <f>IF('רווה - רב שנתי תסריט ת.עסקית'!D$6=0,"",D41)</f>
        <v/>
      </c>
      <c r="E171" s="92" t="str">
        <f>IF('רווה - רב שנתי תסריט ת.עסקית'!E$6=0,"",E41)</f>
        <v/>
      </c>
      <c r="F171" s="92" t="str">
        <f>IF('רווה - רב שנתי תסריט ת.עסקית'!F$6=0,"",F41)</f>
        <v/>
      </c>
      <c r="G171" s="92" t="str">
        <f>IF('רווה - רב שנתי תסריט ת.עסקית'!G$6=0,"",G41)</f>
        <v/>
      </c>
      <c r="H171" s="92" t="str">
        <f>IF('רווה - רב שנתי תסריט ת.עסקית'!H$6=0,"",H41)</f>
        <v/>
      </c>
      <c r="I171" s="92" t="str">
        <f>IF('רווה - רב שנתי תסריט ת.עסקית'!I$6=0,"",I41)</f>
        <v/>
      </c>
      <c r="J171" s="92" t="str">
        <f>IF('רווה - רב שנתי תסריט ת.עסקית'!J$6=0,"",J41)</f>
        <v/>
      </c>
      <c r="K171" s="92" t="str">
        <f>IF('רווה - רב שנתי תסריט ת.עסקית'!K$6=0,"",K41)</f>
        <v/>
      </c>
      <c r="L171" s="92" t="str">
        <f>IF('רווה - רב שנתי תסריט ת.עסקית'!L$6=0,"",L41)</f>
        <v/>
      </c>
      <c r="M171" s="92" t="str">
        <f>IF('רווה - רב שנתי תסריט ת.עסקית'!M$6=0,"",M41)</f>
        <v/>
      </c>
      <c r="N171" s="112">
        <f>IFERROR(SUM(C171:M171),"")</f>
        <v>0</v>
      </c>
    </row>
    <row r="172" spans="2:14" x14ac:dyDescent="0.3">
      <c r="B172" s="83" t="str">
        <f t="shared" si="112"/>
        <v>%</v>
      </c>
      <c r="C172" s="78" t="str">
        <f>IF('רווה - רב שנתי תסריט ת.עסקית'!C$6=0,"",C42)</f>
        <v/>
      </c>
      <c r="D172" s="78" t="str">
        <f>IF('רווה - רב שנתי תסריט ת.עסקית'!D$6=0,"",D42)</f>
        <v/>
      </c>
      <c r="E172" s="78" t="str">
        <f>IF('רווה - רב שנתי תסריט ת.עסקית'!E$6=0,"",E42)</f>
        <v/>
      </c>
      <c r="F172" s="78" t="str">
        <f>IF('רווה - רב שנתי תסריט ת.עסקית'!F$6=0,"",F42)</f>
        <v/>
      </c>
      <c r="G172" s="78" t="str">
        <f>IF('רווה - רב שנתי תסריט ת.עסקית'!G$6=0,"",G42)</f>
        <v/>
      </c>
      <c r="H172" s="78" t="str">
        <f>IF('רווה - רב שנתי תסריט ת.עסקית'!H$6=0,"",H42)</f>
        <v/>
      </c>
      <c r="I172" s="78" t="str">
        <f>IF('רווה - רב שנתי תסריט ת.עסקית'!I$6=0,"",I42)</f>
        <v/>
      </c>
      <c r="J172" s="78" t="str">
        <f>IF('רווה - רב שנתי תסריט ת.עסקית'!J$6=0,"",J42)</f>
        <v/>
      </c>
      <c r="K172" s="78" t="str">
        <f>IF('רווה - רב שנתי תסריט ת.עסקית'!K$6=0,"",K42)</f>
        <v/>
      </c>
      <c r="L172" s="78" t="str">
        <f>IF('רווה - רב שנתי תסריט ת.עסקית'!L$6=0,"",L42)</f>
        <v/>
      </c>
      <c r="M172" s="78" t="str">
        <f>IF('רווה - רב שנתי תסריט ת.עסקית'!M$6=0,"",M42)</f>
        <v/>
      </c>
      <c r="N172" s="110" t="str">
        <f>IFERROR(N171/$N$122,"")</f>
        <v/>
      </c>
    </row>
    <row r="173" spans="2:14" x14ac:dyDescent="0.3">
      <c r="B173" s="111" t="str">
        <f t="shared" si="112"/>
        <v>סה"כ הוצאות</v>
      </c>
      <c r="C173" s="92" t="str">
        <f>IF('רווה - רב שנתי תסריט ת.עסקית'!C$6=0,"",C43)</f>
        <v/>
      </c>
      <c r="D173" s="92" t="str">
        <f>IF('רווה - רב שנתי תסריט ת.עסקית'!D$6=0,"",D43)</f>
        <v/>
      </c>
      <c r="E173" s="92" t="str">
        <f>IF('רווה - רב שנתי תסריט ת.עסקית'!E$6=0,"",E43)</f>
        <v/>
      </c>
      <c r="F173" s="92" t="str">
        <f>IF('רווה - רב שנתי תסריט ת.עסקית'!F$6=0,"",F43)</f>
        <v/>
      </c>
      <c r="G173" s="92" t="str">
        <f>IF('רווה - רב שנתי תסריט ת.עסקית'!G$6=0,"",G43)</f>
        <v/>
      </c>
      <c r="H173" s="92" t="str">
        <f>IF('רווה - רב שנתי תסריט ת.עסקית'!H$6=0,"",H43)</f>
        <v/>
      </c>
      <c r="I173" s="92" t="str">
        <f>IF('רווה - רב שנתי תסריט ת.עסקית'!I$6=0,"",I43)</f>
        <v/>
      </c>
      <c r="J173" s="92" t="str">
        <f>IF('רווה - רב שנתי תסריט ת.עסקית'!J$6=0,"",J43)</f>
        <v/>
      </c>
      <c r="K173" s="92" t="str">
        <f>IF('רווה - רב שנתי תסריט ת.עסקית'!K$6=0,"",K43)</f>
        <v/>
      </c>
      <c r="L173" s="92" t="str">
        <f>IF('רווה - רב שנתי תסריט ת.עסקית'!L$6=0,"",L43)</f>
        <v/>
      </c>
      <c r="M173" s="92" t="str">
        <f>IF('רווה - רב שנתי תסריט ת.עסקית'!M$6=0,"",M43)</f>
        <v/>
      </c>
      <c r="N173" s="112">
        <f>IFERROR(SUM(C173:M173),"")</f>
        <v>0</v>
      </c>
    </row>
    <row r="174" spans="2:14" x14ac:dyDescent="0.3">
      <c r="B174" s="83" t="str">
        <f t="shared" si="112"/>
        <v>%</v>
      </c>
      <c r="C174" s="78" t="str">
        <f>IF('רווה - רב שנתי תסריט ת.עסקית'!C$6=0,"",C44)</f>
        <v/>
      </c>
      <c r="D174" s="78" t="str">
        <f>IF('רווה - רב שנתי תסריט ת.עסקית'!D$6=0,"",D44)</f>
        <v/>
      </c>
      <c r="E174" s="78" t="str">
        <f>IF('רווה - רב שנתי תסריט ת.עסקית'!E$6=0,"",E44)</f>
        <v/>
      </c>
      <c r="F174" s="78" t="str">
        <f>IF('רווה - רב שנתי תסריט ת.עסקית'!F$6=0,"",F44)</f>
        <v/>
      </c>
      <c r="G174" s="78" t="str">
        <f>IF('רווה - רב שנתי תסריט ת.עסקית'!G$6=0,"",G44)</f>
        <v/>
      </c>
      <c r="H174" s="78" t="str">
        <f>IF('רווה - רב שנתי תסריט ת.עסקית'!H$6=0,"",H44)</f>
        <v/>
      </c>
      <c r="I174" s="78" t="str">
        <f>IF('רווה - רב שנתי תסריט ת.עסקית'!I$6=0,"",I44)</f>
        <v/>
      </c>
      <c r="J174" s="78" t="str">
        <f>IF('רווה - רב שנתי תסריט ת.עסקית'!J$6=0,"",J44)</f>
        <v/>
      </c>
      <c r="K174" s="78" t="str">
        <f>IF('רווה - רב שנתי תסריט ת.עסקית'!K$6=0,"",K44)</f>
        <v/>
      </c>
      <c r="L174" s="78" t="str">
        <f>IF('רווה - רב שנתי תסריט ת.עסקית'!L$6=0,"",L44)</f>
        <v/>
      </c>
      <c r="M174" s="78" t="str">
        <f>IF('רווה - רב שנתי תסריט ת.עסקית'!M$6=0,"",M44)</f>
        <v/>
      </c>
      <c r="N174" s="110" t="str">
        <f>IFERROR(N173/$N$122,"")</f>
        <v/>
      </c>
    </row>
    <row r="175" spans="2:14" x14ac:dyDescent="0.3">
      <c r="B175" s="111" t="e">
        <f>#REF!</f>
        <v>#REF!</v>
      </c>
      <c r="C175" s="92" t="str">
        <f>IF('רווה - רב שנתי תסריט ת.עסקית'!C$6=0,"",#REF!)</f>
        <v/>
      </c>
      <c r="D175" s="92" t="str">
        <f>IF('רווה - רב שנתי תסריט ת.עסקית'!D$6=0,"",#REF!)</f>
        <v/>
      </c>
      <c r="E175" s="92" t="str">
        <f>IF('רווה - רב שנתי תסריט ת.עסקית'!E$6=0,"",#REF!)</f>
        <v/>
      </c>
      <c r="F175" s="92" t="str">
        <f>IF('רווה - רב שנתי תסריט ת.עסקית'!F$6=0,"",#REF!)</f>
        <v/>
      </c>
      <c r="G175" s="92" t="str">
        <f>IF('רווה - רב שנתי תסריט ת.עסקית'!G$6=0,"",#REF!)</f>
        <v/>
      </c>
      <c r="H175" s="92" t="str">
        <f>IF('רווה - רב שנתי תסריט ת.עסקית'!H$6=0,"",#REF!)</f>
        <v/>
      </c>
      <c r="I175" s="92" t="str">
        <f>IF('רווה - רב שנתי תסריט ת.עסקית'!I$6=0,"",#REF!)</f>
        <v/>
      </c>
      <c r="J175" s="92" t="str">
        <f>IF('רווה - רב שנתי תסריט ת.עסקית'!J$6=0,"",#REF!)</f>
        <v/>
      </c>
      <c r="K175" s="92" t="str">
        <f>IF('רווה - רב שנתי תסריט ת.עסקית'!K$6=0,"",#REF!)</f>
        <v/>
      </c>
      <c r="L175" s="92" t="str">
        <f>IF('רווה - רב שנתי תסריט ת.עסקית'!L$6=0,"",#REF!)</f>
        <v/>
      </c>
      <c r="M175" s="92" t="str">
        <f>IF('רווה - רב שנתי תסריט ת.עסקית'!M$6=0,"",#REF!)</f>
        <v/>
      </c>
      <c r="N175" s="112">
        <f>IFERROR(SUM(C175:M175),"")</f>
        <v>0</v>
      </c>
    </row>
    <row r="176" spans="2:14" x14ac:dyDescent="0.3">
      <c r="B176" s="83" t="e">
        <f>#REF!</f>
        <v>#REF!</v>
      </c>
      <c r="C176" s="78" t="str">
        <f>IF('רווה - רב שנתי תסריט ת.עסקית'!C$6=0,"",#REF!)</f>
        <v/>
      </c>
      <c r="D176" s="78" t="str">
        <f>IF('רווה - רב שנתי תסריט ת.עסקית'!D$6=0,"",#REF!)</f>
        <v/>
      </c>
      <c r="E176" s="78" t="str">
        <f>IF('רווה - רב שנתי תסריט ת.עסקית'!E$6=0,"",#REF!)</f>
        <v/>
      </c>
      <c r="F176" s="78" t="str">
        <f>IF('רווה - רב שנתי תסריט ת.עסקית'!F$6=0,"",#REF!)</f>
        <v/>
      </c>
      <c r="G176" s="78" t="str">
        <f>IF('רווה - רב שנתי תסריט ת.עסקית'!G$6=0,"",#REF!)</f>
        <v/>
      </c>
      <c r="H176" s="78" t="str">
        <f>IF('רווה - רב שנתי תסריט ת.עסקית'!H$6=0,"",#REF!)</f>
        <v/>
      </c>
      <c r="I176" s="78" t="str">
        <f>IF('רווה - רב שנתי תסריט ת.עסקית'!I$6=0,"",#REF!)</f>
        <v/>
      </c>
      <c r="J176" s="78" t="str">
        <f>IF('רווה - רב שנתי תסריט ת.עסקית'!J$6=0,"",#REF!)</f>
        <v/>
      </c>
      <c r="K176" s="78" t="str">
        <f>IF('רווה - רב שנתי תסריט ת.עסקית'!K$6=0,"",#REF!)</f>
        <v/>
      </c>
      <c r="L176" s="78" t="str">
        <f>IF('רווה - רב שנתי תסריט ת.עסקית'!L$6=0,"",#REF!)</f>
        <v/>
      </c>
      <c r="M176" s="78" t="str">
        <f>IF('רווה - רב שנתי תסריט ת.עסקית'!M$6=0,"",#REF!)</f>
        <v/>
      </c>
      <c r="N176" s="110" t="str">
        <f>IFERROR(N175/$N$122,"")</f>
        <v/>
      </c>
    </row>
    <row r="177" spans="2:14" x14ac:dyDescent="0.3">
      <c r="B177" s="83" t="str">
        <f t="shared" ref="B177:B206" si="113">B87</f>
        <v>פחת</v>
      </c>
      <c r="C177" s="78" t="str">
        <f>IF('רווה - רב שנתי תסריט ת.עסקית'!C$6=0,"",C87)</f>
        <v/>
      </c>
      <c r="D177" s="78" t="str">
        <f>IF('רווה - רב שנתי תסריט ת.עסקית'!D$6=0,"",D87)</f>
        <v/>
      </c>
      <c r="E177" s="78" t="str">
        <f>IF('רווה - רב שנתי תסריט ת.עסקית'!E$6=0,"",E87)</f>
        <v/>
      </c>
      <c r="F177" s="78" t="str">
        <f>IF('רווה - רב שנתי תסריט ת.עסקית'!F$6=0,"",F87)</f>
        <v/>
      </c>
      <c r="G177" s="78" t="str">
        <f>IF('רווה - רב שנתי תסריט ת.עסקית'!G$6=0,"",G87)</f>
        <v/>
      </c>
      <c r="H177" s="78" t="str">
        <f>IF('רווה - רב שנתי תסריט ת.עסקית'!H$6=0,"",H87)</f>
        <v/>
      </c>
      <c r="I177" s="78" t="str">
        <f>IF('רווה - רב שנתי תסריט ת.עסקית'!I$6=0,"",I87)</f>
        <v/>
      </c>
      <c r="J177" s="78" t="str">
        <f>IF('רווה - רב שנתי תסריט ת.עסקית'!J$6=0,"",J87)</f>
        <v/>
      </c>
      <c r="K177" s="78" t="str">
        <f>IF('רווה - רב שנתי תסריט ת.עסקית'!K$6=0,"",K87)</f>
        <v/>
      </c>
      <c r="L177" s="78" t="str">
        <f>IF('רווה - רב שנתי תסריט ת.עסקית'!L$6=0,"",L87)</f>
        <v/>
      </c>
      <c r="M177" s="78" t="str">
        <f>IF('רווה - רב שנתי תסריט ת.עסקית'!M$6=0,"",M87)</f>
        <v/>
      </c>
      <c r="N177" s="109"/>
    </row>
    <row r="178" spans="2:14" ht="14.5" thickBot="1" x14ac:dyDescent="0.35">
      <c r="B178" s="95">
        <f t="shared" si="113"/>
        <v>0</v>
      </c>
      <c r="C178" s="113" t="str">
        <f>IF('רווה - רב שנתי תסריט ת.עסקית'!C$6=0,"",C88)</f>
        <v/>
      </c>
      <c r="D178" s="113" t="str">
        <f>IF('רווה - רב שנתי תסריט ת.עסקית'!D$6=0,"",D88)</f>
        <v/>
      </c>
      <c r="E178" s="113" t="str">
        <f>IF('רווה - רב שנתי תסריט ת.עסקית'!E$6=0,"",E88)</f>
        <v/>
      </c>
      <c r="F178" s="113" t="str">
        <f>IF('רווה - רב שנתי תסריט ת.עסקית'!F$6=0,"",F88)</f>
        <v/>
      </c>
      <c r="G178" s="113" t="str">
        <f>IF('רווה - רב שנתי תסריט ת.עסקית'!G$6=0,"",G88)</f>
        <v/>
      </c>
      <c r="H178" s="113" t="str">
        <f>IF('רווה - רב שנתי תסריט ת.עסקית'!H$6=0,"",H88)</f>
        <v/>
      </c>
      <c r="I178" s="113" t="str">
        <f>IF('רווה - רב שנתי תסריט ת.עסקית'!I$6=0,"",I88)</f>
        <v/>
      </c>
      <c r="J178" s="113" t="str">
        <f>IF('רווה - רב שנתי תסריט ת.עסקית'!J$6=0,"",J88)</f>
        <v/>
      </c>
      <c r="K178" s="113" t="str">
        <f>IF('רווה - רב שנתי תסריט ת.עסקית'!K$6=0,"",K88)</f>
        <v/>
      </c>
      <c r="L178" s="113" t="str">
        <f>IF('רווה - רב שנתי תסריט ת.עסקית'!L$6=0,"",L88)</f>
        <v/>
      </c>
      <c r="M178" s="113" t="str">
        <f>IF('רווה - רב שנתי תסריט ת.עסקית'!M$6=0,"",M88)</f>
        <v/>
      </c>
      <c r="N178" s="114"/>
    </row>
    <row r="179" spans="2:14" x14ac:dyDescent="0.3">
      <c r="B179" s="115" t="str">
        <f t="shared" si="113"/>
        <v>הוצאות תזרימיות</v>
      </c>
      <c r="C179" s="116" t="str">
        <f>IF('רווה - רב שנתי תסריט ת.עסקית'!C$6=0,"",C89)</f>
        <v/>
      </c>
      <c r="D179" s="116" t="str">
        <f>IF('רווה - רב שנתי תסריט ת.עסקית'!D$6=0,"",D89)</f>
        <v/>
      </c>
      <c r="E179" s="116" t="str">
        <f>IF('רווה - רב שנתי תסריט ת.עסקית'!E$6=0,"",E89)</f>
        <v/>
      </c>
      <c r="F179" s="116" t="str">
        <f>IF('רווה - רב שנתי תסריט ת.עסקית'!F$6=0,"",F89)</f>
        <v/>
      </c>
      <c r="G179" s="116" t="str">
        <f>IF('רווה - רב שנתי תסריט ת.עסקית'!G$6=0,"",G89)</f>
        <v/>
      </c>
      <c r="H179" s="116" t="str">
        <f>IF('רווה - רב שנתי תסריט ת.עסקית'!H$6=0,"",H89)</f>
        <v/>
      </c>
      <c r="I179" s="116" t="str">
        <f>IF('רווה - רב שנתי תסריט ת.עסקית'!I$6=0,"",I89)</f>
        <v/>
      </c>
      <c r="J179" s="116" t="str">
        <f>IF('רווה - רב שנתי תסריט ת.עסקית'!J$6=0,"",J89)</f>
        <v/>
      </c>
      <c r="K179" s="116" t="str">
        <f>IF('רווה - רב שנתי תסריט ת.עסקית'!K$6=0,"",K89)</f>
        <v/>
      </c>
      <c r="L179" s="116" t="str">
        <f>IF('רווה - רב שנתי תסריט ת.עסקית'!L$6=0,"",L89)</f>
        <v/>
      </c>
      <c r="M179" s="116" t="str">
        <f>IF('רווה - רב שנתי תסריט ת.עסקית'!M$6=0,"",M89)</f>
        <v/>
      </c>
      <c r="N179" s="117"/>
    </row>
    <row r="180" spans="2:14" x14ac:dyDescent="0.3">
      <c r="B180" s="83">
        <f t="shared" si="113"/>
        <v>0</v>
      </c>
      <c r="C180" s="78" t="str">
        <f>IF('רווה - רב שנתי תסריט ת.עסקית'!C$6=0,"",C90)</f>
        <v/>
      </c>
      <c r="D180" s="78" t="str">
        <f>IF('רווה - רב שנתי תסריט ת.עסקית'!D$6=0,"",D90)</f>
        <v/>
      </c>
      <c r="E180" s="78" t="str">
        <f>IF('רווה - רב שנתי תסריט ת.עסקית'!E$6=0,"",E90)</f>
        <v/>
      </c>
      <c r="F180" s="78" t="str">
        <f>IF('רווה - רב שנתי תסריט ת.עסקית'!F$6=0,"",F90)</f>
        <v/>
      </c>
      <c r="G180" s="78" t="str">
        <f>IF('רווה - רב שנתי תסריט ת.עסקית'!G$6=0,"",G90)</f>
        <v/>
      </c>
      <c r="H180" s="78" t="str">
        <f>IF('רווה - רב שנתי תסריט ת.עסקית'!H$6=0,"",H90)</f>
        <v/>
      </c>
      <c r="I180" s="78" t="str">
        <f>IF('רווה - רב שנתי תסריט ת.עסקית'!I$6=0,"",I90)</f>
        <v/>
      </c>
      <c r="J180" s="78" t="str">
        <f>IF('רווה - רב שנתי תסריט ת.עסקית'!J$6=0,"",J90)</f>
        <v/>
      </c>
      <c r="K180" s="78" t="str">
        <f>IF('רווה - רב שנתי תסריט ת.עסקית'!K$6=0,"",K90)</f>
        <v/>
      </c>
      <c r="L180" s="78" t="str">
        <f>IF('רווה - רב שנתי תסריט ת.עסקית'!L$6=0,"",L90)</f>
        <v/>
      </c>
      <c r="M180" s="78" t="str">
        <f>IF('רווה - רב שנתי תסריט ת.עסקית'!M$6=0,"",M90)</f>
        <v/>
      </c>
      <c r="N180" s="109">
        <f t="shared" ref="N180" si="114">N90</f>
        <v>0</v>
      </c>
    </row>
    <row r="181" spans="2:14" x14ac:dyDescent="0.3">
      <c r="B181" s="83" t="str">
        <f t="shared" si="113"/>
        <v>רווח לתזרים</v>
      </c>
      <c r="C181" s="78" t="str">
        <f>IF('רווה - רב שנתי תסריט ת.עסקית'!C$6=0,"",C91)</f>
        <v/>
      </c>
      <c r="D181" s="78" t="str">
        <f>IF('רווה - רב שנתי תסריט ת.עסקית'!D$6=0,"",D91)</f>
        <v/>
      </c>
      <c r="E181" s="78" t="str">
        <f>IF('רווה - רב שנתי תסריט ת.עסקית'!E$6=0,"",E91)</f>
        <v/>
      </c>
      <c r="F181" s="78" t="str">
        <f>IF('רווה - רב שנתי תסריט ת.עסקית'!F$6=0,"",F91)</f>
        <v/>
      </c>
      <c r="G181" s="78" t="str">
        <f>IF('רווה - רב שנתי תסריט ת.עסקית'!G$6=0,"",G91)</f>
        <v/>
      </c>
      <c r="H181" s="78" t="str">
        <f>IF('רווה - רב שנתי תסריט ת.עסקית'!H$6=0,"",H91)</f>
        <v/>
      </c>
      <c r="I181" s="78" t="str">
        <f>IF('רווה - רב שנתי תסריט ת.עסקית'!I$6=0,"",I91)</f>
        <v/>
      </c>
      <c r="J181" s="78" t="str">
        <f>IF('רווה - רב שנתי תסריט ת.עסקית'!J$6=0,"",J91)</f>
        <v/>
      </c>
      <c r="K181" s="78" t="str">
        <f>IF('רווה - רב שנתי תסריט ת.עסקית'!K$6=0,"",K91)</f>
        <v/>
      </c>
      <c r="L181" s="78" t="str">
        <f>IF('רווה - רב שנתי תסריט ת.עסקית'!L$6=0,"",L91)</f>
        <v/>
      </c>
      <c r="M181" s="78" t="str">
        <f>IF('רווה - רב שנתי תסריט ת.עסקית'!M$6=0,"",M91)</f>
        <v/>
      </c>
      <c r="N181" s="109">
        <f>IFERROR(SUM(C181:M181),"")</f>
        <v>0</v>
      </c>
    </row>
    <row r="182" spans="2:14" x14ac:dyDescent="0.3">
      <c r="B182" s="83" t="str">
        <f t="shared" si="113"/>
        <v>%</v>
      </c>
      <c r="C182" s="78" t="str">
        <f>IF('רווה - רב שנתי תסריט ת.עסקית'!C$6=0,"",C92)</f>
        <v/>
      </c>
      <c r="D182" s="78" t="str">
        <f>IF('רווה - רב שנתי תסריט ת.עסקית'!D$6=0,"",D92)</f>
        <v/>
      </c>
      <c r="E182" s="78" t="str">
        <f>IF('רווה - רב שנתי תסריט ת.עסקית'!E$6=0,"",E92)</f>
        <v/>
      </c>
      <c r="F182" s="78" t="str">
        <f>IF('רווה - רב שנתי תסריט ת.עסקית'!F$6=0,"",F92)</f>
        <v/>
      </c>
      <c r="G182" s="78" t="str">
        <f>IF('רווה - רב שנתי תסריט ת.עסקית'!G$6=0,"",G92)</f>
        <v/>
      </c>
      <c r="H182" s="78" t="str">
        <f>IF('רווה - רב שנתי תסריט ת.עסקית'!H$6=0,"",H92)</f>
        <v/>
      </c>
      <c r="I182" s="78" t="str">
        <f>IF('רווה - רב שנתי תסריט ת.עסקית'!I$6=0,"",I92)</f>
        <v/>
      </c>
      <c r="J182" s="78" t="str">
        <f>IF('רווה - רב שנתי תסריט ת.עסקית'!J$6=0,"",J92)</f>
        <v/>
      </c>
      <c r="K182" s="78" t="str">
        <f>IF('רווה - רב שנתי תסריט ת.עסקית'!K$6=0,"",K92)</f>
        <v/>
      </c>
      <c r="L182" s="78" t="str">
        <f>IF('רווה - רב שנתי תסריט ת.עסקית'!L$6=0,"",L92)</f>
        <v/>
      </c>
      <c r="M182" s="78" t="str">
        <f>IF('רווה - רב שנתי תסריט ת.עסקית'!M$6=0,"",M92)</f>
        <v/>
      </c>
      <c r="N182" s="110" t="str">
        <f>IFERROR(N181/$N$122,"")</f>
        <v/>
      </c>
    </row>
    <row r="183" spans="2:14" x14ac:dyDescent="0.3">
      <c r="B183" s="83" t="str">
        <f t="shared" si="113"/>
        <v>השקעות / רכוש קבוע</v>
      </c>
      <c r="C183" s="78" t="str">
        <f>IF('רווה - רב שנתי תסריט ת.עסקית'!C$6=0,"",C93)</f>
        <v/>
      </c>
      <c r="D183" s="78" t="str">
        <f>IF('רווה - רב שנתי תסריט ת.עסקית'!D$6=0,"",D93)</f>
        <v/>
      </c>
      <c r="E183" s="78" t="str">
        <f>IF('רווה - רב שנתי תסריט ת.עסקית'!E$6=0,"",E93)</f>
        <v/>
      </c>
      <c r="F183" s="78" t="str">
        <f>IF('רווה - רב שנתי תסריט ת.עסקית'!F$6=0,"",F93)</f>
        <v/>
      </c>
      <c r="G183" s="78" t="str">
        <f>IF('רווה - רב שנתי תסריט ת.עסקית'!G$6=0,"",G93)</f>
        <v/>
      </c>
      <c r="H183" s="78" t="str">
        <f>IF('רווה - רב שנתי תסריט ת.עסקית'!H$6=0,"",H93)</f>
        <v/>
      </c>
      <c r="I183" s="78" t="str">
        <f>IF('רווה - רב שנתי תסריט ת.עסקית'!I$6=0,"",I93)</f>
        <v/>
      </c>
      <c r="J183" s="78" t="str">
        <f>IF('רווה - רב שנתי תסריט ת.עסקית'!J$6=0,"",J93)</f>
        <v/>
      </c>
      <c r="K183" s="78" t="str">
        <f>IF('רווה - רב שנתי תסריט ת.עסקית'!K$6=0,"",K93)</f>
        <v/>
      </c>
      <c r="L183" s="78" t="str">
        <f>IF('רווה - רב שנתי תסריט ת.עסקית'!L$6=0,"",L93)</f>
        <v/>
      </c>
      <c r="M183" s="78" t="str">
        <f>IF('רווה - רב שנתי תסריט ת.עסקית'!M$6=0,"",M93)</f>
        <v/>
      </c>
      <c r="N183" s="109">
        <f>IFERROR(SUM(C183:M183),"")</f>
        <v>0</v>
      </c>
    </row>
    <row r="184" spans="2:14" x14ac:dyDescent="0.3">
      <c r="B184" s="83" t="str">
        <f t="shared" si="113"/>
        <v>%</v>
      </c>
      <c r="C184" s="78" t="str">
        <f>IF('רווה - רב שנתי תסריט ת.עסקית'!C$6=0,"",C94)</f>
        <v/>
      </c>
      <c r="D184" s="78" t="str">
        <f>IF('רווה - רב שנתי תסריט ת.עסקית'!D$6=0,"",D94)</f>
        <v/>
      </c>
      <c r="E184" s="78" t="str">
        <f>IF('רווה - רב שנתי תסריט ת.עסקית'!E$6=0,"",E94)</f>
        <v/>
      </c>
      <c r="F184" s="78" t="str">
        <f>IF('רווה - רב שנתי תסריט ת.עסקית'!F$6=0,"",F94)</f>
        <v/>
      </c>
      <c r="G184" s="78" t="str">
        <f>IF('רווה - רב שנתי תסריט ת.עסקית'!G$6=0,"",G94)</f>
        <v/>
      </c>
      <c r="H184" s="78" t="str">
        <f>IF('רווה - רב שנתי תסריט ת.עסקית'!H$6=0,"",H94)</f>
        <v/>
      </c>
      <c r="I184" s="78" t="str">
        <f>IF('רווה - רב שנתי תסריט ת.עסקית'!I$6=0,"",I94)</f>
        <v/>
      </c>
      <c r="J184" s="78" t="str">
        <f>IF('רווה - רב שנתי תסריט ת.עסקית'!J$6=0,"",J94)</f>
        <v/>
      </c>
      <c r="K184" s="78" t="str">
        <f>IF('רווה - רב שנתי תסריט ת.עסקית'!K$6=0,"",K94)</f>
        <v/>
      </c>
      <c r="L184" s="78" t="str">
        <f>IF('רווה - רב שנתי תסריט ת.עסקית'!L$6=0,"",L94)</f>
        <v/>
      </c>
      <c r="M184" s="78" t="str">
        <f>IF('רווה - רב שנתי תסריט ת.עסקית'!M$6=0,"",M94)</f>
        <v/>
      </c>
      <c r="N184" s="110" t="str">
        <f>IFERROR(N183/$N$122,"")</f>
        <v/>
      </c>
    </row>
    <row r="185" spans="2:14" x14ac:dyDescent="0.3">
      <c r="B185" s="83" t="str">
        <f t="shared" si="113"/>
        <v>פריסת תשלומים עבור רכוש קבוע</v>
      </c>
      <c r="C185" s="78" t="str">
        <f>IF('רווה - רב שנתי תסריט ת.עסקית'!C$6=0,"",C95)</f>
        <v/>
      </c>
      <c r="D185" s="78" t="str">
        <f>IF('רווה - רב שנתי תסריט ת.עסקית'!D$6=0,"",D95)</f>
        <v/>
      </c>
      <c r="E185" s="78" t="str">
        <f>IF('רווה - רב שנתי תסריט ת.עסקית'!E$6=0,"",E95)</f>
        <v/>
      </c>
      <c r="F185" s="78" t="str">
        <f>IF('רווה - רב שנתי תסריט ת.עסקית'!F$6=0,"",F95)</f>
        <v/>
      </c>
      <c r="G185" s="78" t="str">
        <f>IF('רווה - רב שנתי תסריט ת.עסקית'!G$6=0,"",G95)</f>
        <v/>
      </c>
      <c r="H185" s="78" t="str">
        <f>IF('רווה - רב שנתי תסריט ת.עסקית'!H$6=0,"",H95)</f>
        <v/>
      </c>
      <c r="I185" s="78" t="str">
        <f>IF('רווה - רב שנתי תסריט ת.עסקית'!I$6=0,"",I95)</f>
        <v/>
      </c>
      <c r="J185" s="78" t="str">
        <f>IF('רווה - רב שנתי תסריט ת.עסקית'!J$6=0,"",J95)</f>
        <v/>
      </c>
      <c r="K185" s="78" t="str">
        <f>IF('רווה - רב שנתי תסריט ת.עסקית'!K$6=0,"",K95)</f>
        <v/>
      </c>
      <c r="L185" s="78" t="str">
        <f>IF('רווה - רב שנתי תסריט ת.עסקית'!L$6=0,"",L95)</f>
        <v/>
      </c>
      <c r="M185" s="78" t="str">
        <f>IF('רווה - רב שנתי תסריט ת.עסקית'!M$6=0,"",M95)</f>
        <v/>
      </c>
      <c r="N185" s="109">
        <f>IFERROR(SUM(C185:M185),"")</f>
        <v>0</v>
      </c>
    </row>
    <row r="186" spans="2:14" x14ac:dyDescent="0.3">
      <c r="B186" s="83" t="str">
        <f t="shared" si="113"/>
        <v>%</v>
      </c>
      <c r="C186" s="78" t="str">
        <f>IF('רווה - רב שנתי תסריט ת.עסקית'!C$6=0,"",C96)</f>
        <v/>
      </c>
      <c r="D186" s="78" t="str">
        <f>IF('רווה - רב שנתי תסריט ת.עסקית'!D$6=0,"",D96)</f>
        <v/>
      </c>
      <c r="E186" s="78" t="str">
        <f>IF('רווה - רב שנתי תסריט ת.עסקית'!E$6=0,"",E96)</f>
        <v/>
      </c>
      <c r="F186" s="78" t="str">
        <f>IF('רווה - רב שנתי תסריט ת.עסקית'!F$6=0,"",F96)</f>
        <v/>
      </c>
      <c r="G186" s="78" t="str">
        <f>IF('רווה - רב שנתי תסריט ת.עסקית'!G$6=0,"",G96)</f>
        <v/>
      </c>
      <c r="H186" s="78" t="str">
        <f>IF('רווה - רב שנתי תסריט ת.עסקית'!H$6=0,"",H96)</f>
        <v/>
      </c>
      <c r="I186" s="78" t="str">
        <f>IF('רווה - רב שנתי תסריט ת.עסקית'!I$6=0,"",I96)</f>
        <v/>
      </c>
      <c r="J186" s="78" t="str">
        <f>IF('רווה - רב שנתי תסריט ת.עסקית'!J$6=0,"",J96)</f>
        <v/>
      </c>
      <c r="K186" s="78" t="str">
        <f>IF('רווה - רב שנתי תסריט ת.עסקית'!K$6=0,"",K96)</f>
        <v/>
      </c>
      <c r="L186" s="78" t="str">
        <f>IF('רווה - רב שנתי תסריט ת.עסקית'!L$6=0,"",L96)</f>
        <v/>
      </c>
      <c r="M186" s="78" t="str">
        <f>IF('רווה - רב שנתי תסריט ת.עסקית'!M$6=0,"",M96)</f>
        <v/>
      </c>
      <c r="N186" s="110" t="str">
        <f>IFERROR(N185/$N$122,"")</f>
        <v/>
      </c>
    </row>
    <row r="187" spans="2:14" x14ac:dyDescent="0.3">
      <c r="B187" s="83" t="str">
        <f t="shared" si="113"/>
        <v>תשלומי מס הכנסה - מקדמות והסדרים</v>
      </c>
      <c r="C187" s="78" t="str">
        <f>IF('רווה - רב שנתי תסריט ת.עסקית'!C$6=0,"",C97)</f>
        <v/>
      </c>
      <c r="D187" s="78" t="str">
        <f>IF('רווה - רב שנתי תסריט ת.עסקית'!D$6=0,"",D97)</f>
        <v/>
      </c>
      <c r="E187" s="78" t="str">
        <f>IF('רווה - רב שנתי תסריט ת.עסקית'!E$6=0,"",E97)</f>
        <v/>
      </c>
      <c r="F187" s="78" t="str">
        <f>IF('רווה - רב שנתי תסריט ת.עסקית'!F$6=0,"",F97)</f>
        <v/>
      </c>
      <c r="G187" s="78" t="str">
        <f>IF('רווה - רב שנתי תסריט ת.עסקית'!G$6=0,"",G97)</f>
        <v/>
      </c>
      <c r="H187" s="78" t="str">
        <f>IF('רווה - רב שנתי תסריט ת.עסקית'!H$6=0,"",H97)</f>
        <v/>
      </c>
      <c r="I187" s="78" t="str">
        <f>IF('רווה - רב שנתי תסריט ת.עסקית'!I$6=0,"",I97)</f>
        <v/>
      </c>
      <c r="J187" s="78" t="str">
        <f>IF('רווה - רב שנתי תסריט ת.עסקית'!J$6=0,"",J97)</f>
        <v/>
      </c>
      <c r="K187" s="78" t="str">
        <f>IF('רווה - רב שנתי תסריט ת.עסקית'!K$6=0,"",K97)</f>
        <v/>
      </c>
      <c r="L187" s="78" t="str">
        <f>IF('רווה - רב שנתי תסריט ת.עסקית'!L$6=0,"",L97)</f>
        <v/>
      </c>
      <c r="M187" s="78" t="str">
        <f>IF('רווה - רב שנתי תסריט ת.עסקית'!M$6=0,"",M97)</f>
        <v/>
      </c>
      <c r="N187" s="109">
        <f>IFERROR(SUM(C187:M187),"")</f>
        <v>0</v>
      </c>
    </row>
    <row r="188" spans="2:14" x14ac:dyDescent="0.3">
      <c r="B188" s="83" t="str">
        <f t="shared" si="113"/>
        <v>%</v>
      </c>
      <c r="C188" s="78" t="str">
        <f>IF('רווה - רב שנתי תסריט ת.עסקית'!C$6=0,"",C98)</f>
        <v/>
      </c>
      <c r="D188" s="78" t="str">
        <f>IF('רווה - רב שנתי תסריט ת.עסקית'!D$6=0,"",D98)</f>
        <v/>
      </c>
      <c r="E188" s="78" t="str">
        <f>IF('רווה - רב שנתי תסריט ת.עסקית'!E$6=0,"",E98)</f>
        <v/>
      </c>
      <c r="F188" s="78" t="str">
        <f>IF('רווה - רב שנתי תסריט ת.עסקית'!F$6=0,"",F98)</f>
        <v/>
      </c>
      <c r="G188" s="78" t="str">
        <f>IF('רווה - רב שנתי תסריט ת.עסקית'!G$6=0,"",G98)</f>
        <v/>
      </c>
      <c r="H188" s="78" t="str">
        <f>IF('רווה - רב שנתי תסריט ת.עסקית'!H$6=0,"",H98)</f>
        <v/>
      </c>
      <c r="I188" s="78" t="str">
        <f>IF('רווה - רב שנתי תסריט ת.עסקית'!I$6=0,"",I98)</f>
        <v/>
      </c>
      <c r="J188" s="78" t="str">
        <f>IF('רווה - רב שנתי תסריט ת.עסקית'!J$6=0,"",J98)</f>
        <v/>
      </c>
      <c r="K188" s="78" t="str">
        <f>IF('רווה - רב שנתי תסריט ת.עסקית'!K$6=0,"",K98)</f>
        <v/>
      </c>
      <c r="L188" s="78" t="str">
        <f>IF('רווה - רב שנתי תסריט ת.עסקית'!L$6=0,"",L98)</f>
        <v/>
      </c>
      <c r="M188" s="78" t="str">
        <f>IF('רווה - רב שנתי תסריט ת.עסקית'!M$6=0,"",M98)</f>
        <v/>
      </c>
      <c r="N188" s="110" t="str">
        <f>IFERROR(N187/$N$122,"")</f>
        <v/>
      </c>
    </row>
    <row r="189" spans="2:14" x14ac:dyDescent="0.3">
      <c r="B189" s="83" t="str">
        <f t="shared" si="113"/>
        <v>משיכות (הלוואות) בעלים</v>
      </c>
      <c r="C189" s="78" t="str">
        <f>IF('רווה - רב שנתי תסריט ת.עסקית'!C$6=0,"",C99)</f>
        <v/>
      </c>
      <c r="D189" s="78" t="str">
        <f>IF('רווה - רב שנתי תסריט ת.עסקית'!D$6=0,"",D99)</f>
        <v/>
      </c>
      <c r="E189" s="78" t="str">
        <f>IF('רווה - רב שנתי תסריט ת.עסקית'!E$6=0,"",E99)</f>
        <v/>
      </c>
      <c r="F189" s="78" t="str">
        <f>IF('רווה - רב שנתי תסריט ת.עסקית'!F$6=0,"",F99)</f>
        <v/>
      </c>
      <c r="G189" s="78" t="str">
        <f>IF('רווה - רב שנתי תסריט ת.עסקית'!G$6=0,"",G99)</f>
        <v/>
      </c>
      <c r="H189" s="78" t="str">
        <f>IF('רווה - רב שנתי תסריט ת.עסקית'!H$6=0,"",H99)</f>
        <v/>
      </c>
      <c r="I189" s="78" t="str">
        <f>IF('רווה - רב שנתי תסריט ת.עסקית'!I$6=0,"",I99)</f>
        <v/>
      </c>
      <c r="J189" s="78" t="str">
        <f>IF('רווה - רב שנתי תסריט ת.עסקית'!J$6=0,"",J99)</f>
        <v/>
      </c>
      <c r="K189" s="78" t="str">
        <f>IF('רווה - רב שנתי תסריט ת.עסקית'!K$6=0,"",K99)</f>
        <v/>
      </c>
      <c r="L189" s="78" t="str">
        <f>IF('רווה - רב שנתי תסריט ת.עסקית'!L$6=0,"",L99)</f>
        <v/>
      </c>
      <c r="M189" s="78" t="str">
        <f>IF('רווה - רב שנתי תסריט ת.עסקית'!M$6=0,"",M99)</f>
        <v/>
      </c>
      <c r="N189" s="109">
        <f>IFERROR(SUM(C189:M189),"")</f>
        <v>0</v>
      </c>
    </row>
    <row r="190" spans="2:14" x14ac:dyDescent="0.3">
      <c r="B190" s="83" t="str">
        <f t="shared" si="113"/>
        <v>%</v>
      </c>
      <c r="C190" s="78" t="str">
        <f>IF('רווה - רב שנתי תסריט ת.עסקית'!C$6=0,"",C100)</f>
        <v/>
      </c>
      <c r="D190" s="78" t="str">
        <f>IF('רווה - רב שנתי תסריט ת.עסקית'!D$6=0,"",D100)</f>
        <v/>
      </c>
      <c r="E190" s="78" t="str">
        <f>IF('רווה - רב שנתי תסריט ת.עסקית'!E$6=0,"",E100)</f>
        <v/>
      </c>
      <c r="F190" s="78" t="str">
        <f>IF('רווה - רב שנתי תסריט ת.עסקית'!F$6=0,"",F100)</f>
        <v/>
      </c>
      <c r="G190" s="78" t="str">
        <f>IF('רווה - רב שנתי תסריט ת.עסקית'!G$6=0,"",G100)</f>
        <v/>
      </c>
      <c r="H190" s="78" t="str">
        <f>IF('רווה - רב שנתי תסריט ת.עסקית'!H$6=0,"",H100)</f>
        <v/>
      </c>
      <c r="I190" s="78" t="str">
        <f>IF('רווה - רב שנתי תסריט ת.עסקית'!I$6=0,"",I100)</f>
        <v/>
      </c>
      <c r="J190" s="78" t="str">
        <f>IF('רווה - רב שנתי תסריט ת.עסקית'!J$6=0,"",J100)</f>
        <v/>
      </c>
      <c r="K190" s="78" t="str">
        <f>IF('רווה - רב שנתי תסריט ת.עסקית'!K$6=0,"",K100)</f>
        <v/>
      </c>
      <c r="L190" s="78" t="str">
        <f>IF('רווה - רב שנתי תסריט ת.עסקית'!L$6=0,"",L100)</f>
        <v/>
      </c>
      <c r="M190" s="78" t="str">
        <f>IF('רווה - רב שנתי תסריט ת.עסקית'!M$6=0,"",M100)</f>
        <v/>
      </c>
      <c r="N190" s="110" t="str">
        <f>IFERROR(N189/$N$122,"")</f>
        <v/>
      </c>
    </row>
    <row r="191" spans="2:14" x14ac:dyDescent="0.3">
      <c r="B191" s="83" t="str">
        <f t="shared" si="113"/>
        <v>החזר הלוואות קבועות</v>
      </c>
      <c r="C191" s="78" t="str">
        <f>IF('רווה - רב שנתי תסריט ת.עסקית'!C$6=0,"",C101)</f>
        <v/>
      </c>
      <c r="D191" s="78" t="str">
        <f>IF('רווה - רב שנתי תסריט ת.עסקית'!D$6=0,"",D101)</f>
        <v/>
      </c>
      <c r="E191" s="78" t="str">
        <f>IF('רווה - רב שנתי תסריט ת.עסקית'!E$6=0,"",E101)</f>
        <v/>
      </c>
      <c r="F191" s="78" t="str">
        <f>IF('רווה - רב שנתי תסריט ת.עסקית'!F$6=0,"",F101)</f>
        <v/>
      </c>
      <c r="G191" s="78" t="str">
        <f>IF('רווה - רב שנתי תסריט ת.עסקית'!G$6=0,"",G101)</f>
        <v/>
      </c>
      <c r="H191" s="78" t="str">
        <f>IF('רווה - רב שנתי תסריט ת.עסקית'!H$6=0,"",H101)</f>
        <v/>
      </c>
      <c r="I191" s="78" t="str">
        <f>IF('רווה - רב שנתי תסריט ת.עסקית'!I$6=0,"",I101)</f>
        <v/>
      </c>
      <c r="J191" s="78" t="str">
        <f>IF('רווה - רב שנתי תסריט ת.עסקית'!J$6=0,"",J101)</f>
        <v/>
      </c>
      <c r="K191" s="78" t="str">
        <f>IF('רווה - רב שנתי תסריט ת.עסקית'!K$6=0,"",K101)</f>
        <v/>
      </c>
      <c r="L191" s="78" t="str">
        <f>IF('רווה - רב שנתי תסריט ת.עסקית'!L$6=0,"",L101)</f>
        <v/>
      </c>
      <c r="M191" s="78" t="str">
        <f>IF('רווה - רב שנתי תסריט ת.עסקית'!M$6=0,"",M101)</f>
        <v/>
      </c>
      <c r="N191" s="109">
        <f>IFERROR(SUM(C191:M191),"")</f>
        <v>0</v>
      </c>
    </row>
    <row r="192" spans="2:14" x14ac:dyDescent="0.3">
      <c r="B192" s="83" t="str">
        <f t="shared" si="113"/>
        <v>%</v>
      </c>
      <c r="C192" s="78" t="str">
        <f>IF('רווה - רב שנתי תסריט ת.עסקית'!C$6=0,"",C102)</f>
        <v/>
      </c>
      <c r="D192" s="78" t="str">
        <f>IF('רווה - רב שנתי תסריט ת.עסקית'!D$6=0,"",D102)</f>
        <v/>
      </c>
      <c r="E192" s="78" t="str">
        <f>IF('רווה - רב שנתי תסריט ת.עסקית'!E$6=0,"",E102)</f>
        <v/>
      </c>
      <c r="F192" s="78" t="str">
        <f>IF('רווה - רב שנתי תסריט ת.עסקית'!F$6=0,"",F102)</f>
        <v/>
      </c>
      <c r="G192" s="78" t="str">
        <f>IF('רווה - רב שנתי תסריט ת.עסקית'!G$6=0,"",G102)</f>
        <v/>
      </c>
      <c r="H192" s="78" t="str">
        <f>IF('רווה - רב שנתי תסריט ת.עסקית'!H$6=0,"",H102)</f>
        <v/>
      </c>
      <c r="I192" s="78" t="str">
        <f>IF('רווה - רב שנתי תסריט ת.עסקית'!I$6=0,"",I102)</f>
        <v/>
      </c>
      <c r="J192" s="78" t="str">
        <f>IF('רווה - רב שנתי תסריט ת.עסקית'!J$6=0,"",J102)</f>
        <v/>
      </c>
      <c r="K192" s="78" t="str">
        <f>IF('רווה - רב שנתי תסריט ת.עסקית'!K$6=0,"",K102)</f>
        <v/>
      </c>
      <c r="L192" s="78" t="str">
        <f>IF('רווה - רב שנתי תסריט ת.עסקית'!L$6=0,"",L102)</f>
        <v/>
      </c>
      <c r="M192" s="78" t="str">
        <f>IF('רווה - רב שנתי תסריט ת.עסקית'!M$6=0,"",M102)</f>
        <v/>
      </c>
      <c r="N192" s="110" t="str">
        <f>IFERROR(N191/$N$122,"")</f>
        <v/>
      </c>
    </row>
    <row r="193" spans="2:14" x14ac:dyDescent="0.3">
      <c r="B193" s="83" t="str">
        <f t="shared" si="113"/>
        <v>החזר הלוואות גישור</v>
      </c>
      <c r="C193" s="78" t="str">
        <f>IF('רווה - רב שנתי תסריט ת.עסקית'!C$6=0,"",C103)</f>
        <v/>
      </c>
      <c r="D193" s="78" t="str">
        <f>IF('רווה - רב שנתי תסריט ת.עסקית'!D$6=0,"",D103)</f>
        <v/>
      </c>
      <c r="E193" s="78" t="str">
        <f>IF('רווה - רב שנתי תסריט ת.עסקית'!E$6=0,"",E103)</f>
        <v/>
      </c>
      <c r="F193" s="78" t="str">
        <f>IF('רווה - רב שנתי תסריט ת.עסקית'!F$6=0,"",F103)</f>
        <v/>
      </c>
      <c r="G193" s="78" t="str">
        <f>IF('רווה - רב שנתי תסריט ת.עסקית'!G$6=0,"",G103)</f>
        <v/>
      </c>
      <c r="H193" s="78" t="str">
        <f>IF('רווה - רב שנתי תסריט ת.עסקית'!H$6=0,"",H103)</f>
        <v/>
      </c>
      <c r="I193" s="78" t="str">
        <f>IF('רווה - רב שנתי תסריט ת.עסקית'!I$6=0,"",I103)</f>
        <v/>
      </c>
      <c r="J193" s="78" t="str">
        <f>IF('רווה - רב שנתי תסריט ת.עסקית'!J$6=0,"",J103)</f>
        <v/>
      </c>
      <c r="K193" s="78" t="str">
        <f>IF('רווה - רב שנתי תסריט ת.עסקית'!K$6=0,"",K103)</f>
        <v/>
      </c>
      <c r="L193" s="78" t="str">
        <f>IF('רווה - רב שנתי תסריט ת.עסקית'!L$6=0,"",L103)</f>
        <v/>
      </c>
      <c r="M193" s="78" t="str">
        <f>IF('רווה - רב שנתי תסריט ת.עסקית'!M$6=0,"",M103)</f>
        <v/>
      </c>
      <c r="N193" s="109">
        <f>IFERROR(SUM(C193:M193),"")</f>
        <v>0</v>
      </c>
    </row>
    <row r="194" spans="2:14" x14ac:dyDescent="0.3">
      <c r="B194" s="83" t="str">
        <f t="shared" si="113"/>
        <v>%</v>
      </c>
      <c r="C194" s="78" t="str">
        <f>IF('רווה - רב שנתי תסריט ת.עסקית'!C$6=0,"",C104)</f>
        <v/>
      </c>
      <c r="D194" s="78" t="str">
        <f>IF('רווה - רב שנתי תסריט ת.עסקית'!D$6=0,"",D104)</f>
        <v/>
      </c>
      <c r="E194" s="78" t="str">
        <f>IF('רווה - רב שנתי תסריט ת.עסקית'!E$6=0,"",E104)</f>
        <v/>
      </c>
      <c r="F194" s="78" t="str">
        <f>IF('רווה - רב שנתי תסריט ת.עסקית'!F$6=0,"",F104)</f>
        <v/>
      </c>
      <c r="G194" s="78" t="str">
        <f>IF('רווה - רב שנתי תסריט ת.עסקית'!G$6=0,"",G104)</f>
        <v/>
      </c>
      <c r="H194" s="78" t="str">
        <f>IF('רווה - רב שנתי תסריט ת.עסקית'!H$6=0,"",H104)</f>
        <v/>
      </c>
      <c r="I194" s="78" t="str">
        <f>IF('רווה - רב שנתי תסריט ת.עסקית'!I$6=0,"",I104)</f>
        <v/>
      </c>
      <c r="J194" s="78" t="str">
        <f>IF('רווה - רב שנתי תסריט ת.עסקית'!J$6=0,"",J104)</f>
        <v/>
      </c>
      <c r="K194" s="78" t="str">
        <f>IF('רווה - רב שנתי תסריט ת.עסקית'!K$6=0,"",K104)</f>
        <v/>
      </c>
      <c r="L194" s="78" t="str">
        <f>IF('רווה - רב שנתי תסריט ת.עסקית'!L$6=0,"",L104)</f>
        <v/>
      </c>
      <c r="M194" s="78" t="str">
        <f>IF('רווה - רב שנתי תסריט ת.עסקית'!M$6=0,"",M104)</f>
        <v/>
      </c>
      <c r="N194" s="110" t="str">
        <f>IFERROR(N193/$N$122,"")</f>
        <v/>
      </c>
    </row>
    <row r="195" spans="2:14" x14ac:dyDescent="0.3">
      <c r="B195" s="83" t="str">
        <f t="shared" si="113"/>
        <v>קבלת מימון חדש</v>
      </c>
      <c r="C195" s="78" t="str">
        <f>IF('רווה - רב שנתי תסריט ת.עסקית'!C$6=0,"",C105)</f>
        <v/>
      </c>
      <c r="D195" s="78" t="str">
        <f>IF('רווה - רב שנתי תסריט ת.עסקית'!D$6=0,"",D105)</f>
        <v/>
      </c>
      <c r="E195" s="78" t="str">
        <f>IF('רווה - רב שנתי תסריט ת.עסקית'!E$6=0,"",E105)</f>
        <v/>
      </c>
      <c r="F195" s="78" t="str">
        <f>IF('רווה - רב שנתי תסריט ת.עסקית'!F$6=0,"",F105)</f>
        <v/>
      </c>
      <c r="G195" s="78" t="str">
        <f>IF('רווה - רב שנתי תסריט ת.עסקית'!G$6=0,"",G105)</f>
        <v/>
      </c>
      <c r="H195" s="78" t="str">
        <f>IF('רווה - רב שנתי תסריט ת.עסקית'!H$6=0,"",H105)</f>
        <v/>
      </c>
      <c r="I195" s="78" t="str">
        <f>IF('רווה - רב שנתי תסריט ת.עסקית'!I$6=0,"",I105)</f>
        <v/>
      </c>
      <c r="J195" s="78" t="str">
        <f>IF('רווה - רב שנתי תסריט ת.עסקית'!J$6=0,"",J105)</f>
        <v/>
      </c>
      <c r="K195" s="78" t="str">
        <f>IF('רווה - רב שנתי תסריט ת.עסקית'!K$6=0,"",K105)</f>
        <v/>
      </c>
      <c r="L195" s="78" t="str">
        <f>IF('רווה - רב שנתי תסריט ת.עסקית'!L$6=0,"",L105)</f>
        <v/>
      </c>
      <c r="M195" s="78" t="str">
        <f>IF('רווה - רב שנתי תסריט ת.עסקית'!M$6=0,"",M105)</f>
        <v/>
      </c>
      <c r="N195" s="109">
        <f>IFERROR(SUM(C195:M195),"")</f>
        <v>0</v>
      </c>
    </row>
    <row r="196" spans="2:14" x14ac:dyDescent="0.3">
      <c r="B196" s="83" t="str">
        <f t="shared" si="113"/>
        <v>%</v>
      </c>
      <c r="C196" s="78" t="str">
        <f>IF('רווה - רב שנתי תסריט ת.עסקית'!C$6=0,"",C106)</f>
        <v/>
      </c>
      <c r="D196" s="78" t="str">
        <f>IF('רווה - רב שנתי תסריט ת.עסקית'!D$6=0,"",D106)</f>
        <v/>
      </c>
      <c r="E196" s="78" t="str">
        <f>IF('רווה - רב שנתי תסריט ת.עסקית'!E$6=0,"",E106)</f>
        <v/>
      </c>
      <c r="F196" s="78" t="str">
        <f>IF('רווה - רב שנתי תסריט ת.עסקית'!F$6=0,"",F106)</f>
        <v/>
      </c>
      <c r="G196" s="78" t="str">
        <f>IF('רווה - רב שנתי תסריט ת.עסקית'!G$6=0,"",G106)</f>
        <v/>
      </c>
      <c r="H196" s="78" t="str">
        <f>IF('רווה - רב שנתי תסריט ת.עסקית'!H$6=0,"",H106)</f>
        <v/>
      </c>
      <c r="I196" s="78" t="str">
        <f>IF('רווה - רב שנתי תסריט ת.עסקית'!I$6=0,"",I106)</f>
        <v/>
      </c>
      <c r="J196" s="78" t="str">
        <f>IF('רווה - רב שנתי תסריט ת.עסקית'!J$6=0,"",J106)</f>
        <v/>
      </c>
      <c r="K196" s="78" t="str">
        <f>IF('רווה - רב שנתי תסריט ת.עסקית'!K$6=0,"",K106)</f>
        <v/>
      </c>
      <c r="L196" s="78" t="str">
        <f>IF('רווה - רב שנתי תסריט ת.עסקית'!L$6=0,"",L106)</f>
        <v/>
      </c>
      <c r="M196" s="78" t="str">
        <f>IF('רווה - רב שנתי תסריט ת.עסקית'!M$6=0,"",M106)</f>
        <v/>
      </c>
      <c r="N196" s="110" t="str">
        <f>IFERROR(N195/$N$122,"")</f>
        <v/>
      </c>
    </row>
    <row r="197" spans="2:14" x14ac:dyDescent="0.3">
      <c r="B197" s="83" t="str">
        <f t="shared" si="113"/>
        <v>העברות לחברות קשורות</v>
      </c>
      <c r="C197" s="78" t="str">
        <f>IF('רווה - רב שנתי תסריט ת.עסקית'!C$6=0,"",C107)</f>
        <v/>
      </c>
      <c r="D197" s="78" t="str">
        <f>IF('רווה - רב שנתי תסריט ת.עסקית'!D$6=0,"",D107)</f>
        <v/>
      </c>
      <c r="E197" s="78" t="str">
        <f>IF('רווה - רב שנתי תסריט ת.עסקית'!E$6=0,"",E107)</f>
        <v/>
      </c>
      <c r="F197" s="78" t="str">
        <f>IF('רווה - רב שנתי תסריט ת.עסקית'!F$6=0,"",F107)</f>
        <v/>
      </c>
      <c r="G197" s="78" t="str">
        <f>IF('רווה - רב שנתי תסריט ת.עסקית'!G$6=0,"",G107)</f>
        <v/>
      </c>
      <c r="H197" s="78" t="str">
        <f>IF('רווה - רב שנתי תסריט ת.עסקית'!H$6=0,"",H107)</f>
        <v/>
      </c>
      <c r="I197" s="78" t="str">
        <f>IF('רווה - רב שנתי תסריט ת.עסקית'!I$6=0,"",I107)</f>
        <v/>
      </c>
      <c r="J197" s="78" t="str">
        <f>IF('רווה - רב שנתי תסריט ת.עסקית'!J$6=0,"",J107)</f>
        <v/>
      </c>
      <c r="K197" s="78" t="str">
        <f>IF('רווה - רב שנתי תסריט ת.עסקית'!K$6=0,"",K107)</f>
        <v/>
      </c>
      <c r="L197" s="78" t="str">
        <f>IF('רווה - רב שנתי תסריט ת.עסקית'!L$6=0,"",L107)</f>
        <v/>
      </c>
      <c r="M197" s="78" t="str">
        <f>IF('רווה - רב שנתי תסריט ת.עסקית'!M$6=0,"",M107)</f>
        <v/>
      </c>
      <c r="N197" s="109">
        <f>IFERROR(SUM(C197:M197),"")</f>
        <v>0</v>
      </c>
    </row>
    <row r="198" spans="2:14" x14ac:dyDescent="0.3">
      <c r="B198" s="83" t="str">
        <f t="shared" si="113"/>
        <v>%</v>
      </c>
      <c r="C198" s="78" t="str">
        <f>IF('רווה - רב שנתי תסריט ת.עסקית'!C$6=0,"",C108)</f>
        <v/>
      </c>
      <c r="D198" s="78" t="str">
        <f>IF('רווה - רב שנתי תסריט ת.עסקית'!D$6=0,"",D108)</f>
        <v/>
      </c>
      <c r="E198" s="78" t="str">
        <f>IF('רווה - רב שנתי תסריט ת.עסקית'!E$6=0,"",E108)</f>
        <v/>
      </c>
      <c r="F198" s="78" t="str">
        <f>IF('רווה - רב שנתי תסריט ת.עסקית'!F$6=0,"",F108)</f>
        <v/>
      </c>
      <c r="G198" s="78" t="str">
        <f>IF('רווה - רב שנתי תסריט ת.עסקית'!G$6=0,"",G108)</f>
        <v/>
      </c>
      <c r="H198" s="78" t="str">
        <f>IF('רווה - רב שנתי תסריט ת.עסקית'!H$6=0,"",H108)</f>
        <v/>
      </c>
      <c r="I198" s="78" t="str">
        <f>IF('רווה - רב שנתי תסריט ת.עסקית'!I$6=0,"",I108)</f>
        <v/>
      </c>
      <c r="J198" s="78" t="str">
        <f>IF('רווה - רב שנתי תסריט ת.עסקית'!J$6=0,"",J108)</f>
        <v/>
      </c>
      <c r="K198" s="78" t="str">
        <f>IF('רווה - רב שנתי תסריט ת.עסקית'!K$6=0,"",K108)</f>
        <v/>
      </c>
      <c r="L198" s="78" t="str">
        <f>IF('רווה - רב שנתי תסריט ת.עסקית'!L$6=0,"",L108)</f>
        <v/>
      </c>
      <c r="M198" s="78" t="str">
        <f>IF('רווה - רב שנתי תסריט ת.עסקית'!M$6=0,"",M108)</f>
        <v/>
      </c>
      <c r="N198" s="110" t="str">
        <f>IFERROR(N197/$N$122,"")</f>
        <v/>
      </c>
    </row>
    <row r="199" spans="2:14" x14ac:dyDescent="0.3">
      <c r="B199" s="83" t="str">
        <f t="shared" si="113"/>
        <v>שינויים במלאי</v>
      </c>
      <c r="C199" s="78" t="str">
        <f>IF('רווה - רב שנתי תסריט ת.עסקית'!C$6=0,"",C109)</f>
        <v/>
      </c>
      <c r="D199" s="78" t="str">
        <f>IF('רווה - רב שנתי תסריט ת.עסקית'!D$6=0,"",D109)</f>
        <v/>
      </c>
      <c r="E199" s="78" t="str">
        <f>IF('רווה - רב שנתי תסריט ת.עסקית'!E$6=0,"",E109)</f>
        <v/>
      </c>
      <c r="F199" s="78" t="str">
        <f>IF('רווה - רב שנתי תסריט ת.עסקית'!F$6=0,"",F109)</f>
        <v/>
      </c>
      <c r="G199" s="78" t="str">
        <f>IF('רווה - רב שנתי תסריט ת.עסקית'!G$6=0,"",G109)</f>
        <v/>
      </c>
      <c r="H199" s="78" t="str">
        <f>IF('רווה - רב שנתי תסריט ת.עסקית'!H$6=0,"",H109)</f>
        <v/>
      </c>
      <c r="I199" s="78" t="str">
        <f>IF('רווה - רב שנתי תסריט ת.עסקית'!I$6=0,"",I109)</f>
        <v/>
      </c>
      <c r="J199" s="78" t="str">
        <f>IF('רווה - רב שנתי תסריט ת.עסקית'!J$6=0,"",J109)</f>
        <v/>
      </c>
      <c r="K199" s="78" t="str">
        <f>IF('רווה - רב שנתי תסריט ת.עסקית'!K$6=0,"",K109)</f>
        <v/>
      </c>
      <c r="L199" s="78" t="str">
        <f>IF('רווה - רב שנתי תסריט ת.עסקית'!L$6=0,"",L109)</f>
        <v/>
      </c>
      <c r="M199" s="78" t="str">
        <f>IF('רווה - רב שנתי תסריט ת.עסקית'!M$6=0,"",M109)</f>
        <v/>
      </c>
      <c r="N199" s="109">
        <f>IFERROR(SUM(C199:M199),"")</f>
        <v>0</v>
      </c>
    </row>
    <row r="200" spans="2:14" x14ac:dyDescent="0.3">
      <c r="B200" s="83" t="str">
        <f t="shared" si="113"/>
        <v>%</v>
      </c>
      <c r="C200" s="78" t="str">
        <f>IF('רווה - רב שנתי תסריט ת.עסקית'!C$6=0,"",C110)</f>
        <v/>
      </c>
      <c r="D200" s="78" t="str">
        <f>IF('רווה - רב שנתי תסריט ת.עסקית'!D$6=0,"",D110)</f>
        <v/>
      </c>
      <c r="E200" s="78" t="str">
        <f>IF('רווה - רב שנתי תסריט ת.עסקית'!E$6=0,"",E110)</f>
        <v/>
      </c>
      <c r="F200" s="78" t="str">
        <f>IF('רווה - רב שנתי תסריט ת.עסקית'!F$6=0,"",F110)</f>
        <v/>
      </c>
      <c r="G200" s="78" t="str">
        <f>IF('רווה - רב שנתי תסריט ת.עסקית'!G$6=0,"",G110)</f>
        <v/>
      </c>
      <c r="H200" s="78" t="str">
        <f>IF('רווה - רב שנתי תסריט ת.עסקית'!H$6=0,"",H110)</f>
        <v/>
      </c>
      <c r="I200" s="78" t="str">
        <f>IF('רווה - רב שנתי תסריט ת.עסקית'!I$6=0,"",I110)</f>
        <v/>
      </c>
      <c r="J200" s="78" t="str">
        <f>IF('רווה - רב שנתי תסריט ת.עסקית'!J$6=0,"",J110)</f>
        <v/>
      </c>
      <c r="K200" s="78" t="str">
        <f>IF('רווה - רב שנתי תסריט ת.עסקית'!K$6=0,"",K110)</f>
        <v/>
      </c>
      <c r="L200" s="78" t="str">
        <f>IF('רווה - רב שנתי תסריט ת.עסקית'!L$6=0,"",L110)</f>
        <v/>
      </c>
      <c r="M200" s="78" t="str">
        <f>IF('רווה - רב שנתי תסריט ת.עסקית'!M$6=0,"",M110)</f>
        <v/>
      </c>
      <c r="N200" s="110" t="str">
        <f>IFERROR(N199/$N$122,"")</f>
        <v/>
      </c>
    </row>
    <row r="201" spans="2:14" x14ac:dyDescent="0.3">
      <c r="B201" s="83" t="str">
        <f t="shared" si="113"/>
        <v>גידול/קיטון בחוב שהחברה חייבת לספקים</v>
      </c>
      <c r="C201" s="78" t="str">
        <f>IF('רווה - רב שנתי תסריט ת.עסקית'!C$6=0,"",C111)</f>
        <v/>
      </c>
      <c r="D201" s="78" t="str">
        <f>IF('רווה - רב שנתי תסריט ת.עסקית'!D$6=0,"",D111)</f>
        <v/>
      </c>
      <c r="E201" s="78" t="str">
        <f>IF('רווה - רב שנתי תסריט ת.עסקית'!E$6=0,"",E111)</f>
        <v/>
      </c>
      <c r="F201" s="78" t="str">
        <f>IF('רווה - רב שנתי תסריט ת.עסקית'!F$6=0,"",F111)</f>
        <v/>
      </c>
      <c r="G201" s="78" t="str">
        <f>IF('רווה - רב שנתי תסריט ת.עסקית'!G$6=0,"",G111)</f>
        <v/>
      </c>
      <c r="H201" s="78" t="str">
        <f>IF('רווה - רב שנתי תסריט ת.עסקית'!H$6=0,"",H111)</f>
        <v/>
      </c>
      <c r="I201" s="78" t="str">
        <f>IF('רווה - רב שנתי תסריט ת.עסקית'!I$6=0,"",I111)</f>
        <v/>
      </c>
      <c r="J201" s="78" t="str">
        <f>IF('רווה - רב שנתי תסריט ת.עסקית'!J$6=0,"",J111)</f>
        <v/>
      </c>
      <c r="K201" s="78" t="str">
        <f>IF('רווה - רב שנתי תסריט ת.עסקית'!K$6=0,"",K111)</f>
        <v/>
      </c>
      <c r="L201" s="78" t="str">
        <f>IF('רווה - רב שנתי תסריט ת.עסקית'!L$6=0,"",L111)</f>
        <v/>
      </c>
      <c r="M201" s="78" t="str">
        <f>IF('רווה - רב שנתי תסריט ת.עסקית'!M$6=0,"",M111)</f>
        <v/>
      </c>
      <c r="N201" s="109">
        <f>IFERROR(SUM(C201:M201),"")</f>
        <v>0</v>
      </c>
    </row>
    <row r="202" spans="2:14" x14ac:dyDescent="0.3">
      <c r="B202" s="83" t="str">
        <f t="shared" si="113"/>
        <v>%</v>
      </c>
      <c r="C202" s="78" t="str">
        <f>IF('רווה - רב שנתי תסריט ת.עסקית'!C$6=0,"",C112)</f>
        <v/>
      </c>
      <c r="D202" s="78" t="str">
        <f>IF('רווה - רב שנתי תסריט ת.עסקית'!D$6=0,"",D112)</f>
        <v/>
      </c>
      <c r="E202" s="78" t="str">
        <f>IF('רווה - רב שנתי תסריט ת.עסקית'!E$6=0,"",E112)</f>
        <v/>
      </c>
      <c r="F202" s="78" t="str">
        <f>IF('רווה - רב שנתי תסריט ת.עסקית'!F$6=0,"",F112)</f>
        <v/>
      </c>
      <c r="G202" s="78" t="str">
        <f>IF('רווה - רב שנתי תסריט ת.עסקית'!G$6=0,"",G112)</f>
        <v/>
      </c>
      <c r="H202" s="78" t="str">
        <f>IF('רווה - רב שנתי תסריט ת.עסקית'!H$6=0,"",H112)</f>
        <v/>
      </c>
      <c r="I202" s="78" t="str">
        <f>IF('רווה - רב שנתי תסריט ת.עסקית'!I$6=0,"",I112)</f>
        <v/>
      </c>
      <c r="J202" s="78" t="str">
        <f>IF('רווה - רב שנתי תסריט ת.עסקית'!J$6=0,"",J112)</f>
        <v/>
      </c>
      <c r="K202" s="78" t="str">
        <f>IF('רווה - רב שנתי תסריט ת.עסקית'!K$6=0,"",K112)</f>
        <v/>
      </c>
      <c r="L202" s="78" t="str">
        <f>IF('רווה - רב שנתי תסריט ת.עסקית'!L$6=0,"",L112)</f>
        <v/>
      </c>
      <c r="M202" s="78" t="str">
        <f>IF('רווה - רב שנתי תסריט ת.עסקית'!M$6=0,"",M112)</f>
        <v/>
      </c>
      <c r="N202" s="110" t="str">
        <f>IFERROR(N201/$N$122,"")</f>
        <v/>
      </c>
    </row>
    <row r="203" spans="2:14" x14ac:dyDescent="0.3">
      <c r="B203" s="83" t="str">
        <f t="shared" si="113"/>
        <v>גידול/קיטון בחוב שלקוחות חייבים לחברה</v>
      </c>
      <c r="C203" s="78" t="str">
        <f>IF('רווה - רב שנתי תסריט ת.עסקית'!C$6=0,"",C113)</f>
        <v/>
      </c>
      <c r="D203" s="78" t="str">
        <f>IF('רווה - רב שנתי תסריט ת.עסקית'!D$6=0,"",D113)</f>
        <v/>
      </c>
      <c r="E203" s="78" t="str">
        <f>IF('רווה - רב שנתי תסריט ת.עסקית'!E$6=0,"",E113)</f>
        <v/>
      </c>
      <c r="F203" s="78" t="str">
        <f>IF('רווה - רב שנתי תסריט ת.עסקית'!F$6=0,"",F113)</f>
        <v/>
      </c>
      <c r="G203" s="78" t="str">
        <f>IF('רווה - רב שנתי תסריט ת.עסקית'!G$6=0,"",G113)</f>
        <v/>
      </c>
      <c r="H203" s="78" t="str">
        <f>IF('רווה - רב שנתי תסריט ת.עסקית'!H$6=0,"",H113)</f>
        <v/>
      </c>
      <c r="I203" s="78" t="str">
        <f>IF('רווה - רב שנתי תסריט ת.עסקית'!I$6=0,"",I113)</f>
        <v/>
      </c>
      <c r="J203" s="78" t="str">
        <f>IF('רווה - רב שנתי תסריט ת.עסקית'!J$6=0,"",J113)</f>
        <v/>
      </c>
      <c r="K203" s="78" t="str">
        <f>IF('רווה - רב שנתי תסריט ת.עסקית'!K$6=0,"",K113)</f>
        <v/>
      </c>
      <c r="L203" s="78" t="str">
        <f>IF('רווה - רב שנתי תסריט ת.עסקית'!L$6=0,"",L113)</f>
        <v/>
      </c>
      <c r="M203" s="78" t="str">
        <f>IF('רווה - רב שנתי תסריט ת.עסקית'!M$6=0,"",M113)</f>
        <v/>
      </c>
      <c r="N203" s="109">
        <f>IFERROR(SUM(C203:M203),"")</f>
        <v>0</v>
      </c>
    </row>
    <row r="204" spans="2:14" x14ac:dyDescent="0.3">
      <c r="B204" s="83" t="str">
        <f t="shared" si="113"/>
        <v>%</v>
      </c>
      <c r="C204" s="78" t="str">
        <f>IF('רווה - רב שנתי תסריט ת.עסקית'!C$6=0,"",C114)</f>
        <v/>
      </c>
      <c r="D204" s="78" t="str">
        <f>IF('רווה - רב שנתי תסריט ת.עסקית'!D$6=0,"",D114)</f>
        <v/>
      </c>
      <c r="E204" s="78" t="str">
        <f>IF('רווה - רב שנתי תסריט ת.עסקית'!E$6=0,"",E114)</f>
        <v/>
      </c>
      <c r="F204" s="78" t="str">
        <f>IF('רווה - רב שנתי תסריט ת.עסקית'!F$6=0,"",F114)</f>
        <v/>
      </c>
      <c r="G204" s="78" t="str">
        <f>IF('רווה - רב שנתי תסריט ת.עסקית'!G$6=0,"",G114)</f>
        <v/>
      </c>
      <c r="H204" s="78" t="str">
        <f>IF('רווה - רב שנתי תסריט ת.עסקית'!H$6=0,"",H114)</f>
        <v/>
      </c>
      <c r="I204" s="78" t="str">
        <f>IF('רווה - רב שנתי תסריט ת.עסקית'!I$6=0,"",I114)</f>
        <v/>
      </c>
      <c r="J204" s="78" t="str">
        <f>IF('רווה - רב שנתי תסריט ת.עסקית'!J$6=0,"",J114)</f>
        <v/>
      </c>
      <c r="K204" s="78" t="str">
        <f>IF('רווה - רב שנתי תסריט ת.עסקית'!K$6=0,"",K114)</f>
        <v/>
      </c>
      <c r="L204" s="78" t="str">
        <f>IF('רווה - רב שנתי תסריט ת.עסקית'!L$6=0,"",L114)</f>
        <v/>
      </c>
      <c r="M204" s="78" t="str">
        <f>IF('רווה - רב שנתי תסריט ת.עסקית'!M$6=0,"",M114)</f>
        <v/>
      </c>
      <c r="N204" s="110" t="str">
        <f>IFERROR(N203/$N$122,"")</f>
        <v/>
      </c>
    </row>
    <row r="205" spans="2:14" x14ac:dyDescent="0.3">
      <c r="B205" s="83" t="str">
        <f t="shared" si="113"/>
        <v>עודף/גירעון</v>
      </c>
      <c r="C205" s="78" t="str">
        <f>IF('רווה - רב שנתי תסריט ת.עסקית'!C$6=0,"",C115)</f>
        <v/>
      </c>
      <c r="D205" s="78" t="str">
        <f>IF('רווה - רב שנתי תסריט ת.עסקית'!D$6=0,"",D115)</f>
        <v/>
      </c>
      <c r="E205" s="78" t="str">
        <f>IF('רווה - רב שנתי תסריט ת.עסקית'!E$6=0,"",E115)</f>
        <v/>
      </c>
      <c r="F205" s="78" t="str">
        <f>IF('רווה - רב שנתי תסריט ת.עסקית'!F$6=0,"",F115)</f>
        <v/>
      </c>
      <c r="G205" s="78" t="str">
        <f>IF('רווה - רב שנתי תסריט ת.עסקית'!G$6=0,"",G115)</f>
        <v/>
      </c>
      <c r="H205" s="78" t="str">
        <f>IF('רווה - רב שנתי תסריט ת.עסקית'!H$6=0,"",H115)</f>
        <v/>
      </c>
      <c r="I205" s="78" t="str">
        <f>IF('רווה - רב שנתי תסריט ת.עסקית'!I$6=0,"",I115)</f>
        <v/>
      </c>
      <c r="J205" s="78" t="str">
        <f>IF('רווה - רב שנתי תסריט ת.עסקית'!J$6=0,"",J115)</f>
        <v/>
      </c>
      <c r="K205" s="78" t="str">
        <f>IF('רווה - רב שנתי תסריט ת.עסקית'!K$6=0,"",K115)</f>
        <v/>
      </c>
      <c r="L205" s="78" t="str">
        <f>IF('רווה - רב שנתי תסריט ת.עסקית'!L$6=0,"",L115)</f>
        <v/>
      </c>
      <c r="M205" s="78" t="str">
        <f>IF('רווה - רב שנתי תסריט ת.עסקית'!M$6=0,"",M115)</f>
        <v/>
      </c>
      <c r="N205" s="109">
        <f>IFERROR(SUM(C205:M205),"")</f>
        <v>0</v>
      </c>
    </row>
    <row r="206" spans="2:14" ht="14.5" thickBot="1" x14ac:dyDescent="0.35">
      <c r="B206" s="95" t="str">
        <f t="shared" si="113"/>
        <v>%</v>
      </c>
      <c r="C206" s="113" t="str">
        <f>IF('רווה - רב שנתי תסריט ת.עסקית'!C$6=0,"",C116)</f>
        <v/>
      </c>
      <c r="D206" s="113" t="str">
        <f>IF('רווה - רב שנתי תסריט ת.עסקית'!D$6=0,"",D116)</f>
        <v/>
      </c>
      <c r="E206" s="113" t="str">
        <f>IF('רווה - רב שנתי תסריט ת.עסקית'!E$6=0,"",E116)</f>
        <v/>
      </c>
      <c r="F206" s="113" t="str">
        <f>IF('רווה - רב שנתי תסריט ת.עסקית'!F$6=0,"",F116)</f>
        <v/>
      </c>
      <c r="G206" s="113" t="str">
        <f>IF('רווה - רב שנתי תסריט ת.עסקית'!G$6=0,"",G116)</f>
        <v/>
      </c>
      <c r="H206" s="113" t="str">
        <f>IF('רווה - רב שנתי תסריט ת.עסקית'!H$6=0,"",H116)</f>
        <v/>
      </c>
      <c r="I206" s="113" t="str">
        <f>IF('רווה - רב שנתי תסריט ת.עסקית'!I$6=0,"",I116)</f>
        <v/>
      </c>
      <c r="J206" s="113" t="str">
        <f>IF('רווה - רב שנתי תסריט ת.עסקית'!J$6=0,"",J116)</f>
        <v/>
      </c>
      <c r="K206" s="113" t="str">
        <f>IF('רווה - רב שנתי תסריט ת.עסקית'!K$6=0,"",K116)</f>
        <v/>
      </c>
      <c r="L206" s="113" t="str">
        <f>IF('רווה - רב שנתי תסריט ת.עסקית'!L$6=0,"",L116)</f>
        <v/>
      </c>
      <c r="M206" s="113" t="str">
        <f>IF('רווה - רב שנתי תסריט ת.עסקית'!M$6=0,"",M116)</f>
        <v/>
      </c>
      <c r="N206" s="114" t="str">
        <f>IFERROR(N205/$N$122,"")</f>
        <v/>
      </c>
    </row>
  </sheetData>
  <mergeCells count="2">
    <mergeCell ref="A7:A15"/>
    <mergeCell ref="B62:C62"/>
  </mergeCells>
  <pageMargins left="0.7" right="0.7" top="0.75" bottom="0.75" header="0.3" footer="0.3"/>
  <pageSetup paperSize="9" scale="62" orientation="landscape" r:id="rId1"/>
  <rowBreaks count="1" manualBreakCount="1">
    <brk id="88" max="16383" man="1"/>
  </rowBreaks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גיליון11"/>
  <dimension ref="B1:O41"/>
  <sheetViews>
    <sheetView showGridLines="0" rightToLeft="1" zoomScale="85" zoomScaleNormal="85" zoomScaleSheetLayoutView="70" workbookViewId="0">
      <pane xSplit="3" ySplit="4" topLeftCell="D5" activePane="bottomRight" state="frozen"/>
      <selection pane="topRight" activeCell="C1" sqref="C1"/>
      <selection pane="bottomLeft" activeCell="A5" sqref="A5"/>
      <selection pane="bottomRight" activeCell="G22" sqref="G22"/>
    </sheetView>
  </sheetViews>
  <sheetFormatPr defaultColWidth="9" defaultRowHeight="14" x14ac:dyDescent="0.3"/>
  <cols>
    <col min="1" max="1" width="3.6640625" style="69" customWidth="1"/>
    <col min="2" max="2" width="5.5" style="69" customWidth="1"/>
    <col min="3" max="3" width="24.4140625" style="70" bestFit="1" customWidth="1"/>
    <col min="4" max="4" width="12" style="69" bestFit="1" customWidth="1"/>
    <col min="5" max="5" width="10.08203125" style="69" bestFit="1" customWidth="1"/>
    <col min="6" max="6" width="15.4140625" style="69" bestFit="1" customWidth="1"/>
    <col min="7" max="7" width="12.08203125" style="69" bestFit="1" customWidth="1"/>
    <col min="8" max="8" width="9" style="69" bestFit="1" customWidth="1"/>
    <col min="9" max="15" width="10.08203125" style="69" bestFit="1" customWidth="1"/>
    <col min="16" max="16384" width="9" style="69"/>
  </cols>
  <sheetData>
    <row r="1" spans="2:15" x14ac:dyDescent="0.3"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</row>
    <row r="2" spans="2:15" x14ac:dyDescent="0.3">
      <c r="C2" s="70" t="s">
        <v>87</v>
      </c>
      <c r="D2" s="70"/>
      <c r="E2" s="70"/>
      <c r="F2" s="69" t="s">
        <v>13</v>
      </c>
      <c r="G2" s="70"/>
      <c r="H2" s="70"/>
      <c r="I2" s="70"/>
      <c r="J2" s="70"/>
      <c r="K2" s="70"/>
      <c r="L2" s="70"/>
      <c r="M2" s="70"/>
      <c r="N2" s="70"/>
      <c r="O2" s="70"/>
    </row>
    <row r="3" spans="2:15" ht="14.5" thickBot="1" x14ac:dyDescent="0.35"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</row>
    <row r="4" spans="2:15" x14ac:dyDescent="0.3">
      <c r="C4" s="161" t="s">
        <v>88</v>
      </c>
      <c r="D4" s="182" t="s">
        <v>50</v>
      </c>
      <c r="E4" s="99"/>
      <c r="F4" s="161" t="s">
        <v>88</v>
      </c>
      <c r="G4" s="190" t="s">
        <v>50</v>
      </c>
      <c r="H4" s="182" t="s">
        <v>0</v>
      </c>
      <c r="I4" s="99"/>
      <c r="J4" s="99"/>
      <c r="K4" s="99"/>
      <c r="L4" s="99"/>
      <c r="M4" s="99"/>
      <c r="N4" s="70"/>
      <c r="O4" s="70"/>
    </row>
    <row r="5" spans="2:15" x14ac:dyDescent="0.3">
      <c r="C5" s="183"/>
      <c r="D5" s="184"/>
      <c r="E5" s="99"/>
      <c r="F5" s="183" t="s">
        <v>91</v>
      </c>
      <c r="G5" s="153"/>
      <c r="H5" s="191" t="str">
        <f>IFERROR(G5/$G$12,"")</f>
        <v/>
      </c>
      <c r="I5" s="99"/>
      <c r="J5" s="99"/>
      <c r="K5" s="99"/>
      <c r="L5" s="99"/>
      <c r="M5" s="99"/>
      <c r="N5" s="70"/>
      <c r="O5" s="70"/>
    </row>
    <row r="6" spans="2:15" x14ac:dyDescent="0.3">
      <c r="C6" s="185"/>
      <c r="D6" s="80"/>
      <c r="E6" s="99"/>
      <c r="F6" s="185" t="s">
        <v>92</v>
      </c>
      <c r="G6" s="78"/>
      <c r="H6" s="191" t="str">
        <f t="shared" ref="H6:H12" si="0">IFERROR(G6/$G$12,"")</f>
        <v/>
      </c>
      <c r="I6" s="99"/>
      <c r="J6" s="99"/>
      <c r="K6" s="99"/>
      <c r="L6" s="99"/>
      <c r="M6" s="99"/>
      <c r="N6" s="70"/>
      <c r="O6" s="70"/>
    </row>
    <row r="7" spans="2:15" x14ac:dyDescent="0.3">
      <c r="C7" s="185"/>
      <c r="D7" s="80"/>
      <c r="E7" s="99"/>
      <c r="F7" s="185"/>
      <c r="G7" s="78"/>
      <c r="H7" s="191" t="str">
        <f t="shared" si="0"/>
        <v/>
      </c>
      <c r="I7" s="99"/>
      <c r="J7" s="99"/>
      <c r="K7" s="99"/>
      <c r="L7" s="99"/>
      <c r="M7" s="99"/>
      <c r="N7" s="70"/>
      <c r="O7" s="70"/>
    </row>
    <row r="8" spans="2:15" x14ac:dyDescent="0.3">
      <c r="C8" s="185"/>
      <c r="D8" s="80"/>
      <c r="E8" s="99"/>
      <c r="F8" s="185"/>
      <c r="G8" s="78"/>
      <c r="H8" s="191" t="str">
        <f t="shared" si="0"/>
        <v/>
      </c>
      <c r="I8" s="99"/>
      <c r="J8" s="99"/>
      <c r="K8" s="99"/>
      <c r="L8" s="99"/>
      <c r="M8" s="99"/>
      <c r="N8" s="70"/>
      <c r="O8" s="70"/>
    </row>
    <row r="9" spans="2:15" x14ac:dyDescent="0.3">
      <c r="C9" s="185"/>
      <c r="D9" s="80"/>
      <c r="E9" s="99"/>
      <c r="F9" s="185"/>
      <c r="G9" s="78"/>
      <c r="H9" s="191" t="str">
        <f t="shared" si="0"/>
        <v/>
      </c>
      <c r="I9" s="99"/>
      <c r="J9" s="99"/>
      <c r="K9" s="99"/>
      <c r="L9" s="99"/>
      <c r="M9" s="99"/>
      <c r="N9" s="70"/>
      <c r="O9" s="70"/>
    </row>
    <row r="10" spans="2:15" x14ac:dyDescent="0.3">
      <c r="C10" s="185"/>
      <c r="D10" s="80"/>
      <c r="E10" s="99"/>
      <c r="F10" s="185"/>
      <c r="G10" s="78"/>
      <c r="H10" s="191" t="str">
        <f t="shared" si="0"/>
        <v/>
      </c>
      <c r="I10" s="99"/>
      <c r="J10" s="99"/>
      <c r="K10" s="99"/>
      <c r="L10" s="99"/>
      <c r="M10" s="99"/>
      <c r="N10" s="70"/>
      <c r="O10" s="70"/>
    </row>
    <row r="11" spans="2:15" x14ac:dyDescent="0.3">
      <c r="C11" s="185"/>
      <c r="D11" s="80"/>
      <c r="E11" s="99"/>
      <c r="F11" s="185" t="s">
        <v>89</v>
      </c>
      <c r="G11" s="78"/>
      <c r="H11" s="191" t="str">
        <f t="shared" si="0"/>
        <v/>
      </c>
      <c r="I11" s="99"/>
      <c r="J11" s="99"/>
      <c r="K11" s="99"/>
      <c r="L11" s="99"/>
      <c r="M11" s="99"/>
      <c r="N11" s="70"/>
      <c r="O11" s="70"/>
    </row>
    <row r="12" spans="2:15" ht="14.5" thickBot="1" x14ac:dyDescent="0.35">
      <c r="C12" s="185"/>
      <c r="D12" s="80"/>
      <c r="E12" s="99"/>
      <c r="F12" s="188" t="s">
        <v>1</v>
      </c>
      <c r="G12" s="192">
        <f>SUM(G5:G11)</f>
        <v>0</v>
      </c>
      <c r="H12" s="193" t="str">
        <f t="shared" si="0"/>
        <v/>
      </c>
      <c r="I12" s="99"/>
      <c r="J12" s="99"/>
      <c r="K12" s="99"/>
      <c r="L12" s="99"/>
      <c r="M12" s="99"/>
      <c r="N12" s="70"/>
      <c r="O12" s="70"/>
    </row>
    <row r="13" spans="2:15" x14ac:dyDescent="0.3">
      <c r="C13" s="185"/>
      <c r="D13" s="80"/>
      <c r="E13" s="99"/>
      <c r="F13" s="99"/>
      <c r="G13" s="99"/>
      <c r="H13" s="99"/>
      <c r="I13" s="99"/>
      <c r="J13" s="99"/>
      <c r="K13" s="99"/>
      <c r="L13" s="99"/>
      <c r="M13" s="99"/>
      <c r="N13" s="70"/>
      <c r="O13" s="70"/>
    </row>
    <row r="14" spans="2:15" x14ac:dyDescent="0.3">
      <c r="B14" s="154"/>
      <c r="C14" s="185"/>
      <c r="D14" s="80"/>
      <c r="E14" s="99"/>
      <c r="F14" s="99"/>
      <c r="G14" s="99"/>
      <c r="H14" s="99"/>
      <c r="I14" s="99"/>
      <c r="J14" s="99"/>
      <c r="K14" s="99"/>
      <c r="L14" s="99"/>
      <c r="M14" s="99"/>
      <c r="N14" s="70"/>
      <c r="O14" s="70"/>
    </row>
    <row r="15" spans="2:15" x14ac:dyDescent="0.3">
      <c r="B15" s="154"/>
      <c r="C15" s="185"/>
      <c r="D15" s="80"/>
      <c r="E15" s="99"/>
      <c r="F15" s="99"/>
      <c r="G15" s="99"/>
      <c r="H15" s="99"/>
      <c r="I15" s="99"/>
      <c r="J15" s="99"/>
      <c r="K15" s="99"/>
      <c r="L15" s="99"/>
      <c r="M15" s="99"/>
      <c r="N15" s="70"/>
      <c r="O15" s="70"/>
    </row>
    <row r="16" spans="2:15" x14ac:dyDescent="0.3">
      <c r="B16" s="154"/>
      <c r="C16" s="185"/>
      <c r="D16" s="80"/>
      <c r="E16" s="99"/>
      <c r="F16" s="99"/>
      <c r="G16" s="99"/>
      <c r="H16" s="99"/>
      <c r="I16" s="99"/>
      <c r="J16" s="99"/>
      <c r="K16" s="99"/>
      <c r="L16" s="99"/>
      <c r="M16" s="99"/>
      <c r="N16" s="70"/>
      <c r="O16" s="70"/>
    </row>
    <row r="17" spans="2:15" x14ac:dyDescent="0.3">
      <c r="B17" s="154"/>
      <c r="C17" s="186"/>
      <c r="D17" s="80"/>
      <c r="E17" s="99"/>
      <c r="F17" s="99"/>
      <c r="G17" s="99"/>
      <c r="H17" s="99"/>
      <c r="I17" s="99"/>
      <c r="J17" s="99"/>
      <c r="K17" s="99"/>
      <c r="L17" s="99"/>
      <c r="M17" s="99"/>
      <c r="N17" s="70"/>
      <c r="O17" s="70"/>
    </row>
    <row r="18" spans="2:15" x14ac:dyDescent="0.3">
      <c r="B18" s="154"/>
      <c r="C18" s="186"/>
      <c r="D18" s="80"/>
      <c r="E18" s="99"/>
      <c r="F18" s="99"/>
      <c r="G18" s="99"/>
      <c r="H18" s="99"/>
      <c r="I18" s="99"/>
      <c r="J18" s="99"/>
      <c r="K18" s="99"/>
      <c r="L18" s="99"/>
      <c r="M18" s="99"/>
      <c r="N18" s="70"/>
      <c r="O18" s="70"/>
    </row>
    <row r="19" spans="2:15" x14ac:dyDescent="0.3">
      <c r="B19" s="154"/>
      <c r="C19" s="185"/>
      <c r="D19" s="80"/>
      <c r="E19" s="99"/>
      <c r="F19" s="99"/>
      <c r="G19" s="99"/>
      <c r="H19" s="99"/>
      <c r="I19" s="99"/>
      <c r="J19" s="99"/>
      <c r="K19" s="99"/>
      <c r="L19" s="99"/>
      <c r="M19" s="99"/>
      <c r="N19" s="70"/>
      <c r="O19" s="70"/>
    </row>
    <row r="20" spans="2:15" x14ac:dyDescent="0.3">
      <c r="B20" s="154"/>
      <c r="C20" s="185"/>
      <c r="D20" s="80"/>
      <c r="E20" s="99"/>
      <c r="F20" s="99"/>
      <c r="G20" s="99"/>
      <c r="H20" s="99"/>
      <c r="I20" s="99"/>
      <c r="J20" s="99"/>
      <c r="K20" s="99"/>
      <c r="L20" s="99"/>
      <c r="M20" s="99"/>
      <c r="N20" s="70"/>
      <c r="O20" s="70"/>
    </row>
    <row r="21" spans="2:15" x14ac:dyDescent="0.3">
      <c r="B21" s="154"/>
      <c r="C21" s="185"/>
      <c r="D21" s="80"/>
      <c r="E21" s="99"/>
      <c r="F21" s="99"/>
      <c r="G21" s="99"/>
      <c r="H21" s="99"/>
      <c r="I21" s="99"/>
      <c r="J21" s="99"/>
      <c r="K21" s="99"/>
      <c r="L21" s="99"/>
      <c r="M21" s="99"/>
      <c r="N21" s="70"/>
      <c r="O21" s="70"/>
    </row>
    <row r="22" spans="2:15" x14ac:dyDescent="0.3">
      <c r="B22" s="154"/>
      <c r="C22" s="185"/>
      <c r="D22" s="80"/>
      <c r="E22" s="99"/>
      <c r="F22" s="99"/>
      <c r="G22" s="99"/>
      <c r="H22" s="99"/>
      <c r="I22" s="99"/>
      <c r="J22" s="99"/>
      <c r="K22" s="99"/>
      <c r="L22" s="99"/>
      <c r="M22" s="99"/>
      <c r="N22" s="70"/>
      <c r="O22" s="70"/>
    </row>
    <row r="23" spans="2:15" x14ac:dyDescent="0.3">
      <c r="C23" s="185"/>
      <c r="D23" s="80"/>
      <c r="E23" s="99"/>
      <c r="F23" s="99"/>
      <c r="G23" s="99"/>
      <c r="H23" s="99"/>
      <c r="I23" s="99"/>
      <c r="J23" s="99"/>
      <c r="K23" s="99"/>
      <c r="L23" s="99"/>
      <c r="M23" s="99"/>
      <c r="N23" s="70"/>
      <c r="O23" s="70"/>
    </row>
    <row r="24" spans="2:15" x14ac:dyDescent="0.3">
      <c r="C24" s="185"/>
      <c r="D24" s="80"/>
      <c r="E24" s="99"/>
      <c r="F24" s="99"/>
      <c r="G24" s="99"/>
      <c r="H24" s="99"/>
      <c r="I24" s="99"/>
      <c r="J24" s="99"/>
      <c r="K24" s="99"/>
      <c r="L24" s="99"/>
      <c r="M24" s="99"/>
      <c r="N24" s="70"/>
      <c r="O24" s="70"/>
    </row>
    <row r="25" spans="2:15" x14ac:dyDescent="0.3">
      <c r="C25" s="185"/>
      <c r="D25" s="80"/>
      <c r="E25" s="99"/>
      <c r="F25" s="99"/>
      <c r="G25" s="99"/>
      <c r="H25" s="99"/>
      <c r="I25" s="99"/>
      <c r="J25" s="99"/>
      <c r="K25" s="99"/>
      <c r="L25" s="99"/>
      <c r="M25" s="99"/>
      <c r="N25" s="70"/>
      <c r="O25" s="70"/>
    </row>
    <row r="26" spans="2:15" x14ac:dyDescent="0.3">
      <c r="B26" s="154"/>
      <c r="C26" s="185"/>
      <c r="D26" s="80"/>
      <c r="E26" s="99"/>
      <c r="F26" s="99"/>
      <c r="G26" s="99"/>
      <c r="H26" s="99"/>
      <c r="I26" s="99"/>
      <c r="J26" s="99"/>
      <c r="K26" s="99"/>
      <c r="L26" s="99"/>
      <c r="M26" s="99"/>
      <c r="N26" s="70"/>
      <c r="O26" s="70"/>
    </row>
    <row r="27" spans="2:15" x14ac:dyDescent="0.3">
      <c r="B27" s="154"/>
      <c r="C27" s="185"/>
      <c r="D27" s="80"/>
      <c r="E27" s="99"/>
      <c r="F27" s="99"/>
      <c r="G27" s="99"/>
      <c r="H27" s="99"/>
      <c r="I27" s="99"/>
      <c r="J27" s="99"/>
      <c r="K27" s="99"/>
      <c r="L27" s="99"/>
      <c r="M27" s="99"/>
      <c r="N27" s="70"/>
      <c r="O27" s="70"/>
    </row>
    <row r="28" spans="2:15" x14ac:dyDescent="0.3">
      <c r="B28" s="154"/>
      <c r="C28" s="185"/>
      <c r="D28" s="80"/>
      <c r="E28" s="99"/>
      <c r="F28" s="99"/>
      <c r="G28" s="99"/>
      <c r="H28" s="99"/>
      <c r="I28" s="99"/>
      <c r="J28" s="99"/>
      <c r="K28" s="99"/>
      <c r="L28" s="99"/>
      <c r="M28" s="99"/>
      <c r="N28" s="70"/>
      <c r="O28" s="70"/>
    </row>
    <row r="29" spans="2:15" x14ac:dyDescent="0.3">
      <c r="B29" s="154"/>
      <c r="C29" s="185"/>
      <c r="D29" s="80"/>
      <c r="E29" s="99"/>
      <c r="F29" s="99"/>
      <c r="G29" s="99"/>
      <c r="H29" s="99"/>
      <c r="I29" s="99"/>
      <c r="J29" s="99"/>
      <c r="K29" s="99"/>
      <c r="L29" s="99"/>
      <c r="M29" s="99"/>
      <c r="N29" s="70"/>
      <c r="O29" s="70"/>
    </row>
    <row r="30" spans="2:15" x14ac:dyDescent="0.3">
      <c r="B30" s="154"/>
      <c r="C30" s="185"/>
      <c r="D30" s="80"/>
      <c r="E30" s="99"/>
      <c r="F30" s="99"/>
      <c r="G30" s="99"/>
      <c r="H30" s="99"/>
      <c r="I30" s="99"/>
      <c r="J30" s="99"/>
      <c r="K30" s="99"/>
      <c r="L30" s="99"/>
      <c r="M30" s="99"/>
      <c r="N30" s="70"/>
      <c r="O30" s="70"/>
    </row>
    <row r="31" spans="2:15" x14ac:dyDescent="0.3">
      <c r="C31" s="185"/>
      <c r="D31" s="80"/>
      <c r="E31" s="99"/>
      <c r="F31" s="99"/>
      <c r="G31" s="99"/>
      <c r="H31" s="99"/>
      <c r="I31" s="99"/>
      <c r="J31" s="99"/>
      <c r="K31" s="99"/>
      <c r="L31" s="99"/>
      <c r="M31" s="99"/>
      <c r="N31" s="70"/>
      <c r="O31" s="70"/>
    </row>
    <row r="32" spans="2:15" x14ac:dyDescent="0.3">
      <c r="C32" s="185"/>
      <c r="D32" s="80"/>
      <c r="E32" s="99"/>
      <c r="F32" s="99"/>
      <c r="G32" s="99"/>
      <c r="H32" s="99"/>
      <c r="I32" s="99"/>
      <c r="J32" s="99"/>
      <c r="K32" s="99"/>
      <c r="L32" s="99"/>
      <c r="M32" s="99"/>
      <c r="N32" s="70"/>
      <c r="O32" s="70"/>
    </row>
    <row r="33" spans="3:15" x14ac:dyDescent="0.3">
      <c r="C33" s="185"/>
      <c r="D33" s="80"/>
      <c r="E33" s="99"/>
      <c r="F33" s="99"/>
      <c r="G33" s="99"/>
      <c r="H33" s="99"/>
      <c r="I33" s="99"/>
      <c r="J33" s="99"/>
      <c r="K33" s="99"/>
      <c r="L33" s="99"/>
      <c r="M33" s="99"/>
      <c r="N33" s="70"/>
      <c r="O33" s="70"/>
    </row>
    <row r="34" spans="3:15" x14ac:dyDescent="0.3">
      <c r="C34" s="185"/>
      <c r="D34" s="80"/>
      <c r="E34" s="99"/>
      <c r="F34" s="99"/>
      <c r="G34" s="99"/>
      <c r="H34" s="99"/>
      <c r="I34" s="99"/>
      <c r="J34" s="99"/>
      <c r="K34" s="99"/>
      <c r="L34" s="99"/>
      <c r="M34" s="99"/>
      <c r="N34" s="70"/>
      <c r="O34" s="70"/>
    </row>
    <row r="35" spans="3:15" x14ac:dyDescent="0.3">
      <c r="C35" s="185"/>
      <c r="D35" s="80"/>
      <c r="E35" s="99"/>
      <c r="F35" s="99"/>
      <c r="G35" s="99"/>
      <c r="H35" s="99"/>
      <c r="I35" s="99"/>
      <c r="J35" s="99"/>
      <c r="K35" s="99"/>
      <c r="L35" s="99"/>
      <c r="M35" s="99"/>
      <c r="N35" s="70"/>
      <c r="O35" s="70"/>
    </row>
    <row r="36" spans="3:15" x14ac:dyDescent="0.3">
      <c r="C36" s="185"/>
      <c r="D36" s="80"/>
      <c r="E36" s="99"/>
      <c r="F36" s="99"/>
      <c r="G36" s="99"/>
      <c r="H36" s="99"/>
      <c r="I36" s="99"/>
      <c r="J36" s="99"/>
      <c r="K36" s="99"/>
      <c r="L36" s="99"/>
      <c r="M36" s="99"/>
      <c r="N36" s="70"/>
      <c r="O36" s="70"/>
    </row>
    <row r="37" spans="3:15" x14ac:dyDescent="0.3">
      <c r="C37" s="185"/>
      <c r="D37" s="80"/>
      <c r="E37" s="99"/>
      <c r="H37" s="99"/>
      <c r="I37" s="99"/>
      <c r="J37" s="99"/>
      <c r="K37" s="99"/>
      <c r="L37" s="99"/>
      <c r="M37" s="99"/>
      <c r="N37" s="70"/>
      <c r="O37" s="70"/>
    </row>
    <row r="38" spans="3:15" x14ac:dyDescent="0.3">
      <c r="C38" s="185"/>
      <c r="D38" s="80"/>
      <c r="E38" s="99"/>
      <c r="H38" s="99"/>
      <c r="I38" s="99"/>
      <c r="J38" s="99"/>
      <c r="K38" s="99"/>
      <c r="L38" s="99"/>
      <c r="M38" s="99"/>
      <c r="N38" s="70"/>
      <c r="O38" s="70"/>
    </row>
    <row r="39" spans="3:15" x14ac:dyDescent="0.3">
      <c r="C39" s="185"/>
      <c r="D39" s="80"/>
      <c r="E39" s="99"/>
      <c r="H39" s="99"/>
      <c r="I39" s="99"/>
      <c r="J39" s="99"/>
      <c r="K39" s="99"/>
      <c r="L39" s="99"/>
      <c r="M39" s="99"/>
      <c r="N39" s="70"/>
      <c r="O39" s="70"/>
    </row>
    <row r="40" spans="3:15" x14ac:dyDescent="0.3">
      <c r="C40" s="185" t="s">
        <v>94</v>
      </c>
      <c r="D40" s="187">
        <f>0.15*SUM(D5:D39)</f>
        <v>0</v>
      </c>
    </row>
    <row r="41" spans="3:15" ht="14.5" thickBot="1" x14ac:dyDescent="0.35">
      <c r="C41" s="188" t="s">
        <v>1</v>
      </c>
      <c r="D41" s="189">
        <f>SUM(D5:D40)</f>
        <v>0</v>
      </c>
      <c r="E41" s="74"/>
    </row>
  </sheetData>
  <pageMargins left="0.7" right="0.7" top="0.75" bottom="0.75" header="0.3" footer="0.3"/>
  <pageSetup paperSize="9" scale="60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גיליון12"/>
  <dimension ref="B1:L373"/>
  <sheetViews>
    <sheetView showGridLines="0" rightToLeft="1" workbookViewId="0">
      <selection activeCell="G7" sqref="G7"/>
    </sheetView>
  </sheetViews>
  <sheetFormatPr defaultColWidth="9.08203125" defaultRowHeight="14" x14ac:dyDescent="0.3"/>
  <cols>
    <col min="1" max="2" width="3.5" style="69" customWidth="1"/>
    <col min="3" max="3" width="9.08203125" style="69"/>
    <col min="4" max="4" width="13.5" style="155" bestFit="1" customWidth="1"/>
    <col min="5" max="5" width="12.6640625" style="155" bestFit="1" customWidth="1"/>
    <col min="6" max="6" width="10.6640625" style="155" bestFit="1" customWidth="1"/>
    <col min="7" max="7" width="14.1640625" style="155" bestFit="1" customWidth="1"/>
    <col min="8" max="8" width="13.5" style="155" bestFit="1" customWidth="1"/>
    <col min="9" max="9" width="13.5" style="155" customWidth="1"/>
    <col min="10" max="10" width="11.1640625" style="69" bestFit="1" customWidth="1"/>
    <col min="11" max="11" width="9.6640625" style="69" bestFit="1" customWidth="1"/>
    <col min="12" max="12" width="14.1640625" style="69" bestFit="1" customWidth="1"/>
    <col min="13" max="16384" width="9.08203125" style="69"/>
  </cols>
  <sheetData>
    <row r="1" spans="2:12" x14ac:dyDescent="0.3">
      <c r="C1" s="119"/>
    </row>
    <row r="2" spans="2:12" x14ac:dyDescent="0.3">
      <c r="C2" s="156" t="s">
        <v>70</v>
      </c>
    </row>
    <row r="3" spans="2:12" x14ac:dyDescent="0.3">
      <c r="C3" s="119"/>
      <c r="D3" s="157"/>
    </row>
    <row r="4" spans="2:12" x14ac:dyDescent="0.3">
      <c r="C4" s="205" t="s">
        <v>71</v>
      </c>
      <c r="D4" s="205"/>
      <c r="E4" s="198">
        <f>'הקמה ומימון'!G6</f>
        <v>0</v>
      </c>
    </row>
    <row r="5" spans="2:12" x14ac:dyDescent="0.3">
      <c r="C5" s="205" t="s">
        <v>72</v>
      </c>
      <c r="D5" s="205"/>
      <c r="E5" s="199">
        <v>5</v>
      </c>
    </row>
    <row r="6" spans="2:12" x14ac:dyDescent="0.3">
      <c r="C6" s="205" t="s">
        <v>73</v>
      </c>
      <c r="D6" s="205"/>
      <c r="E6" s="200">
        <v>3.5000000000000003E-2</v>
      </c>
    </row>
    <row r="7" spans="2:12" x14ac:dyDescent="0.3">
      <c r="C7" s="205" t="s">
        <v>74</v>
      </c>
      <c r="D7" s="205"/>
      <c r="E7" s="158">
        <f>-PMT(E6/12,E5*12,E4)</f>
        <v>0</v>
      </c>
    </row>
    <row r="8" spans="2:12" x14ac:dyDescent="0.3">
      <c r="C8" s="205" t="s">
        <v>75</v>
      </c>
      <c r="D8" s="205"/>
      <c r="E8" s="158">
        <f>SUM(G13:G373)</f>
        <v>0</v>
      </c>
    </row>
    <row r="9" spans="2:12" x14ac:dyDescent="0.3">
      <c r="C9" s="205" t="s">
        <v>76</v>
      </c>
      <c r="D9" s="205"/>
      <c r="E9" s="158">
        <f>E8-E4</f>
        <v>0</v>
      </c>
    </row>
    <row r="10" spans="2:12" x14ac:dyDescent="0.3">
      <c r="C10" s="119"/>
    </row>
    <row r="11" spans="2:12" x14ac:dyDescent="0.3">
      <c r="C11" s="159" t="s">
        <v>77</v>
      </c>
    </row>
    <row r="12" spans="2:12" x14ac:dyDescent="0.3">
      <c r="C12" s="159"/>
    </row>
    <row r="13" spans="2:12" s="119" customFormat="1" ht="14.5" thickBot="1" x14ac:dyDescent="0.35">
      <c r="B13" s="194"/>
      <c r="C13" s="195" t="s">
        <v>78</v>
      </c>
      <c r="D13" s="196" t="s">
        <v>79</v>
      </c>
      <c r="E13" s="196" t="s">
        <v>80</v>
      </c>
      <c r="F13" s="196" t="s">
        <v>81</v>
      </c>
      <c r="G13" s="197" t="s">
        <v>82</v>
      </c>
      <c r="H13" s="197" t="s">
        <v>83</v>
      </c>
      <c r="I13" s="197"/>
      <c r="J13" s="196" t="s">
        <v>80</v>
      </c>
      <c r="K13" s="196" t="s">
        <v>81</v>
      </c>
      <c r="L13" s="197" t="s">
        <v>82</v>
      </c>
    </row>
    <row r="14" spans="2:12" ht="14.5" thickTop="1" x14ac:dyDescent="0.3">
      <c r="B14" s="69">
        <v>1</v>
      </c>
      <c r="C14" s="160">
        <v>1</v>
      </c>
      <c r="D14" s="155">
        <f>E4</f>
        <v>0</v>
      </c>
      <c r="E14" s="155">
        <f>D14*$E$6/12</f>
        <v>0</v>
      </c>
      <c r="F14" s="155">
        <f>IF((D14)&lt;=0,0,(G14-E14))</f>
        <v>0</v>
      </c>
      <c r="G14" s="155">
        <f>IF(D14&lt;=0,0,-PMT($E$6/12,$E$5*12-C14+1,D14))</f>
        <v>0</v>
      </c>
      <c r="H14" s="155">
        <f>IF((D14)&lt;=0,0,(D14-F14))</f>
        <v>0</v>
      </c>
    </row>
    <row r="15" spans="2:12" x14ac:dyDescent="0.3">
      <c r="B15" s="69">
        <v>1</v>
      </c>
      <c r="C15" s="160">
        <f>C14+1</f>
        <v>2</v>
      </c>
      <c r="D15" s="155">
        <f>IF($E$5*12&gt;=C15,H14,0)</f>
        <v>0</v>
      </c>
      <c r="E15" s="155">
        <f t="shared" ref="E15:E78" si="0">D15*$E$6/12</f>
        <v>0</v>
      </c>
      <c r="F15" s="155">
        <f>IF((D15)&lt;=0,0,(G15-E15))</f>
        <v>0</v>
      </c>
      <c r="G15" s="155">
        <f t="shared" ref="G15:G78" si="1">IF(D15&lt;=0,0,-PMT($E$6/12,$E$5*12-C15+1,D15))</f>
        <v>0</v>
      </c>
      <c r="H15" s="155">
        <f t="shared" ref="H15:H78" si="2">IF((D15)&lt;=0,0,(D15-F15))</f>
        <v>0</v>
      </c>
    </row>
    <row r="16" spans="2:12" x14ac:dyDescent="0.3">
      <c r="B16" s="69">
        <v>1</v>
      </c>
      <c r="C16" s="160">
        <f t="shared" ref="C16:C79" si="3">C15+1</f>
        <v>3</v>
      </c>
      <c r="D16" s="155">
        <f t="shared" ref="D16:D79" si="4">IF($E$5*12&gt;=C16,H15,0)</f>
        <v>0</v>
      </c>
      <c r="E16" s="155">
        <f t="shared" si="0"/>
        <v>0</v>
      </c>
      <c r="F16" s="155">
        <f t="shared" ref="F16:F79" si="5">IF((D16)&lt;=0,0,(G16-E16))</f>
        <v>0</v>
      </c>
      <c r="G16" s="155">
        <f t="shared" si="1"/>
        <v>0</v>
      </c>
      <c r="H16" s="155">
        <f t="shared" si="2"/>
        <v>0</v>
      </c>
    </row>
    <row r="17" spans="2:12" x14ac:dyDescent="0.3">
      <c r="B17" s="69">
        <v>1</v>
      </c>
      <c r="C17" s="160">
        <f t="shared" si="3"/>
        <v>4</v>
      </c>
      <c r="D17" s="155">
        <f t="shared" si="4"/>
        <v>0</v>
      </c>
      <c r="E17" s="155">
        <f t="shared" si="0"/>
        <v>0</v>
      </c>
      <c r="F17" s="155">
        <f t="shared" si="5"/>
        <v>0</v>
      </c>
      <c r="G17" s="155">
        <f t="shared" si="1"/>
        <v>0</v>
      </c>
      <c r="H17" s="155">
        <f t="shared" si="2"/>
        <v>0</v>
      </c>
    </row>
    <row r="18" spans="2:12" x14ac:dyDescent="0.3">
      <c r="B18" s="69">
        <v>1</v>
      </c>
      <c r="C18" s="160">
        <f t="shared" si="3"/>
        <v>5</v>
      </c>
      <c r="D18" s="155">
        <f t="shared" si="4"/>
        <v>0</v>
      </c>
      <c r="E18" s="155">
        <f t="shared" si="0"/>
        <v>0</v>
      </c>
      <c r="F18" s="155">
        <f t="shared" si="5"/>
        <v>0</v>
      </c>
      <c r="G18" s="155">
        <f t="shared" si="1"/>
        <v>0</v>
      </c>
      <c r="H18" s="155">
        <f t="shared" si="2"/>
        <v>0</v>
      </c>
    </row>
    <row r="19" spans="2:12" x14ac:dyDescent="0.3">
      <c r="B19" s="69">
        <v>1</v>
      </c>
      <c r="C19" s="160">
        <f t="shared" si="3"/>
        <v>6</v>
      </c>
      <c r="D19" s="155">
        <f t="shared" si="4"/>
        <v>0</v>
      </c>
      <c r="E19" s="155">
        <f t="shared" si="0"/>
        <v>0</v>
      </c>
      <c r="F19" s="155">
        <f t="shared" si="5"/>
        <v>0</v>
      </c>
      <c r="G19" s="155">
        <f t="shared" si="1"/>
        <v>0</v>
      </c>
      <c r="H19" s="155">
        <f t="shared" si="2"/>
        <v>0</v>
      </c>
    </row>
    <row r="20" spans="2:12" x14ac:dyDescent="0.3">
      <c r="B20" s="69">
        <v>1</v>
      </c>
      <c r="C20" s="160">
        <f t="shared" si="3"/>
        <v>7</v>
      </c>
      <c r="D20" s="155">
        <f t="shared" si="4"/>
        <v>0</v>
      </c>
      <c r="E20" s="155">
        <f t="shared" si="0"/>
        <v>0</v>
      </c>
      <c r="F20" s="155">
        <f t="shared" si="5"/>
        <v>0</v>
      </c>
      <c r="G20" s="155">
        <f t="shared" si="1"/>
        <v>0</v>
      </c>
      <c r="H20" s="155">
        <f t="shared" si="2"/>
        <v>0</v>
      </c>
    </row>
    <row r="21" spans="2:12" x14ac:dyDescent="0.3">
      <c r="B21" s="69">
        <v>1</v>
      </c>
      <c r="C21" s="160">
        <f t="shared" si="3"/>
        <v>8</v>
      </c>
      <c r="D21" s="155">
        <f t="shared" si="4"/>
        <v>0</v>
      </c>
      <c r="E21" s="155">
        <f t="shared" si="0"/>
        <v>0</v>
      </c>
      <c r="F21" s="155">
        <f t="shared" si="5"/>
        <v>0</v>
      </c>
      <c r="G21" s="155">
        <f t="shared" si="1"/>
        <v>0</v>
      </c>
      <c r="H21" s="155">
        <f t="shared" si="2"/>
        <v>0</v>
      </c>
    </row>
    <row r="22" spans="2:12" x14ac:dyDescent="0.3">
      <c r="B22" s="69">
        <v>1</v>
      </c>
      <c r="C22" s="160">
        <f t="shared" si="3"/>
        <v>9</v>
      </c>
      <c r="D22" s="155">
        <f t="shared" si="4"/>
        <v>0</v>
      </c>
      <c r="E22" s="155">
        <f t="shared" si="0"/>
        <v>0</v>
      </c>
      <c r="F22" s="155">
        <f t="shared" si="5"/>
        <v>0</v>
      </c>
      <c r="G22" s="155">
        <f t="shared" si="1"/>
        <v>0</v>
      </c>
      <c r="H22" s="155">
        <f t="shared" si="2"/>
        <v>0</v>
      </c>
    </row>
    <row r="23" spans="2:12" x14ac:dyDescent="0.3">
      <c r="B23" s="69">
        <v>1</v>
      </c>
      <c r="C23" s="160">
        <f t="shared" si="3"/>
        <v>10</v>
      </c>
      <c r="D23" s="155">
        <f t="shared" si="4"/>
        <v>0</v>
      </c>
      <c r="E23" s="155">
        <f t="shared" si="0"/>
        <v>0</v>
      </c>
      <c r="F23" s="155">
        <f t="shared" si="5"/>
        <v>0</v>
      </c>
      <c r="G23" s="155">
        <f t="shared" si="1"/>
        <v>0</v>
      </c>
      <c r="H23" s="155">
        <f t="shared" si="2"/>
        <v>0</v>
      </c>
    </row>
    <row r="24" spans="2:12" x14ac:dyDescent="0.3">
      <c r="B24" s="69">
        <v>1</v>
      </c>
      <c r="C24" s="160">
        <f t="shared" si="3"/>
        <v>11</v>
      </c>
      <c r="D24" s="155">
        <f t="shared" si="4"/>
        <v>0</v>
      </c>
      <c r="E24" s="155">
        <f t="shared" si="0"/>
        <v>0</v>
      </c>
      <c r="F24" s="155">
        <f t="shared" si="5"/>
        <v>0</v>
      </c>
      <c r="G24" s="155">
        <f t="shared" si="1"/>
        <v>0</v>
      </c>
      <c r="H24" s="155">
        <f t="shared" si="2"/>
        <v>0</v>
      </c>
    </row>
    <row r="25" spans="2:12" x14ac:dyDescent="0.3">
      <c r="B25" s="69">
        <v>1</v>
      </c>
      <c r="C25" s="160">
        <f t="shared" si="3"/>
        <v>12</v>
      </c>
      <c r="D25" s="155">
        <f t="shared" si="4"/>
        <v>0</v>
      </c>
      <c r="E25" s="155">
        <f t="shared" si="0"/>
        <v>0</v>
      </c>
      <c r="F25" s="155">
        <f t="shared" si="5"/>
        <v>0</v>
      </c>
      <c r="G25" s="155">
        <f t="shared" si="1"/>
        <v>0</v>
      </c>
      <c r="H25" s="155">
        <f t="shared" si="2"/>
        <v>0</v>
      </c>
      <c r="J25" s="99">
        <f>SUM(E14:E25)</f>
        <v>0</v>
      </c>
      <c r="K25" s="99">
        <f>SUM(F14:F25)</f>
        <v>0</v>
      </c>
      <c r="L25" s="99">
        <f>SUM(G14:G25)</f>
        <v>0</v>
      </c>
    </row>
    <row r="26" spans="2:12" x14ac:dyDescent="0.3">
      <c r="B26" s="69">
        <f>B14+1</f>
        <v>2</v>
      </c>
      <c r="C26" s="160">
        <f t="shared" si="3"/>
        <v>13</v>
      </c>
      <c r="D26" s="155">
        <f t="shared" si="4"/>
        <v>0</v>
      </c>
      <c r="E26" s="155">
        <f t="shared" si="0"/>
        <v>0</v>
      </c>
      <c r="F26" s="155">
        <f t="shared" si="5"/>
        <v>0</v>
      </c>
      <c r="G26" s="155">
        <f t="shared" si="1"/>
        <v>0</v>
      </c>
      <c r="H26" s="155">
        <f t="shared" si="2"/>
        <v>0</v>
      </c>
    </row>
    <row r="27" spans="2:12" x14ac:dyDescent="0.3">
      <c r="B27" s="69">
        <f t="shared" ref="B27:B90" si="6">B15+1</f>
        <v>2</v>
      </c>
      <c r="C27" s="160">
        <f t="shared" si="3"/>
        <v>14</v>
      </c>
      <c r="D27" s="155">
        <f t="shared" si="4"/>
        <v>0</v>
      </c>
      <c r="E27" s="155">
        <f t="shared" si="0"/>
        <v>0</v>
      </c>
      <c r="F27" s="155">
        <f t="shared" si="5"/>
        <v>0</v>
      </c>
      <c r="G27" s="155">
        <f t="shared" si="1"/>
        <v>0</v>
      </c>
      <c r="H27" s="155">
        <f t="shared" si="2"/>
        <v>0</v>
      </c>
    </row>
    <row r="28" spans="2:12" x14ac:dyDescent="0.3">
      <c r="B28" s="69">
        <f t="shared" si="6"/>
        <v>2</v>
      </c>
      <c r="C28" s="160">
        <f t="shared" si="3"/>
        <v>15</v>
      </c>
      <c r="D28" s="155">
        <f t="shared" si="4"/>
        <v>0</v>
      </c>
      <c r="E28" s="155">
        <f t="shared" si="0"/>
        <v>0</v>
      </c>
      <c r="F28" s="155">
        <f t="shared" si="5"/>
        <v>0</v>
      </c>
      <c r="G28" s="155">
        <f t="shared" si="1"/>
        <v>0</v>
      </c>
      <c r="H28" s="155">
        <f t="shared" si="2"/>
        <v>0</v>
      </c>
    </row>
    <row r="29" spans="2:12" x14ac:dyDescent="0.3">
      <c r="B29" s="69">
        <f t="shared" si="6"/>
        <v>2</v>
      </c>
      <c r="C29" s="160">
        <f t="shared" si="3"/>
        <v>16</v>
      </c>
      <c r="D29" s="155">
        <f t="shared" si="4"/>
        <v>0</v>
      </c>
      <c r="E29" s="155">
        <f t="shared" si="0"/>
        <v>0</v>
      </c>
      <c r="F29" s="155">
        <f t="shared" si="5"/>
        <v>0</v>
      </c>
      <c r="G29" s="155">
        <f t="shared" si="1"/>
        <v>0</v>
      </c>
      <c r="H29" s="155">
        <f t="shared" si="2"/>
        <v>0</v>
      </c>
    </row>
    <row r="30" spans="2:12" x14ac:dyDescent="0.3">
      <c r="B30" s="69">
        <f t="shared" si="6"/>
        <v>2</v>
      </c>
      <c r="C30" s="160">
        <f t="shared" si="3"/>
        <v>17</v>
      </c>
      <c r="D30" s="155">
        <f t="shared" si="4"/>
        <v>0</v>
      </c>
      <c r="E30" s="155">
        <f t="shared" si="0"/>
        <v>0</v>
      </c>
      <c r="F30" s="155">
        <f t="shared" si="5"/>
        <v>0</v>
      </c>
      <c r="G30" s="155">
        <f t="shared" si="1"/>
        <v>0</v>
      </c>
      <c r="H30" s="155">
        <f t="shared" si="2"/>
        <v>0</v>
      </c>
    </row>
    <row r="31" spans="2:12" x14ac:dyDescent="0.3">
      <c r="B31" s="69">
        <f t="shared" si="6"/>
        <v>2</v>
      </c>
      <c r="C31" s="160">
        <f t="shared" si="3"/>
        <v>18</v>
      </c>
      <c r="D31" s="155">
        <f t="shared" si="4"/>
        <v>0</v>
      </c>
      <c r="E31" s="155">
        <f t="shared" si="0"/>
        <v>0</v>
      </c>
      <c r="F31" s="155">
        <f t="shared" si="5"/>
        <v>0</v>
      </c>
      <c r="G31" s="155">
        <f t="shared" si="1"/>
        <v>0</v>
      </c>
      <c r="H31" s="155">
        <f t="shared" si="2"/>
        <v>0</v>
      </c>
    </row>
    <row r="32" spans="2:12" x14ac:dyDescent="0.3">
      <c r="B32" s="69">
        <f t="shared" si="6"/>
        <v>2</v>
      </c>
      <c r="C32" s="160">
        <f t="shared" si="3"/>
        <v>19</v>
      </c>
      <c r="D32" s="155">
        <f t="shared" si="4"/>
        <v>0</v>
      </c>
      <c r="E32" s="155">
        <f t="shared" si="0"/>
        <v>0</v>
      </c>
      <c r="F32" s="155">
        <f t="shared" si="5"/>
        <v>0</v>
      </c>
      <c r="G32" s="155">
        <f t="shared" si="1"/>
        <v>0</v>
      </c>
      <c r="H32" s="155">
        <f t="shared" si="2"/>
        <v>0</v>
      </c>
    </row>
    <row r="33" spans="2:12" x14ac:dyDescent="0.3">
      <c r="B33" s="69">
        <f t="shared" si="6"/>
        <v>2</v>
      </c>
      <c r="C33" s="160">
        <f t="shared" si="3"/>
        <v>20</v>
      </c>
      <c r="D33" s="155">
        <f t="shared" si="4"/>
        <v>0</v>
      </c>
      <c r="E33" s="155">
        <f t="shared" si="0"/>
        <v>0</v>
      </c>
      <c r="F33" s="155">
        <f t="shared" si="5"/>
        <v>0</v>
      </c>
      <c r="G33" s="155">
        <f t="shared" si="1"/>
        <v>0</v>
      </c>
      <c r="H33" s="155">
        <f t="shared" si="2"/>
        <v>0</v>
      </c>
    </row>
    <row r="34" spans="2:12" x14ac:dyDescent="0.3">
      <c r="B34" s="69">
        <f t="shared" si="6"/>
        <v>2</v>
      </c>
      <c r="C34" s="160">
        <f t="shared" si="3"/>
        <v>21</v>
      </c>
      <c r="D34" s="155">
        <f t="shared" si="4"/>
        <v>0</v>
      </c>
      <c r="E34" s="155">
        <f t="shared" si="0"/>
        <v>0</v>
      </c>
      <c r="F34" s="155">
        <f t="shared" si="5"/>
        <v>0</v>
      </c>
      <c r="G34" s="155">
        <f t="shared" si="1"/>
        <v>0</v>
      </c>
      <c r="H34" s="155">
        <f t="shared" si="2"/>
        <v>0</v>
      </c>
    </row>
    <row r="35" spans="2:12" x14ac:dyDescent="0.3">
      <c r="B35" s="69">
        <f t="shared" si="6"/>
        <v>2</v>
      </c>
      <c r="C35" s="160">
        <f t="shared" si="3"/>
        <v>22</v>
      </c>
      <c r="D35" s="155">
        <f t="shared" si="4"/>
        <v>0</v>
      </c>
      <c r="E35" s="155">
        <f t="shared" si="0"/>
        <v>0</v>
      </c>
      <c r="F35" s="155">
        <f t="shared" si="5"/>
        <v>0</v>
      </c>
      <c r="G35" s="155">
        <f t="shared" si="1"/>
        <v>0</v>
      </c>
      <c r="H35" s="155">
        <f t="shared" si="2"/>
        <v>0</v>
      </c>
    </row>
    <row r="36" spans="2:12" x14ac:dyDescent="0.3">
      <c r="B36" s="69">
        <f t="shared" si="6"/>
        <v>2</v>
      </c>
      <c r="C36" s="160">
        <f t="shared" si="3"/>
        <v>23</v>
      </c>
      <c r="D36" s="155">
        <f t="shared" si="4"/>
        <v>0</v>
      </c>
      <c r="E36" s="155">
        <f t="shared" si="0"/>
        <v>0</v>
      </c>
      <c r="F36" s="155">
        <f t="shared" si="5"/>
        <v>0</v>
      </c>
      <c r="G36" s="155">
        <f t="shared" si="1"/>
        <v>0</v>
      </c>
      <c r="H36" s="155">
        <f t="shared" si="2"/>
        <v>0</v>
      </c>
    </row>
    <row r="37" spans="2:12" x14ac:dyDescent="0.3">
      <c r="B37" s="69">
        <f t="shared" si="6"/>
        <v>2</v>
      </c>
      <c r="C37" s="160">
        <f t="shared" si="3"/>
        <v>24</v>
      </c>
      <c r="D37" s="155">
        <f t="shared" si="4"/>
        <v>0</v>
      </c>
      <c r="E37" s="155">
        <f t="shared" si="0"/>
        <v>0</v>
      </c>
      <c r="F37" s="155">
        <f t="shared" si="5"/>
        <v>0</v>
      </c>
      <c r="G37" s="155">
        <f t="shared" si="1"/>
        <v>0</v>
      </c>
      <c r="H37" s="155">
        <f t="shared" si="2"/>
        <v>0</v>
      </c>
      <c r="J37" s="99">
        <f>SUM(E26:E37)</f>
        <v>0</v>
      </c>
      <c r="K37" s="99">
        <f>SUM(F26:F37)</f>
        <v>0</v>
      </c>
      <c r="L37" s="99">
        <f>SUM(G26:G37)</f>
        <v>0</v>
      </c>
    </row>
    <row r="38" spans="2:12" x14ac:dyDescent="0.3">
      <c r="B38" s="69">
        <f t="shared" si="6"/>
        <v>3</v>
      </c>
      <c r="C38" s="160">
        <f t="shared" si="3"/>
        <v>25</v>
      </c>
      <c r="D38" s="155">
        <f t="shared" si="4"/>
        <v>0</v>
      </c>
      <c r="E38" s="155">
        <f t="shared" si="0"/>
        <v>0</v>
      </c>
      <c r="F38" s="155">
        <f t="shared" si="5"/>
        <v>0</v>
      </c>
      <c r="G38" s="155">
        <f t="shared" si="1"/>
        <v>0</v>
      </c>
      <c r="H38" s="155">
        <f t="shared" si="2"/>
        <v>0</v>
      </c>
    </row>
    <row r="39" spans="2:12" x14ac:dyDescent="0.3">
      <c r="B39" s="69">
        <f t="shared" si="6"/>
        <v>3</v>
      </c>
      <c r="C39" s="160">
        <f t="shared" si="3"/>
        <v>26</v>
      </c>
      <c r="D39" s="155">
        <f t="shared" si="4"/>
        <v>0</v>
      </c>
      <c r="E39" s="155">
        <f t="shared" si="0"/>
        <v>0</v>
      </c>
      <c r="F39" s="155">
        <f t="shared" si="5"/>
        <v>0</v>
      </c>
      <c r="G39" s="155">
        <f t="shared" si="1"/>
        <v>0</v>
      </c>
      <c r="H39" s="155">
        <f t="shared" si="2"/>
        <v>0</v>
      </c>
    </row>
    <row r="40" spans="2:12" x14ac:dyDescent="0.3">
      <c r="B40" s="69">
        <f t="shared" si="6"/>
        <v>3</v>
      </c>
      <c r="C40" s="160">
        <f t="shared" si="3"/>
        <v>27</v>
      </c>
      <c r="D40" s="155">
        <f t="shared" si="4"/>
        <v>0</v>
      </c>
      <c r="E40" s="155">
        <f t="shared" si="0"/>
        <v>0</v>
      </c>
      <c r="F40" s="155">
        <f t="shared" si="5"/>
        <v>0</v>
      </c>
      <c r="G40" s="155">
        <f t="shared" si="1"/>
        <v>0</v>
      </c>
      <c r="H40" s="155">
        <f t="shared" si="2"/>
        <v>0</v>
      </c>
    </row>
    <row r="41" spans="2:12" x14ac:dyDescent="0.3">
      <c r="B41" s="69">
        <f t="shared" si="6"/>
        <v>3</v>
      </c>
      <c r="C41" s="160">
        <f t="shared" si="3"/>
        <v>28</v>
      </c>
      <c r="D41" s="155">
        <f t="shared" si="4"/>
        <v>0</v>
      </c>
      <c r="E41" s="155">
        <f t="shared" si="0"/>
        <v>0</v>
      </c>
      <c r="F41" s="155">
        <f t="shared" si="5"/>
        <v>0</v>
      </c>
      <c r="G41" s="155">
        <f t="shared" si="1"/>
        <v>0</v>
      </c>
      <c r="H41" s="155">
        <f t="shared" si="2"/>
        <v>0</v>
      </c>
    </row>
    <row r="42" spans="2:12" x14ac:dyDescent="0.3">
      <c r="B42" s="69">
        <f t="shared" si="6"/>
        <v>3</v>
      </c>
      <c r="C42" s="160">
        <f t="shared" si="3"/>
        <v>29</v>
      </c>
      <c r="D42" s="155">
        <f t="shared" si="4"/>
        <v>0</v>
      </c>
      <c r="E42" s="155">
        <f t="shared" si="0"/>
        <v>0</v>
      </c>
      <c r="F42" s="155">
        <f t="shared" si="5"/>
        <v>0</v>
      </c>
      <c r="G42" s="155">
        <f t="shared" si="1"/>
        <v>0</v>
      </c>
      <c r="H42" s="155">
        <f t="shared" si="2"/>
        <v>0</v>
      </c>
    </row>
    <row r="43" spans="2:12" x14ac:dyDescent="0.3">
      <c r="B43" s="69">
        <f t="shared" si="6"/>
        <v>3</v>
      </c>
      <c r="C43" s="160">
        <f t="shared" si="3"/>
        <v>30</v>
      </c>
      <c r="D43" s="155">
        <f t="shared" si="4"/>
        <v>0</v>
      </c>
      <c r="E43" s="155">
        <f t="shared" si="0"/>
        <v>0</v>
      </c>
      <c r="F43" s="155">
        <f t="shared" si="5"/>
        <v>0</v>
      </c>
      <c r="G43" s="155">
        <f t="shared" si="1"/>
        <v>0</v>
      </c>
      <c r="H43" s="155">
        <f t="shared" si="2"/>
        <v>0</v>
      </c>
    </row>
    <row r="44" spans="2:12" x14ac:dyDescent="0.3">
      <c r="B44" s="69">
        <f t="shared" si="6"/>
        <v>3</v>
      </c>
      <c r="C44" s="160">
        <f t="shared" si="3"/>
        <v>31</v>
      </c>
      <c r="D44" s="155">
        <f t="shared" si="4"/>
        <v>0</v>
      </c>
      <c r="E44" s="155">
        <f t="shared" si="0"/>
        <v>0</v>
      </c>
      <c r="F44" s="155">
        <f t="shared" si="5"/>
        <v>0</v>
      </c>
      <c r="G44" s="155">
        <f t="shared" si="1"/>
        <v>0</v>
      </c>
      <c r="H44" s="155">
        <f t="shared" si="2"/>
        <v>0</v>
      </c>
    </row>
    <row r="45" spans="2:12" x14ac:dyDescent="0.3">
      <c r="B45" s="69">
        <f t="shared" si="6"/>
        <v>3</v>
      </c>
      <c r="C45" s="160">
        <f t="shared" si="3"/>
        <v>32</v>
      </c>
      <c r="D45" s="155">
        <f t="shared" si="4"/>
        <v>0</v>
      </c>
      <c r="E45" s="155">
        <f t="shared" si="0"/>
        <v>0</v>
      </c>
      <c r="F45" s="155">
        <f t="shared" si="5"/>
        <v>0</v>
      </c>
      <c r="G45" s="155">
        <f t="shared" si="1"/>
        <v>0</v>
      </c>
      <c r="H45" s="155">
        <f t="shared" si="2"/>
        <v>0</v>
      </c>
    </row>
    <row r="46" spans="2:12" x14ac:dyDescent="0.3">
      <c r="B46" s="69">
        <f t="shared" si="6"/>
        <v>3</v>
      </c>
      <c r="C46" s="160">
        <f t="shared" si="3"/>
        <v>33</v>
      </c>
      <c r="D46" s="155">
        <f t="shared" si="4"/>
        <v>0</v>
      </c>
      <c r="E46" s="155">
        <f t="shared" si="0"/>
        <v>0</v>
      </c>
      <c r="F46" s="155">
        <f t="shared" si="5"/>
        <v>0</v>
      </c>
      <c r="G46" s="155">
        <f t="shared" si="1"/>
        <v>0</v>
      </c>
      <c r="H46" s="155">
        <f t="shared" si="2"/>
        <v>0</v>
      </c>
    </row>
    <row r="47" spans="2:12" x14ac:dyDescent="0.3">
      <c r="B47" s="69">
        <f t="shared" si="6"/>
        <v>3</v>
      </c>
      <c r="C47" s="160">
        <f t="shared" si="3"/>
        <v>34</v>
      </c>
      <c r="D47" s="155">
        <f t="shared" si="4"/>
        <v>0</v>
      </c>
      <c r="E47" s="155">
        <f t="shared" si="0"/>
        <v>0</v>
      </c>
      <c r="F47" s="155">
        <f t="shared" si="5"/>
        <v>0</v>
      </c>
      <c r="G47" s="155">
        <f t="shared" si="1"/>
        <v>0</v>
      </c>
      <c r="H47" s="155">
        <f t="shared" si="2"/>
        <v>0</v>
      </c>
    </row>
    <row r="48" spans="2:12" x14ac:dyDescent="0.3">
      <c r="B48" s="69">
        <f t="shared" si="6"/>
        <v>3</v>
      </c>
      <c r="C48" s="160">
        <f t="shared" si="3"/>
        <v>35</v>
      </c>
      <c r="D48" s="155">
        <f t="shared" si="4"/>
        <v>0</v>
      </c>
      <c r="E48" s="155">
        <f t="shared" si="0"/>
        <v>0</v>
      </c>
      <c r="F48" s="155">
        <f t="shared" si="5"/>
        <v>0</v>
      </c>
      <c r="G48" s="155">
        <f t="shared" si="1"/>
        <v>0</v>
      </c>
      <c r="H48" s="155">
        <f t="shared" si="2"/>
        <v>0</v>
      </c>
    </row>
    <row r="49" spans="2:12" x14ac:dyDescent="0.3">
      <c r="B49" s="69">
        <f t="shared" si="6"/>
        <v>3</v>
      </c>
      <c r="C49" s="160">
        <f t="shared" si="3"/>
        <v>36</v>
      </c>
      <c r="D49" s="155">
        <f t="shared" si="4"/>
        <v>0</v>
      </c>
      <c r="E49" s="155">
        <f t="shared" si="0"/>
        <v>0</v>
      </c>
      <c r="F49" s="155">
        <f t="shared" si="5"/>
        <v>0</v>
      </c>
      <c r="G49" s="155">
        <f t="shared" si="1"/>
        <v>0</v>
      </c>
      <c r="H49" s="155">
        <f t="shared" si="2"/>
        <v>0</v>
      </c>
      <c r="J49" s="99">
        <f>SUM(E38:E49)</f>
        <v>0</v>
      </c>
      <c r="K49" s="99">
        <f>SUM(F38:F49)</f>
        <v>0</v>
      </c>
      <c r="L49" s="99">
        <f>SUM(G38:G49)</f>
        <v>0</v>
      </c>
    </row>
    <row r="50" spans="2:12" x14ac:dyDescent="0.3">
      <c r="B50" s="69">
        <f t="shared" si="6"/>
        <v>4</v>
      </c>
      <c r="C50" s="160">
        <f t="shared" si="3"/>
        <v>37</v>
      </c>
      <c r="D50" s="155">
        <f t="shared" si="4"/>
        <v>0</v>
      </c>
      <c r="E50" s="155">
        <f t="shared" si="0"/>
        <v>0</v>
      </c>
      <c r="F50" s="155">
        <f t="shared" si="5"/>
        <v>0</v>
      </c>
      <c r="G50" s="155">
        <f t="shared" si="1"/>
        <v>0</v>
      </c>
      <c r="H50" s="155">
        <f t="shared" si="2"/>
        <v>0</v>
      </c>
    </row>
    <row r="51" spans="2:12" x14ac:dyDescent="0.3">
      <c r="B51" s="69">
        <f t="shared" si="6"/>
        <v>4</v>
      </c>
      <c r="C51" s="160">
        <f t="shared" si="3"/>
        <v>38</v>
      </c>
      <c r="D51" s="155">
        <f t="shared" si="4"/>
        <v>0</v>
      </c>
      <c r="E51" s="155">
        <f t="shared" si="0"/>
        <v>0</v>
      </c>
      <c r="F51" s="155">
        <f t="shared" si="5"/>
        <v>0</v>
      </c>
      <c r="G51" s="155">
        <f t="shared" si="1"/>
        <v>0</v>
      </c>
      <c r="H51" s="155">
        <f t="shared" si="2"/>
        <v>0</v>
      </c>
    </row>
    <row r="52" spans="2:12" x14ac:dyDescent="0.3">
      <c r="B52" s="69">
        <f t="shared" si="6"/>
        <v>4</v>
      </c>
      <c r="C52" s="160">
        <f t="shared" si="3"/>
        <v>39</v>
      </c>
      <c r="D52" s="155">
        <f t="shared" si="4"/>
        <v>0</v>
      </c>
      <c r="E52" s="155">
        <f t="shared" si="0"/>
        <v>0</v>
      </c>
      <c r="F52" s="155">
        <f t="shared" si="5"/>
        <v>0</v>
      </c>
      <c r="G52" s="155">
        <f t="shared" si="1"/>
        <v>0</v>
      </c>
      <c r="H52" s="155">
        <f t="shared" si="2"/>
        <v>0</v>
      </c>
    </row>
    <row r="53" spans="2:12" x14ac:dyDescent="0.3">
      <c r="B53" s="69">
        <f t="shared" si="6"/>
        <v>4</v>
      </c>
      <c r="C53" s="160">
        <f t="shared" si="3"/>
        <v>40</v>
      </c>
      <c r="D53" s="155">
        <f t="shared" si="4"/>
        <v>0</v>
      </c>
      <c r="E53" s="155">
        <f t="shared" si="0"/>
        <v>0</v>
      </c>
      <c r="F53" s="155">
        <f t="shared" si="5"/>
        <v>0</v>
      </c>
      <c r="G53" s="155">
        <f t="shared" si="1"/>
        <v>0</v>
      </c>
      <c r="H53" s="155">
        <f t="shared" si="2"/>
        <v>0</v>
      </c>
    </row>
    <row r="54" spans="2:12" x14ac:dyDescent="0.3">
      <c r="B54" s="69">
        <f t="shared" si="6"/>
        <v>4</v>
      </c>
      <c r="C54" s="160">
        <f t="shared" si="3"/>
        <v>41</v>
      </c>
      <c r="D54" s="155">
        <f t="shared" si="4"/>
        <v>0</v>
      </c>
      <c r="E54" s="155">
        <f t="shared" si="0"/>
        <v>0</v>
      </c>
      <c r="F54" s="155">
        <f t="shared" si="5"/>
        <v>0</v>
      </c>
      <c r="G54" s="155">
        <f t="shared" si="1"/>
        <v>0</v>
      </c>
      <c r="H54" s="155">
        <f t="shared" si="2"/>
        <v>0</v>
      </c>
    </row>
    <row r="55" spans="2:12" x14ac:dyDescent="0.3">
      <c r="B55" s="69">
        <f t="shared" si="6"/>
        <v>4</v>
      </c>
      <c r="C55" s="160">
        <f t="shared" si="3"/>
        <v>42</v>
      </c>
      <c r="D55" s="155">
        <f t="shared" si="4"/>
        <v>0</v>
      </c>
      <c r="E55" s="155">
        <f t="shared" si="0"/>
        <v>0</v>
      </c>
      <c r="F55" s="155">
        <f t="shared" si="5"/>
        <v>0</v>
      </c>
      <c r="G55" s="155">
        <f t="shared" si="1"/>
        <v>0</v>
      </c>
      <c r="H55" s="155">
        <f t="shared" si="2"/>
        <v>0</v>
      </c>
    </row>
    <row r="56" spans="2:12" x14ac:dyDescent="0.3">
      <c r="B56" s="69">
        <f t="shared" si="6"/>
        <v>4</v>
      </c>
      <c r="C56" s="160">
        <f t="shared" si="3"/>
        <v>43</v>
      </c>
      <c r="D56" s="155">
        <f t="shared" si="4"/>
        <v>0</v>
      </c>
      <c r="E56" s="155">
        <f t="shared" si="0"/>
        <v>0</v>
      </c>
      <c r="F56" s="155">
        <f t="shared" si="5"/>
        <v>0</v>
      </c>
      <c r="G56" s="155">
        <f t="shared" si="1"/>
        <v>0</v>
      </c>
      <c r="H56" s="155">
        <f t="shared" si="2"/>
        <v>0</v>
      </c>
    </row>
    <row r="57" spans="2:12" x14ac:dyDescent="0.3">
      <c r="B57" s="69">
        <f t="shared" si="6"/>
        <v>4</v>
      </c>
      <c r="C57" s="160">
        <f t="shared" si="3"/>
        <v>44</v>
      </c>
      <c r="D57" s="155">
        <f t="shared" si="4"/>
        <v>0</v>
      </c>
      <c r="E57" s="155">
        <f t="shared" si="0"/>
        <v>0</v>
      </c>
      <c r="F57" s="155">
        <f t="shared" si="5"/>
        <v>0</v>
      </c>
      <c r="G57" s="155">
        <f t="shared" si="1"/>
        <v>0</v>
      </c>
      <c r="H57" s="155">
        <f t="shared" si="2"/>
        <v>0</v>
      </c>
    </row>
    <row r="58" spans="2:12" x14ac:dyDescent="0.3">
      <c r="B58" s="69">
        <f t="shared" si="6"/>
        <v>4</v>
      </c>
      <c r="C58" s="160">
        <f t="shared" si="3"/>
        <v>45</v>
      </c>
      <c r="D58" s="155">
        <f t="shared" si="4"/>
        <v>0</v>
      </c>
      <c r="E58" s="155">
        <f t="shared" si="0"/>
        <v>0</v>
      </c>
      <c r="F58" s="155">
        <f t="shared" si="5"/>
        <v>0</v>
      </c>
      <c r="G58" s="155">
        <f t="shared" si="1"/>
        <v>0</v>
      </c>
      <c r="H58" s="155">
        <f t="shared" si="2"/>
        <v>0</v>
      </c>
    </row>
    <row r="59" spans="2:12" x14ac:dyDescent="0.3">
      <c r="B59" s="69">
        <f t="shared" si="6"/>
        <v>4</v>
      </c>
      <c r="C59" s="160">
        <f t="shared" si="3"/>
        <v>46</v>
      </c>
      <c r="D59" s="155">
        <f t="shared" si="4"/>
        <v>0</v>
      </c>
      <c r="E59" s="155">
        <f t="shared" si="0"/>
        <v>0</v>
      </c>
      <c r="F59" s="155">
        <f t="shared" si="5"/>
        <v>0</v>
      </c>
      <c r="G59" s="155">
        <f t="shared" si="1"/>
        <v>0</v>
      </c>
      <c r="H59" s="155">
        <f t="shared" si="2"/>
        <v>0</v>
      </c>
    </row>
    <row r="60" spans="2:12" x14ac:dyDescent="0.3">
      <c r="B60" s="69">
        <f t="shared" si="6"/>
        <v>4</v>
      </c>
      <c r="C60" s="160">
        <f t="shared" si="3"/>
        <v>47</v>
      </c>
      <c r="D60" s="155">
        <f t="shared" si="4"/>
        <v>0</v>
      </c>
      <c r="E60" s="155">
        <f t="shared" si="0"/>
        <v>0</v>
      </c>
      <c r="F60" s="155">
        <f t="shared" si="5"/>
        <v>0</v>
      </c>
      <c r="G60" s="155">
        <f t="shared" si="1"/>
        <v>0</v>
      </c>
      <c r="H60" s="155">
        <f t="shared" si="2"/>
        <v>0</v>
      </c>
    </row>
    <row r="61" spans="2:12" x14ac:dyDescent="0.3">
      <c r="B61" s="69">
        <f t="shared" si="6"/>
        <v>4</v>
      </c>
      <c r="C61" s="160">
        <f t="shared" si="3"/>
        <v>48</v>
      </c>
      <c r="D61" s="155">
        <f t="shared" si="4"/>
        <v>0</v>
      </c>
      <c r="E61" s="155">
        <f t="shared" si="0"/>
        <v>0</v>
      </c>
      <c r="F61" s="155">
        <f t="shared" si="5"/>
        <v>0</v>
      </c>
      <c r="G61" s="155">
        <f t="shared" si="1"/>
        <v>0</v>
      </c>
      <c r="H61" s="155">
        <f t="shared" si="2"/>
        <v>0</v>
      </c>
      <c r="J61" s="99">
        <f>SUM(E50:E61)</f>
        <v>0</v>
      </c>
      <c r="K61" s="99">
        <f>SUM(F50:F61)</f>
        <v>0</v>
      </c>
      <c r="L61" s="99">
        <f>SUM(G50:G61)</f>
        <v>0</v>
      </c>
    </row>
    <row r="62" spans="2:12" x14ac:dyDescent="0.3">
      <c r="B62" s="69">
        <f t="shared" si="6"/>
        <v>5</v>
      </c>
      <c r="C62" s="160">
        <f t="shared" si="3"/>
        <v>49</v>
      </c>
      <c r="D62" s="155">
        <f t="shared" si="4"/>
        <v>0</v>
      </c>
      <c r="E62" s="155">
        <f t="shared" si="0"/>
        <v>0</v>
      </c>
      <c r="F62" s="155">
        <f t="shared" si="5"/>
        <v>0</v>
      </c>
      <c r="G62" s="155">
        <f t="shared" si="1"/>
        <v>0</v>
      </c>
      <c r="H62" s="155">
        <f t="shared" si="2"/>
        <v>0</v>
      </c>
    </row>
    <row r="63" spans="2:12" x14ac:dyDescent="0.3">
      <c r="B63" s="69">
        <f t="shared" si="6"/>
        <v>5</v>
      </c>
      <c r="C63" s="160">
        <f t="shared" si="3"/>
        <v>50</v>
      </c>
      <c r="D63" s="155">
        <f t="shared" si="4"/>
        <v>0</v>
      </c>
      <c r="E63" s="155">
        <f t="shared" si="0"/>
        <v>0</v>
      </c>
      <c r="F63" s="155">
        <f t="shared" si="5"/>
        <v>0</v>
      </c>
      <c r="G63" s="155">
        <f t="shared" si="1"/>
        <v>0</v>
      </c>
      <c r="H63" s="155">
        <f t="shared" si="2"/>
        <v>0</v>
      </c>
    </row>
    <row r="64" spans="2:12" x14ac:dyDescent="0.3">
      <c r="B64" s="69">
        <f t="shared" si="6"/>
        <v>5</v>
      </c>
      <c r="C64" s="160">
        <f t="shared" si="3"/>
        <v>51</v>
      </c>
      <c r="D64" s="155">
        <f t="shared" si="4"/>
        <v>0</v>
      </c>
      <c r="E64" s="155">
        <f t="shared" si="0"/>
        <v>0</v>
      </c>
      <c r="F64" s="155">
        <f t="shared" si="5"/>
        <v>0</v>
      </c>
      <c r="G64" s="155">
        <f t="shared" si="1"/>
        <v>0</v>
      </c>
      <c r="H64" s="155">
        <f t="shared" si="2"/>
        <v>0</v>
      </c>
    </row>
    <row r="65" spans="2:12" x14ac:dyDescent="0.3">
      <c r="B65" s="69">
        <f t="shared" si="6"/>
        <v>5</v>
      </c>
      <c r="C65" s="160">
        <f t="shared" si="3"/>
        <v>52</v>
      </c>
      <c r="D65" s="155">
        <f t="shared" si="4"/>
        <v>0</v>
      </c>
      <c r="E65" s="155">
        <f t="shared" si="0"/>
        <v>0</v>
      </c>
      <c r="F65" s="155">
        <f t="shared" si="5"/>
        <v>0</v>
      </c>
      <c r="G65" s="155">
        <f t="shared" si="1"/>
        <v>0</v>
      </c>
      <c r="H65" s="155">
        <f t="shared" si="2"/>
        <v>0</v>
      </c>
    </row>
    <row r="66" spans="2:12" x14ac:dyDescent="0.3">
      <c r="B66" s="69">
        <f t="shared" si="6"/>
        <v>5</v>
      </c>
      <c r="C66" s="160">
        <f t="shared" si="3"/>
        <v>53</v>
      </c>
      <c r="D66" s="155">
        <f t="shared" si="4"/>
        <v>0</v>
      </c>
      <c r="E66" s="155">
        <f t="shared" si="0"/>
        <v>0</v>
      </c>
      <c r="F66" s="155">
        <f t="shared" si="5"/>
        <v>0</v>
      </c>
      <c r="G66" s="155">
        <f t="shared" si="1"/>
        <v>0</v>
      </c>
      <c r="H66" s="155">
        <f t="shared" si="2"/>
        <v>0</v>
      </c>
    </row>
    <row r="67" spans="2:12" x14ac:dyDescent="0.3">
      <c r="B67" s="69">
        <f t="shared" si="6"/>
        <v>5</v>
      </c>
      <c r="C67" s="160">
        <f t="shared" si="3"/>
        <v>54</v>
      </c>
      <c r="D67" s="155">
        <f t="shared" si="4"/>
        <v>0</v>
      </c>
      <c r="E67" s="155">
        <f t="shared" si="0"/>
        <v>0</v>
      </c>
      <c r="F67" s="155">
        <f t="shared" si="5"/>
        <v>0</v>
      </c>
      <c r="G67" s="155">
        <f t="shared" si="1"/>
        <v>0</v>
      </c>
      <c r="H67" s="155">
        <f t="shared" si="2"/>
        <v>0</v>
      </c>
    </row>
    <row r="68" spans="2:12" x14ac:dyDescent="0.3">
      <c r="B68" s="69">
        <f t="shared" si="6"/>
        <v>5</v>
      </c>
      <c r="C68" s="160">
        <f t="shared" si="3"/>
        <v>55</v>
      </c>
      <c r="D68" s="155">
        <f t="shared" si="4"/>
        <v>0</v>
      </c>
      <c r="E68" s="155">
        <f t="shared" si="0"/>
        <v>0</v>
      </c>
      <c r="F68" s="155">
        <f t="shared" si="5"/>
        <v>0</v>
      </c>
      <c r="G68" s="155">
        <f t="shared" si="1"/>
        <v>0</v>
      </c>
      <c r="H68" s="155">
        <f t="shared" si="2"/>
        <v>0</v>
      </c>
    </row>
    <row r="69" spans="2:12" x14ac:dyDescent="0.3">
      <c r="B69" s="69">
        <f t="shared" si="6"/>
        <v>5</v>
      </c>
      <c r="C69" s="160">
        <f t="shared" si="3"/>
        <v>56</v>
      </c>
      <c r="D69" s="155">
        <f t="shared" si="4"/>
        <v>0</v>
      </c>
      <c r="E69" s="155">
        <f t="shared" si="0"/>
        <v>0</v>
      </c>
      <c r="F69" s="155">
        <f t="shared" si="5"/>
        <v>0</v>
      </c>
      <c r="G69" s="155">
        <f t="shared" si="1"/>
        <v>0</v>
      </c>
      <c r="H69" s="155">
        <f t="shared" si="2"/>
        <v>0</v>
      </c>
    </row>
    <row r="70" spans="2:12" x14ac:dyDescent="0.3">
      <c r="B70" s="69">
        <f t="shared" si="6"/>
        <v>5</v>
      </c>
      <c r="C70" s="160">
        <f t="shared" si="3"/>
        <v>57</v>
      </c>
      <c r="D70" s="155">
        <f t="shared" si="4"/>
        <v>0</v>
      </c>
      <c r="E70" s="155">
        <f t="shared" si="0"/>
        <v>0</v>
      </c>
      <c r="F70" s="155">
        <f t="shared" si="5"/>
        <v>0</v>
      </c>
      <c r="G70" s="155">
        <f t="shared" si="1"/>
        <v>0</v>
      </c>
      <c r="H70" s="155">
        <f t="shared" si="2"/>
        <v>0</v>
      </c>
    </row>
    <row r="71" spans="2:12" x14ac:dyDescent="0.3">
      <c r="B71" s="69">
        <f t="shared" si="6"/>
        <v>5</v>
      </c>
      <c r="C71" s="160">
        <f t="shared" si="3"/>
        <v>58</v>
      </c>
      <c r="D71" s="155">
        <f t="shared" si="4"/>
        <v>0</v>
      </c>
      <c r="E71" s="155">
        <f t="shared" si="0"/>
        <v>0</v>
      </c>
      <c r="F71" s="155">
        <f t="shared" si="5"/>
        <v>0</v>
      </c>
      <c r="G71" s="155">
        <f t="shared" si="1"/>
        <v>0</v>
      </c>
      <c r="H71" s="155">
        <f t="shared" si="2"/>
        <v>0</v>
      </c>
    </row>
    <row r="72" spans="2:12" x14ac:dyDescent="0.3">
      <c r="B72" s="69">
        <f t="shared" si="6"/>
        <v>5</v>
      </c>
      <c r="C72" s="160">
        <f t="shared" si="3"/>
        <v>59</v>
      </c>
      <c r="D72" s="155">
        <f t="shared" si="4"/>
        <v>0</v>
      </c>
      <c r="E72" s="155">
        <f t="shared" si="0"/>
        <v>0</v>
      </c>
      <c r="F72" s="155">
        <f t="shared" si="5"/>
        <v>0</v>
      </c>
      <c r="G72" s="155">
        <f t="shared" si="1"/>
        <v>0</v>
      </c>
      <c r="H72" s="155">
        <f t="shared" si="2"/>
        <v>0</v>
      </c>
    </row>
    <row r="73" spans="2:12" x14ac:dyDescent="0.3">
      <c r="B73" s="69">
        <f t="shared" si="6"/>
        <v>5</v>
      </c>
      <c r="C73" s="160">
        <f t="shared" si="3"/>
        <v>60</v>
      </c>
      <c r="D73" s="155">
        <f t="shared" si="4"/>
        <v>0</v>
      </c>
      <c r="E73" s="155">
        <f t="shared" si="0"/>
        <v>0</v>
      </c>
      <c r="F73" s="155">
        <f t="shared" si="5"/>
        <v>0</v>
      </c>
      <c r="G73" s="155">
        <f t="shared" si="1"/>
        <v>0</v>
      </c>
      <c r="H73" s="155">
        <f t="shared" si="2"/>
        <v>0</v>
      </c>
      <c r="J73" s="99">
        <f>SUM(E62:E73)</f>
        <v>0</v>
      </c>
      <c r="K73" s="99">
        <f>SUM(F62:F73)</f>
        <v>0</v>
      </c>
      <c r="L73" s="99">
        <f>SUM(G62:G73)</f>
        <v>0</v>
      </c>
    </row>
    <row r="74" spans="2:12" x14ac:dyDescent="0.3">
      <c r="B74" s="69">
        <f t="shared" si="6"/>
        <v>6</v>
      </c>
      <c r="C74" s="160">
        <f t="shared" si="3"/>
        <v>61</v>
      </c>
      <c r="D74" s="155">
        <f t="shared" si="4"/>
        <v>0</v>
      </c>
      <c r="E74" s="155">
        <f t="shared" si="0"/>
        <v>0</v>
      </c>
      <c r="F74" s="155">
        <f t="shared" si="5"/>
        <v>0</v>
      </c>
      <c r="G74" s="155">
        <f t="shared" si="1"/>
        <v>0</v>
      </c>
      <c r="H74" s="155">
        <f t="shared" si="2"/>
        <v>0</v>
      </c>
    </row>
    <row r="75" spans="2:12" x14ac:dyDescent="0.3">
      <c r="B75" s="69">
        <f t="shared" si="6"/>
        <v>6</v>
      </c>
      <c r="C75" s="160">
        <f t="shared" si="3"/>
        <v>62</v>
      </c>
      <c r="D75" s="155">
        <f t="shared" si="4"/>
        <v>0</v>
      </c>
      <c r="E75" s="155">
        <f t="shared" si="0"/>
        <v>0</v>
      </c>
      <c r="F75" s="155">
        <f t="shared" si="5"/>
        <v>0</v>
      </c>
      <c r="G75" s="155">
        <f t="shared" si="1"/>
        <v>0</v>
      </c>
      <c r="H75" s="155">
        <f t="shared" si="2"/>
        <v>0</v>
      </c>
    </row>
    <row r="76" spans="2:12" x14ac:dyDescent="0.3">
      <c r="B76" s="69">
        <f t="shared" si="6"/>
        <v>6</v>
      </c>
      <c r="C76" s="160">
        <f t="shared" si="3"/>
        <v>63</v>
      </c>
      <c r="D76" s="155">
        <f t="shared" si="4"/>
        <v>0</v>
      </c>
      <c r="E76" s="155">
        <f t="shared" si="0"/>
        <v>0</v>
      </c>
      <c r="F76" s="155">
        <f t="shared" si="5"/>
        <v>0</v>
      </c>
      <c r="G76" s="155">
        <f t="shared" si="1"/>
        <v>0</v>
      </c>
      <c r="H76" s="155">
        <f t="shared" si="2"/>
        <v>0</v>
      </c>
    </row>
    <row r="77" spans="2:12" x14ac:dyDescent="0.3">
      <c r="B77" s="69">
        <f t="shared" si="6"/>
        <v>6</v>
      </c>
      <c r="C77" s="160">
        <f t="shared" si="3"/>
        <v>64</v>
      </c>
      <c r="D77" s="155">
        <f t="shared" si="4"/>
        <v>0</v>
      </c>
      <c r="E77" s="155">
        <f t="shared" si="0"/>
        <v>0</v>
      </c>
      <c r="F77" s="155">
        <f t="shared" si="5"/>
        <v>0</v>
      </c>
      <c r="G77" s="155">
        <f t="shared" si="1"/>
        <v>0</v>
      </c>
      <c r="H77" s="155">
        <f t="shared" si="2"/>
        <v>0</v>
      </c>
    </row>
    <row r="78" spans="2:12" x14ac:dyDescent="0.3">
      <c r="B78" s="69">
        <f t="shared" si="6"/>
        <v>6</v>
      </c>
      <c r="C78" s="160">
        <f t="shared" si="3"/>
        <v>65</v>
      </c>
      <c r="D78" s="155">
        <f t="shared" si="4"/>
        <v>0</v>
      </c>
      <c r="E78" s="155">
        <f t="shared" si="0"/>
        <v>0</v>
      </c>
      <c r="F78" s="155">
        <f t="shared" si="5"/>
        <v>0</v>
      </c>
      <c r="G78" s="155">
        <f t="shared" si="1"/>
        <v>0</v>
      </c>
      <c r="H78" s="155">
        <f t="shared" si="2"/>
        <v>0</v>
      </c>
    </row>
    <row r="79" spans="2:12" x14ac:dyDescent="0.3">
      <c r="B79" s="69">
        <f t="shared" si="6"/>
        <v>6</v>
      </c>
      <c r="C79" s="160">
        <f t="shared" si="3"/>
        <v>66</v>
      </c>
      <c r="D79" s="155">
        <f t="shared" si="4"/>
        <v>0</v>
      </c>
      <c r="E79" s="155">
        <f t="shared" ref="E79:E142" si="7">D79*$E$6/12</f>
        <v>0</v>
      </c>
      <c r="F79" s="155">
        <f t="shared" si="5"/>
        <v>0</v>
      </c>
      <c r="G79" s="155">
        <f t="shared" ref="G79:G142" si="8">IF(D79&lt;=0,0,-PMT($E$6/12,$E$5*12-C79+1,D79))</f>
        <v>0</v>
      </c>
      <c r="H79" s="155">
        <f t="shared" ref="H79:H142" si="9">IF((D79)&lt;=0,0,(D79-F79))</f>
        <v>0</v>
      </c>
    </row>
    <row r="80" spans="2:12" x14ac:dyDescent="0.3">
      <c r="B80" s="69">
        <f t="shared" si="6"/>
        <v>6</v>
      </c>
      <c r="C80" s="160">
        <f t="shared" ref="C80:C143" si="10">C79+1</f>
        <v>67</v>
      </c>
      <c r="D80" s="155">
        <f t="shared" ref="D80:D143" si="11">IF($E$5*12&gt;=C80,H79,0)</f>
        <v>0</v>
      </c>
      <c r="E80" s="155">
        <f t="shared" si="7"/>
        <v>0</v>
      </c>
      <c r="F80" s="155">
        <f t="shared" ref="F80:F143" si="12">IF((D80)&lt;=0,0,(G80-E80))</f>
        <v>0</v>
      </c>
      <c r="G80" s="155">
        <f t="shared" si="8"/>
        <v>0</v>
      </c>
      <c r="H80" s="155">
        <f t="shared" si="9"/>
        <v>0</v>
      </c>
    </row>
    <row r="81" spans="2:12" x14ac:dyDescent="0.3">
      <c r="B81" s="69">
        <f t="shared" si="6"/>
        <v>6</v>
      </c>
      <c r="C81" s="160">
        <f t="shared" si="10"/>
        <v>68</v>
      </c>
      <c r="D81" s="155">
        <f t="shared" si="11"/>
        <v>0</v>
      </c>
      <c r="E81" s="155">
        <f t="shared" si="7"/>
        <v>0</v>
      </c>
      <c r="F81" s="155">
        <f t="shared" si="12"/>
        <v>0</v>
      </c>
      <c r="G81" s="155">
        <f t="shared" si="8"/>
        <v>0</v>
      </c>
      <c r="H81" s="155">
        <f t="shared" si="9"/>
        <v>0</v>
      </c>
    </row>
    <row r="82" spans="2:12" x14ac:dyDescent="0.3">
      <c r="B82" s="69">
        <f t="shared" si="6"/>
        <v>6</v>
      </c>
      <c r="C82" s="160">
        <f t="shared" si="10"/>
        <v>69</v>
      </c>
      <c r="D82" s="155">
        <f t="shared" si="11"/>
        <v>0</v>
      </c>
      <c r="E82" s="155">
        <f t="shared" si="7"/>
        <v>0</v>
      </c>
      <c r="F82" s="155">
        <f t="shared" si="12"/>
        <v>0</v>
      </c>
      <c r="G82" s="155">
        <f t="shared" si="8"/>
        <v>0</v>
      </c>
      <c r="H82" s="155">
        <f t="shared" si="9"/>
        <v>0</v>
      </c>
    </row>
    <row r="83" spans="2:12" x14ac:dyDescent="0.3">
      <c r="B83" s="69">
        <f t="shared" si="6"/>
        <v>6</v>
      </c>
      <c r="C83" s="160">
        <f t="shared" si="10"/>
        <v>70</v>
      </c>
      <c r="D83" s="155">
        <f t="shared" si="11"/>
        <v>0</v>
      </c>
      <c r="E83" s="155">
        <f t="shared" si="7"/>
        <v>0</v>
      </c>
      <c r="F83" s="155">
        <f t="shared" si="12"/>
        <v>0</v>
      </c>
      <c r="G83" s="155">
        <f t="shared" si="8"/>
        <v>0</v>
      </c>
      <c r="H83" s="155">
        <f t="shared" si="9"/>
        <v>0</v>
      </c>
    </row>
    <row r="84" spans="2:12" x14ac:dyDescent="0.3">
      <c r="B84" s="69">
        <f t="shared" si="6"/>
        <v>6</v>
      </c>
      <c r="C84" s="160">
        <f t="shared" si="10"/>
        <v>71</v>
      </c>
      <c r="D84" s="155">
        <f t="shared" si="11"/>
        <v>0</v>
      </c>
      <c r="E84" s="155">
        <f t="shared" si="7"/>
        <v>0</v>
      </c>
      <c r="F84" s="155">
        <f t="shared" si="12"/>
        <v>0</v>
      </c>
      <c r="G84" s="155">
        <f t="shared" si="8"/>
        <v>0</v>
      </c>
      <c r="H84" s="155">
        <f t="shared" si="9"/>
        <v>0</v>
      </c>
    </row>
    <row r="85" spans="2:12" x14ac:dyDescent="0.3">
      <c r="B85" s="69">
        <f t="shared" si="6"/>
        <v>6</v>
      </c>
      <c r="C85" s="160">
        <f t="shared" si="10"/>
        <v>72</v>
      </c>
      <c r="D85" s="155">
        <f t="shared" si="11"/>
        <v>0</v>
      </c>
      <c r="E85" s="155">
        <f t="shared" si="7"/>
        <v>0</v>
      </c>
      <c r="F85" s="155">
        <f t="shared" si="12"/>
        <v>0</v>
      </c>
      <c r="G85" s="155">
        <f t="shared" si="8"/>
        <v>0</v>
      </c>
      <c r="H85" s="155">
        <f t="shared" si="9"/>
        <v>0</v>
      </c>
      <c r="J85" s="99">
        <f>SUM(E74:E85)</f>
        <v>0</v>
      </c>
      <c r="K85" s="99">
        <f>SUM(F74:F85)</f>
        <v>0</v>
      </c>
      <c r="L85" s="99">
        <f>SUM(G74:G85)</f>
        <v>0</v>
      </c>
    </row>
    <row r="86" spans="2:12" x14ac:dyDescent="0.3">
      <c r="B86" s="69">
        <f t="shared" si="6"/>
        <v>7</v>
      </c>
      <c r="C86" s="160">
        <f t="shared" si="10"/>
        <v>73</v>
      </c>
      <c r="D86" s="155">
        <f t="shared" si="11"/>
        <v>0</v>
      </c>
      <c r="E86" s="155">
        <f t="shared" si="7"/>
        <v>0</v>
      </c>
      <c r="F86" s="155">
        <f t="shared" si="12"/>
        <v>0</v>
      </c>
      <c r="G86" s="155">
        <f t="shared" si="8"/>
        <v>0</v>
      </c>
      <c r="H86" s="155">
        <f t="shared" si="9"/>
        <v>0</v>
      </c>
    </row>
    <row r="87" spans="2:12" x14ac:dyDescent="0.3">
      <c r="B87" s="69">
        <f t="shared" si="6"/>
        <v>7</v>
      </c>
      <c r="C87" s="160">
        <f t="shared" si="10"/>
        <v>74</v>
      </c>
      <c r="D87" s="155">
        <f t="shared" si="11"/>
        <v>0</v>
      </c>
      <c r="E87" s="155">
        <f t="shared" si="7"/>
        <v>0</v>
      </c>
      <c r="F87" s="155">
        <f t="shared" si="12"/>
        <v>0</v>
      </c>
      <c r="G87" s="155">
        <f t="shared" si="8"/>
        <v>0</v>
      </c>
      <c r="H87" s="155">
        <f t="shared" si="9"/>
        <v>0</v>
      </c>
    </row>
    <row r="88" spans="2:12" x14ac:dyDescent="0.3">
      <c r="B88" s="69">
        <f t="shared" si="6"/>
        <v>7</v>
      </c>
      <c r="C88" s="160">
        <f t="shared" si="10"/>
        <v>75</v>
      </c>
      <c r="D88" s="155">
        <f t="shared" si="11"/>
        <v>0</v>
      </c>
      <c r="E88" s="155">
        <f t="shared" si="7"/>
        <v>0</v>
      </c>
      <c r="F88" s="155">
        <f t="shared" si="12"/>
        <v>0</v>
      </c>
      <c r="G88" s="155">
        <f t="shared" si="8"/>
        <v>0</v>
      </c>
      <c r="H88" s="155">
        <f t="shared" si="9"/>
        <v>0</v>
      </c>
    </row>
    <row r="89" spans="2:12" x14ac:dyDescent="0.3">
      <c r="B89" s="69">
        <f t="shared" si="6"/>
        <v>7</v>
      </c>
      <c r="C89" s="160">
        <f t="shared" si="10"/>
        <v>76</v>
      </c>
      <c r="D89" s="155">
        <f t="shared" si="11"/>
        <v>0</v>
      </c>
      <c r="E89" s="155">
        <f t="shared" si="7"/>
        <v>0</v>
      </c>
      <c r="F89" s="155">
        <f t="shared" si="12"/>
        <v>0</v>
      </c>
      <c r="G89" s="155">
        <f t="shared" si="8"/>
        <v>0</v>
      </c>
      <c r="H89" s="155">
        <f t="shared" si="9"/>
        <v>0</v>
      </c>
    </row>
    <row r="90" spans="2:12" x14ac:dyDescent="0.3">
      <c r="B90" s="69">
        <f t="shared" si="6"/>
        <v>7</v>
      </c>
      <c r="C90" s="160">
        <f t="shared" si="10"/>
        <v>77</v>
      </c>
      <c r="D90" s="155">
        <f t="shared" si="11"/>
        <v>0</v>
      </c>
      <c r="E90" s="155">
        <f t="shared" si="7"/>
        <v>0</v>
      </c>
      <c r="F90" s="155">
        <f t="shared" si="12"/>
        <v>0</v>
      </c>
      <c r="G90" s="155">
        <f t="shared" si="8"/>
        <v>0</v>
      </c>
      <c r="H90" s="155">
        <f t="shared" si="9"/>
        <v>0</v>
      </c>
    </row>
    <row r="91" spans="2:12" x14ac:dyDescent="0.3">
      <c r="B91" s="69">
        <f t="shared" ref="B91:B154" si="13">B79+1</f>
        <v>7</v>
      </c>
      <c r="C91" s="160">
        <f t="shared" si="10"/>
        <v>78</v>
      </c>
      <c r="D91" s="155">
        <f t="shared" si="11"/>
        <v>0</v>
      </c>
      <c r="E91" s="155">
        <f t="shared" si="7"/>
        <v>0</v>
      </c>
      <c r="F91" s="155">
        <f t="shared" si="12"/>
        <v>0</v>
      </c>
      <c r="G91" s="155">
        <f t="shared" si="8"/>
        <v>0</v>
      </c>
      <c r="H91" s="155">
        <f t="shared" si="9"/>
        <v>0</v>
      </c>
    </row>
    <row r="92" spans="2:12" x14ac:dyDescent="0.3">
      <c r="B92" s="69">
        <f t="shared" si="13"/>
        <v>7</v>
      </c>
      <c r="C92" s="160">
        <f t="shared" si="10"/>
        <v>79</v>
      </c>
      <c r="D92" s="155">
        <f t="shared" si="11"/>
        <v>0</v>
      </c>
      <c r="E92" s="155">
        <f t="shared" si="7"/>
        <v>0</v>
      </c>
      <c r="F92" s="155">
        <f t="shared" si="12"/>
        <v>0</v>
      </c>
      <c r="G92" s="155">
        <f t="shared" si="8"/>
        <v>0</v>
      </c>
      <c r="H92" s="155">
        <f t="shared" si="9"/>
        <v>0</v>
      </c>
    </row>
    <row r="93" spans="2:12" x14ac:dyDescent="0.3">
      <c r="B93" s="69">
        <f t="shared" si="13"/>
        <v>7</v>
      </c>
      <c r="C93" s="160">
        <f t="shared" si="10"/>
        <v>80</v>
      </c>
      <c r="D93" s="155">
        <f t="shared" si="11"/>
        <v>0</v>
      </c>
      <c r="E93" s="155">
        <f t="shared" si="7"/>
        <v>0</v>
      </c>
      <c r="F93" s="155">
        <f t="shared" si="12"/>
        <v>0</v>
      </c>
      <c r="G93" s="155">
        <f t="shared" si="8"/>
        <v>0</v>
      </c>
      <c r="H93" s="155">
        <f t="shared" si="9"/>
        <v>0</v>
      </c>
    </row>
    <row r="94" spans="2:12" x14ac:dyDescent="0.3">
      <c r="B94" s="69">
        <f t="shared" si="13"/>
        <v>7</v>
      </c>
      <c r="C94" s="160">
        <f t="shared" si="10"/>
        <v>81</v>
      </c>
      <c r="D94" s="155">
        <f t="shared" si="11"/>
        <v>0</v>
      </c>
      <c r="E94" s="155">
        <f t="shared" si="7"/>
        <v>0</v>
      </c>
      <c r="F94" s="155">
        <f t="shared" si="12"/>
        <v>0</v>
      </c>
      <c r="G94" s="155">
        <f t="shared" si="8"/>
        <v>0</v>
      </c>
      <c r="H94" s="155">
        <f t="shared" si="9"/>
        <v>0</v>
      </c>
    </row>
    <row r="95" spans="2:12" x14ac:dyDescent="0.3">
      <c r="B95" s="69">
        <f t="shared" si="13"/>
        <v>7</v>
      </c>
      <c r="C95" s="160">
        <f t="shared" si="10"/>
        <v>82</v>
      </c>
      <c r="D95" s="155">
        <f t="shared" si="11"/>
        <v>0</v>
      </c>
      <c r="E95" s="155">
        <f t="shared" si="7"/>
        <v>0</v>
      </c>
      <c r="F95" s="155">
        <f t="shared" si="12"/>
        <v>0</v>
      </c>
      <c r="G95" s="155">
        <f t="shared" si="8"/>
        <v>0</v>
      </c>
      <c r="H95" s="155">
        <f t="shared" si="9"/>
        <v>0</v>
      </c>
    </row>
    <row r="96" spans="2:12" x14ac:dyDescent="0.3">
      <c r="B96" s="69">
        <f t="shared" si="13"/>
        <v>7</v>
      </c>
      <c r="C96" s="160">
        <f t="shared" si="10"/>
        <v>83</v>
      </c>
      <c r="D96" s="155">
        <f t="shared" si="11"/>
        <v>0</v>
      </c>
      <c r="E96" s="155">
        <f t="shared" si="7"/>
        <v>0</v>
      </c>
      <c r="F96" s="155">
        <f t="shared" si="12"/>
        <v>0</v>
      </c>
      <c r="G96" s="155">
        <f t="shared" si="8"/>
        <v>0</v>
      </c>
      <c r="H96" s="155">
        <f t="shared" si="9"/>
        <v>0</v>
      </c>
    </row>
    <row r="97" spans="2:12" x14ac:dyDescent="0.3">
      <c r="B97" s="69">
        <f t="shared" si="13"/>
        <v>7</v>
      </c>
      <c r="C97" s="160">
        <f t="shared" si="10"/>
        <v>84</v>
      </c>
      <c r="D97" s="155">
        <f t="shared" si="11"/>
        <v>0</v>
      </c>
      <c r="E97" s="155">
        <f t="shared" si="7"/>
        <v>0</v>
      </c>
      <c r="F97" s="155">
        <f t="shared" si="12"/>
        <v>0</v>
      </c>
      <c r="G97" s="155">
        <f t="shared" si="8"/>
        <v>0</v>
      </c>
      <c r="H97" s="155">
        <f t="shared" si="9"/>
        <v>0</v>
      </c>
      <c r="J97" s="99">
        <f>SUM(E86:E97)</f>
        <v>0</v>
      </c>
      <c r="K97" s="99">
        <f>SUM(F86:F97)</f>
        <v>0</v>
      </c>
      <c r="L97" s="99">
        <f>SUM(G86:G97)</f>
        <v>0</v>
      </c>
    </row>
    <row r="98" spans="2:12" x14ac:dyDescent="0.3">
      <c r="B98" s="69">
        <f t="shared" si="13"/>
        <v>8</v>
      </c>
      <c r="C98" s="160">
        <f t="shared" si="10"/>
        <v>85</v>
      </c>
      <c r="D98" s="155">
        <f t="shared" si="11"/>
        <v>0</v>
      </c>
      <c r="E98" s="155">
        <f t="shared" si="7"/>
        <v>0</v>
      </c>
      <c r="F98" s="155">
        <f t="shared" si="12"/>
        <v>0</v>
      </c>
      <c r="G98" s="155">
        <f t="shared" si="8"/>
        <v>0</v>
      </c>
      <c r="H98" s="155">
        <f t="shared" si="9"/>
        <v>0</v>
      </c>
    </row>
    <row r="99" spans="2:12" x14ac:dyDescent="0.3">
      <c r="B99" s="69">
        <f t="shared" si="13"/>
        <v>8</v>
      </c>
      <c r="C99" s="160">
        <f t="shared" si="10"/>
        <v>86</v>
      </c>
      <c r="D99" s="155">
        <f t="shared" si="11"/>
        <v>0</v>
      </c>
      <c r="E99" s="155">
        <f t="shared" si="7"/>
        <v>0</v>
      </c>
      <c r="F99" s="155">
        <f t="shared" si="12"/>
        <v>0</v>
      </c>
      <c r="G99" s="155">
        <f t="shared" si="8"/>
        <v>0</v>
      </c>
      <c r="H99" s="155">
        <f t="shared" si="9"/>
        <v>0</v>
      </c>
    </row>
    <row r="100" spans="2:12" x14ac:dyDescent="0.3">
      <c r="B100" s="69">
        <f t="shared" si="13"/>
        <v>8</v>
      </c>
      <c r="C100" s="160">
        <f t="shared" si="10"/>
        <v>87</v>
      </c>
      <c r="D100" s="155">
        <f t="shared" si="11"/>
        <v>0</v>
      </c>
      <c r="E100" s="155">
        <f t="shared" si="7"/>
        <v>0</v>
      </c>
      <c r="F100" s="155">
        <f t="shared" si="12"/>
        <v>0</v>
      </c>
      <c r="G100" s="155">
        <f t="shared" si="8"/>
        <v>0</v>
      </c>
      <c r="H100" s="155">
        <f t="shared" si="9"/>
        <v>0</v>
      </c>
    </row>
    <row r="101" spans="2:12" x14ac:dyDescent="0.3">
      <c r="B101" s="69">
        <f t="shared" si="13"/>
        <v>8</v>
      </c>
      <c r="C101" s="160">
        <f t="shared" si="10"/>
        <v>88</v>
      </c>
      <c r="D101" s="155">
        <f t="shared" si="11"/>
        <v>0</v>
      </c>
      <c r="E101" s="155">
        <f t="shared" si="7"/>
        <v>0</v>
      </c>
      <c r="F101" s="155">
        <f t="shared" si="12"/>
        <v>0</v>
      </c>
      <c r="G101" s="155">
        <f t="shared" si="8"/>
        <v>0</v>
      </c>
      <c r="H101" s="155">
        <f t="shared" si="9"/>
        <v>0</v>
      </c>
    </row>
    <row r="102" spans="2:12" x14ac:dyDescent="0.3">
      <c r="B102" s="69">
        <f t="shared" si="13"/>
        <v>8</v>
      </c>
      <c r="C102" s="160">
        <f t="shared" si="10"/>
        <v>89</v>
      </c>
      <c r="D102" s="155">
        <f t="shared" si="11"/>
        <v>0</v>
      </c>
      <c r="E102" s="155">
        <f t="shared" si="7"/>
        <v>0</v>
      </c>
      <c r="F102" s="155">
        <f t="shared" si="12"/>
        <v>0</v>
      </c>
      <c r="G102" s="155">
        <f t="shared" si="8"/>
        <v>0</v>
      </c>
      <c r="H102" s="155">
        <f t="shared" si="9"/>
        <v>0</v>
      </c>
    </row>
    <row r="103" spans="2:12" x14ac:dyDescent="0.3">
      <c r="B103" s="69">
        <f t="shared" si="13"/>
        <v>8</v>
      </c>
      <c r="C103" s="160">
        <f t="shared" si="10"/>
        <v>90</v>
      </c>
      <c r="D103" s="155">
        <f t="shared" si="11"/>
        <v>0</v>
      </c>
      <c r="E103" s="155">
        <f t="shared" si="7"/>
        <v>0</v>
      </c>
      <c r="F103" s="155">
        <f t="shared" si="12"/>
        <v>0</v>
      </c>
      <c r="G103" s="155">
        <f t="shared" si="8"/>
        <v>0</v>
      </c>
      <c r="H103" s="155">
        <f t="shared" si="9"/>
        <v>0</v>
      </c>
    </row>
    <row r="104" spans="2:12" x14ac:dyDescent="0.3">
      <c r="B104" s="69">
        <f t="shared" si="13"/>
        <v>8</v>
      </c>
      <c r="C104" s="160">
        <f t="shared" si="10"/>
        <v>91</v>
      </c>
      <c r="D104" s="155">
        <f t="shared" si="11"/>
        <v>0</v>
      </c>
      <c r="E104" s="155">
        <f t="shared" si="7"/>
        <v>0</v>
      </c>
      <c r="F104" s="155">
        <f t="shared" si="12"/>
        <v>0</v>
      </c>
      <c r="G104" s="155">
        <f t="shared" si="8"/>
        <v>0</v>
      </c>
      <c r="H104" s="155">
        <f t="shared" si="9"/>
        <v>0</v>
      </c>
    </row>
    <row r="105" spans="2:12" x14ac:dyDescent="0.3">
      <c r="B105" s="69">
        <f t="shared" si="13"/>
        <v>8</v>
      </c>
      <c r="C105" s="160">
        <f t="shared" si="10"/>
        <v>92</v>
      </c>
      <c r="D105" s="155">
        <f t="shared" si="11"/>
        <v>0</v>
      </c>
      <c r="E105" s="155">
        <f t="shared" si="7"/>
        <v>0</v>
      </c>
      <c r="F105" s="155">
        <f t="shared" si="12"/>
        <v>0</v>
      </c>
      <c r="G105" s="155">
        <f t="shared" si="8"/>
        <v>0</v>
      </c>
      <c r="H105" s="155">
        <f t="shared" si="9"/>
        <v>0</v>
      </c>
    </row>
    <row r="106" spans="2:12" x14ac:dyDescent="0.3">
      <c r="B106" s="69">
        <f t="shared" si="13"/>
        <v>8</v>
      </c>
      <c r="C106" s="160">
        <f t="shared" si="10"/>
        <v>93</v>
      </c>
      <c r="D106" s="155">
        <f t="shared" si="11"/>
        <v>0</v>
      </c>
      <c r="E106" s="155">
        <f t="shared" si="7"/>
        <v>0</v>
      </c>
      <c r="F106" s="155">
        <f t="shared" si="12"/>
        <v>0</v>
      </c>
      <c r="G106" s="155">
        <f t="shared" si="8"/>
        <v>0</v>
      </c>
      <c r="H106" s="155">
        <f t="shared" si="9"/>
        <v>0</v>
      </c>
    </row>
    <row r="107" spans="2:12" x14ac:dyDescent="0.3">
      <c r="B107" s="69">
        <f t="shared" si="13"/>
        <v>8</v>
      </c>
      <c r="C107" s="160">
        <f t="shared" si="10"/>
        <v>94</v>
      </c>
      <c r="D107" s="155">
        <f t="shared" si="11"/>
        <v>0</v>
      </c>
      <c r="E107" s="155">
        <f t="shared" si="7"/>
        <v>0</v>
      </c>
      <c r="F107" s="155">
        <f t="shared" si="12"/>
        <v>0</v>
      </c>
      <c r="G107" s="155">
        <f t="shared" si="8"/>
        <v>0</v>
      </c>
      <c r="H107" s="155">
        <f t="shared" si="9"/>
        <v>0</v>
      </c>
    </row>
    <row r="108" spans="2:12" x14ac:dyDescent="0.3">
      <c r="B108" s="69">
        <f t="shared" si="13"/>
        <v>8</v>
      </c>
      <c r="C108" s="160">
        <f t="shared" si="10"/>
        <v>95</v>
      </c>
      <c r="D108" s="155">
        <f t="shared" si="11"/>
        <v>0</v>
      </c>
      <c r="E108" s="155">
        <f t="shared" si="7"/>
        <v>0</v>
      </c>
      <c r="F108" s="155">
        <f t="shared" si="12"/>
        <v>0</v>
      </c>
      <c r="G108" s="155">
        <f t="shared" si="8"/>
        <v>0</v>
      </c>
      <c r="H108" s="155">
        <f t="shared" si="9"/>
        <v>0</v>
      </c>
    </row>
    <row r="109" spans="2:12" x14ac:dyDescent="0.3">
      <c r="B109" s="69">
        <f t="shared" si="13"/>
        <v>8</v>
      </c>
      <c r="C109" s="160">
        <f t="shared" si="10"/>
        <v>96</v>
      </c>
      <c r="D109" s="155">
        <f t="shared" si="11"/>
        <v>0</v>
      </c>
      <c r="E109" s="155">
        <f t="shared" si="7"/>
        <v>0</v>
      </c>
      <c r="F109" s="155">
        <f t="shared" si="12"/>
        <v>0</v>
      </c>
      <c r="G109" s="155">
        <f t="shared" si="8"/>
        <v>0</v>
      </c>
      <c r="H109" s="155">
        <f t="shared" si="9"/>
        <v>0</v>
      </c>
      <c r="J109" s="99">
        <f>SUM(E98:E109)</f>
        <v>0</v>
      </c>
      <c r="K109" s="99">
        <f>SUM(F98:F109)</f>
        <v>0</v>
      </c>
      <c r="L109" s="99">
        <f>SUM(G98:G109)</f>
        <v>0</v>
      </c>
    </row>
    <row r="110" spans="2:12" x14ac:dyDescent="0.3">
      <c r="B110" s="69">
        <f t="shared" si="13"/>
        <v>9</v>
      </c>
      <c r="C110" s="160">
        <f t="shared" si="10"/>
        <v>97</v>
      </c>
      <c r="D110" s="155">
        <f t="shared" si="11"/>
        <v>0</v>
      </c>
      <c r="E110" s="155">
        <f t="shared" si="7"/>
        <v>0</v>
      </c>
      <c r="F110" s="155">
        <f t="shared" si="12"/>
        <v>0</v>
      </c>
      <c r="G110" s="155">
        <f t="shared" si="8"/>
        <v>0</v>
      </c>
      <c r="H110" s="155">
        <f t="shared" si="9"/>
        <v>0</v>
      </c>
    </row>
    <row r="111" spans="2:12" x14ac:dyDescent="0.3">
      <c r="B111" s="69">
        <f t="shared" si="13"/>
        <v>9</v>
      </c>
      <c r="C111" s="160">
        <f t="shared" si="10"/>
        <v>98</v>
      </c>
      <c r="D111" s="155">
        <f t="shared" si="11"/>
        <v>0</v>
      </c>
      <c r="E111" s="155">
        <f t="shared" si="7"/>
        <v>0</v>
      </c>
      <c r="F111" s="155">
        <f t="shared" si="12"/>
        <v>0</v>
      </c>
      <c r="G111" s="155">
        <f t="shared" si="8"/>
        <v>0</v>
      </c>
      <c r="H111" s="155">
        <f t="shared" si="9"/>
        <v>0</v>
      </c>
    </row>
    <row r="112" spans="2:12" x14ac:dyDescent="0.3">
      <c r="B112" s="69">
        <f t="shared" si="13"/>
        <v>9</v>
      </c>
      <c r="C112" s="160">
        <f t="shared" si="10"/>
        <v>99</v>
      </c>
      <c r="D112" s="155">
        <f t="shared" si="11"/>
        <v>0</v>
      </c>
      <c r="E112" s="155">
        <f t="shared" si="7"/>
        <v>0</v>
      </c>
      <c r="F112" s="155">
        <f t="shared" si="12"/>
        <v>0</v>
      </c>
      <c r="G112" s="155">
        <f t="shared" si="8"/>
        <v>0</v>
      </c>
      <c r="H112" s="155">
        <f t="shared" si="9"/>
        <v>0</v>
      </c>
    </row>
    <row r="113" spans="2:12" x14ac:dyDescent="0.3">
      <c r="B113" s="69">
        <f t="shared" si="13"/>
        <v>9</v>
      </c>
      <c r="C113" s="160">
        <f t="shared" si="10"/>
        <v>100</v>
      </c>
      <c r="D113" s="155">
        <f t="shared" si="11"/>
        <v>0</v>
      </c>
      <c r="E113" s="155">
        <f t="shared" si="7"/>
        <v>0</v>
      </c>
      <c r="F113" s="155">
        <f t="shared" si="12"/>
        <v>0</v>
      </c>
      <c r="G113" s="155">
        <f t="shared" si="8"/>
        <v>0</v>
      </c>
      <c r="H113" s="155">
        <f t="shared" si="9"/>
        <v>0</v>
      </c>
    </row>
    <row r="114" spans="2:12" x14ac:dyDescent="0.3">
      <c r="B114" s="69">
        <f t="shared" si="13"/>
        <v>9</v>
      </c>
      <c r="C114" s="160">
        <f t="shared" si="10"/>
        <v>101</v>
      </c>
      <c r="D114" s="155">
        <f t="shared" si="11"/>
        <v>0</v>
      </c>
      <c r="E114" s="155">
        <f t="shared" si="7"/>
        <v>0</v>
      </c>
      <c r="F114" s="155">
        <f t="shared" si="12"/>
        <v>0</v>
      </c>
      <c r="G114" s="155">
        <f t="shared" si="8"/>
        <v>0</v>
      </c>
      <c r="H114" s="155">
        <f t="shared" si="9"/>
        <v>0</v>
      </c>
    </row>
    <row r="115" spans="2:12" x14ac:dyDescent="0.3">
      <c r="B115" s="69">
        <f t="shared" si="13"/>
        <v>9</v>
      </c>
      <c r="C115" s="160">
        <f t="shared" si="10"/>
        <v>102</v>
      </c>
      <c r="D115" s="155">
        <f t="shared" si="11"/>
        <v>0</v>
      </c>
      <c r="E115" s="155">
        <f t="shared" si="7"/>
        <v>0</v>
      </c>
      <c r="F115" s="155">
        <f t="shared" si="12"/>
        <v>0</v>
      </c>
      <c r="G115" s="155">
        <f t="shared" si="8"/>
        <v>0</v>
      </c>
      <c r="H115" s="155">
        <f t="shared" si="9"/>
        <v>0</v>
      </c>
    </row>
    <row r="116" spans="2:12" x14ac:dyDescent="0.3">
      <c r="B116" s="69">
        <f t="shared" si="13"/>
        <v>9</v>
      </c>
      <c r="C116" s="160">
        <f t="shared" si="10"/>
        <v>103</v>
      </c>
      <c r="D116" s="155">
        <f t="shared" si="11"/>
        <v>0</v>
      </c>
      <c r="E116" s="155">
        <f t="shared" si="7"/>
        <v>0</v>
      </c>
      <c r="F116" s="155">
        <f t="shared" si="12"/>
        <v>0</v>
      </c>
      <c r="G116" s="155">
        <f t="shared" si="8"/>
        <v>0</v>
      </c>
      <c r="H116" s="155">
        <f t="shared" si="9"/>
        <v>0</v>
      </c>
    </row>
    <row r="117" spans="2:12" x14ac:dyDescent="0.3">
      <c r="B117" s="69">
        <f t="shared" si="13"/>
        <v>9</v>
      </c>
      <c r="C117" s="160">
        <f t="shared" si="10"/>
        <v>104</v>
      </c>
      <c r="D117" s="155">
        <f t="shared" si="11"/>
        <v>0</v>
      </c>
      <c r="E117" s="155">
        <f t="shared" si="7"/>
        <v>0</v>
      </c>
      <c r="F117" s="155">
        <f t="shared" si="12"/>
        <v>0</v>
      </c>
      <c r="G117" s="155">
        <f t="shared" si="8"/>
        <v>0</v>
      </c>
      <c r="H117" s="155">
        <f t="shared" si="9"/>
        <v>0</v>
      </c>
    </row>
    <row r="118" spans="2:12" x14ac:dyDescent="0.3">
      <c r="B118" s="69">
        <f t="shared" si="13"/>
        <v>9</v>
      </c>
      <c r="C118" s="160">
        <f t="shared" si="10"/>
        <v>105</v>
      </c>
      <c r="D118" s="155">
        <f t="shared" si="11"/>
        <v>0</v>
      </c>
      <c r="E118" s="155">
        <f t="shared" si="7"/>
        <v>0</v>
      </c>
      <c r="F118" s="155">
        <f t="shared" si="12"/>
        <v>0</v>
      </c>
      <c r="G118" s="155">
        <f t="shared" si="8"/>
        <v>0</v>
      </c>
      <c r="H118" s="155">
        <f t="shared" si="9"/>
        <v>0</v>
      </c>
    </row>
    <row r="119" spans="2:12" x14ac:dyDescent="0.3">
      <c r="B119" s="69">
        <f t="shared" si="13"/>
        <v>9</v>
      </c>
      <c r="C119" s="160">
        <f t="shared" si="10"/>
        <v>106</v>
      </c>
      <c r="D119" s="155">
        <f t="shared" si="11"/>
        <v>0</v>
      </c>
      <c r="E119" s="155">
        <f t="shared" si="7"/>
        <v>0</v>
      </c>
      <c r="F119" s="155">
        <f t="shared" si="12"/>
        <v>0</v>
      </c>
      <c r="G119" s="155">
        <f t="shared" si="8"/>
        <v>0</v>
      </c>
      <c r="H119" s="155">
        <f t="shared" si="9"/>
        <v>0</v>
      </c>
    </row>
    <row r="120" spans="2:12" x14ac:dyDescent="0.3">
      <c r="B120" s="69">
        <f t="shared" si="13"/>
        <v>9</v>
      </c>
      <c r="C120" s="160">
        <f t="shared" si="10"/>
        <v>107</v>
      </c>
      <c r="D120" s="155">
        <f t="shared" si="11"/>
        <v>0</v>
      </c>
      <c r="E120" s="155">
        <f t="shared" si="7"/>
        <v>0</v>
      </c>
      <c r="F120" s="155">
        <f t="shared" si="12"/>
        <v>0</v>
      </c>
      <c r="G120" s="155">
        <f t="shared" si="8"/>
        <v>0</v>
      </c>
      <c r="H120" s="155">
        <f t="shared" si="9"/>
        <v>0</v>
      </c>
    </row>
    <row r="121" spans="2:12" x14ac:dyDescent="0.3">
      <c r="B121" s="69">
        <f t="shared" si="13"/>
        <v>9</v>
      </c>
      <c r="C121" s="160">
        <f t="shared" si="10"/>
        <v>108</v>
      </c>
      <c r="D121" s="155">
        <f t="shared" si="11"/>
        <v>0</v>
      </c>
      <c r="E121" s="155">
        <f t="shared" si="7"/>
        <v>0</v>
      </c>
      <c r="F121" s="155">
        <f t="shared" si="12"/>
        <v>0</v>
      </c>
      <c r="G121" s="155">
        <f t="shared" si="8"/>
        <v>0</v>
      </c>
      <c r="H121" s="155">
        <f t="shared" si="9"/>
        <v>0</v>
      </c>
      <c r="J121" s="99">
        <f>SUM(E110:E121)</f>
        <v>0</v>
      </c>
      <c r="K121" s="99">
        <f>SUM(F110:F121)</f>
        <v>0</v>
      </c>
      <c r="L121" s="99">
        <f>SUM(G110:G121)</f>
        <v>0</v>
      </c>
    </row>
    <row r="122" spans="2:12" x14ac:dyDescent="0.3">
      <c r="B122" s="69">
        <f t="shared" si="13"/>
        <v>10</v>
      </c>
      <c r="C122" s="160">
        <f t="shared" si="10"/>
        <v>109</v>
      </c>
      <c r="D122" s="155">
        <f t="shared" si="11"/>
        <v>0</v>
      </c>
      <c r="E122" s="155">
        <f t="shared" si="7"/>
        <v>0</v>
      </c>
      <c r="F122" s="155">
        <f t="shared" si="12"/>
        <v>0</v>
      </c>
      <c r="G122" s="155">
        <f t="shared" si="8"/>
        <v>0</v>
      </c>
      <c r="H122" s="155">
        <f t="shared" si="9"/>
        <v>0</v>
      </c>
    </row>
    <row r="123" spans="2:12" x14ac:dyDescent="0.3">
      <c r="B123" s="69">
        <f t="shared" si="13"/>
        <v>10</v>
      </c>
      <c r="C123" s="160">
        <f t="shared" si="10"/>
        <v>110</v>
      </c>
      <c r="D123" s="155">
        <f t="shared" si="11"/>
        <v>0</v>
      </c>
      <c r="E123" s="155">
        <f t="shared" si="7"/>
        <v>0</v>
      </c>
      <c r="F123" s="155">
        <f t="shared" si="12"/>
        <v>0</v>
      </c>
      <c r="G123" s="155">
        <f t="shared" si="8"/>
        <v>0</v>
      </c>
      <c r="H123" s="155">
        <f t="shared" si="9"/>
        <v>0</v>
      </c>
    </row>
    <row r="124" spans="2:12" x14ac:dyDescent="0.3">
      <c r="B124" s="69">
        <f t="shared" si="13"/>
        <v>10</v>
      </c>
      <c r="C124" s="160">
        <f t="shared" si="10"/>
        <v>111</v>
      </c>
      <c r="D124" s="155">
        <f t="shared" si="11"/>
        <v>0</v>
      </c>
      <c r="E124" s="155">
        <f t="shared" si="7"/>
        <v>0</v>
      </c>
      <c r="F124" s="155">
        <f t="shared" si="12"/>
        <v>0</v>
      </c>
      <c r="G124" s="155">
        <f t="shared" si="8"/>
        <v>0</v>
      </c>
      <c r="H124" s="155">
        <f t="shared" si="9"/>
        <v>0</v>
      </c>
    </row>
    <row r="125" spans="2:12" x14ac:dyDescent="0.3">
      <c r="B125" s="69">
        <f t="shared" si="13"/>
        <v>10</v>
      </c>
      <c r="C125" s="160">
        <f t="shared" si="10"/>
        <v>112</v>
      </c>
      <c r="D125" s="155">
        <f t="shared" si="11"/>
        <v>0</v>
      </c>
      <c r="E125" s="155">
        <f t="shared" si="7"/>
        <v>0</v>
      </c>
      <c r="F125" s="155">
        <f t="shared" si="12"/>
        <v>0</v>
      </c>
      <c r="G125" s="155">
        <f t="shared" si="8"/>
        <v>0</v>
      </c>
      <c r="H125" s="155">
        <f t="shared" si="9"/>
        <v>0</v>
      </c>
    </row>
    <row r="126" spans="2:12" x14ac:dyDescent="0.3">
      <c r="B126" s="69">
        <f t="shared" si="13"/>
        <v>10</v>
      </c>
      <c r="C126" s="160">
        <f t="shared" si="10"/>
        <v>113</v>
      </c>
      <c r="D126" s="155">
        <f t="shared" si="11"/>
        <v>0</v>
      </c>
      <c r="E126" s="155">
        <f t="shared" si="7"/>
        <v>0</v>
      </c>
      <c r="F126" s="155">
        <f t="shared" si="12"/>
        <v>0</v>
      </c>
      <c r="G126" s="155">
        <f t="shared" si="8"/>
        <v>0</v>
      </c>
      <c r="H126" s="155">
        <f t="shared" si="9"/>
        <v>0</v>
      </c>
    </row>
    <row r="127" spans="2:12" x14ac:dyDescent="0.3">
      <c r="B127" s="69">
        <f t="shared" si="13"/>
        <v>10</v>
      </c>
      <c r="C127" s="160">
        <f t="shared" si="10"/>
        <v>114</v>
      </c>
      <c r="D127" s="155">
        <f t="shared" si="11"/>
        <v>0</v>
      </c>
      <c r="E127" s="155">
        <f t="shared" si="7"/>
        <v>0</v>
      </c>
      <c r="F127" s="155">
        <f t="shared" si="12"/>
        <v>0</v>
      </c>
      <c r="G127" s="155">
        <f t="shared" si="8"/>
        <v>0</v>
      </c>
      <c r="H127" s="155">
        <f t="shared" si="9"/>
        <v>0</v>
      </c>
    </row>
    <row r="128" spans="2:12" x14ac:dyDescent="0.3">
      <c r="B128" s="69">
        <f t="shared" si="13"/>
        <v>10</v>
      </c>
      <c r="C128" s="160">
        <f t="shared" si="10"/>
        <v>115</v>
      </c>
      <c r="D128" s="155">
        <f t="shared" si="11"/>
        <v>0</v>
      </c>
      <c r="E128" s="155">
        <f t="shared" si="7"/>
        <v>0</v>
      </c>
      <c r="F128" s="155">
        <f t="shared" si="12"/>
        <v>0</v>
      </c>
      <c r="G128" s="155">
        <f t="shared" si="8"/>
        <v>0</v>
      </c>
      <c r="H128" s="155">
        <f t="shared" si="9"/>
        <v>0</v>
      </c>
    </row>
    <row r="129" spans="2:12" x14ac:dyDescent="0.3">
      <c r="B129" s="69">
        <f t="shared" si="13"/>
        <v>10</v>
      </c>
      <c r="C129" s="160">
        <f t="shared" si="10"/>
        <v>116</v>
      </c>
      <c r="D129" s="155">
        <f t="shared" si="11"/>
        <v>0</v>
      </c>
      <c r="E129" s="155">
        <f t="shared" si="7"/>
        <v>0</v>
      </c>
      <c r="F129" s="155">
        <f t="shared" si="12"/>
        <v>0</v>
      </c>
      <c r="G129" s="155">
        <f t="shared" si="8"/>
        <v>0</v>
      </c>
      <c r="H129" s="155">
        <f t="shared" si="9"/>
        <v>0</v>
      </c>
    </row>
    <row r="130" spans="2:12" x14ac:dyDescent="0.3">
      <c r="B130" s="69">
        <f t="shared" si="13"/>
        <v>10</v>
      </c>
      <c r="C130" s="160">
        <f t="shared" si="10"/>
        <v>117</v>
      </c>
      <c r="D130" s="155">
        <f t="shared" si="11"/>
        <v>0</v>
      </c>
      <c r="E130" s="155">
        <f t="shared" si="7"/>
        <v>0</v>
      </c>
      <c r="F130" s="155">
        <f t="shared" si="12"/>
        <v>0</v>
      </c>
      <c r="G130" s="155">
        <f t="shared" si="8"/>
        <v>0</v>
      </c>
      <c r="H130" s="155">
        <f t="shared" si="9"/>
        <v>0</v>
      </c>
    </row>
    <row r="131" spans="2:12" x14ac:dyDescent="0.3">
      <c r="B131" s="69">
        <f t="shared" si="13"/>
        <v>10</v>
      </c>
      <c r="C131" s="160">
        <f t="shared" si="10"/>
        <v>118</v>
      </c>
      <c r="D131" s="155">
        <f t="shared" si="11"/>
        <v>0</v>
      </c>
      <c r="E131" s="155">
        <f t="shared" si="7"/>
        <v>0</v>
      </c>
      <c r="F131" s="155">
        <f t="shared" si="12"/>
        <v>0</v>
      </c>
      <c r="G131" s="155">
        <f t="shared" si="8"/>
        <v>0</v>
      </c>
      <c r="H131" s="155">
        <f t="shared" si="9"/>
        <v>0</v>
      </c>
    </row>
    <row r="132" spans="2:12" x14ac:dyDescent="0.3">
      <c r="B132" s="69">
        <f t="shared" si="13"/>
        <v>10</v>
      </c>
      <c r="C132" s="160">
        <f t="shared" si="10"/>
        <v>119</v>
      </c>
      <c r="D132" s="155">
        <f t="shared" si="11"/>
        <v>0</v>
      </c>
      <c r="E132" s="155">
        <f t="shared" si="7"/>
        <v>0</v>
      </c>
      <c r="F132" s="155">
        <f t="shared" si="12"/>
        <v>0</v>
      </c>
      <c r="G132" s="155">
        <f t="shared" si="8"/>
        <v>0</v>
      </c>
      <c r="H132" s="155">
        <f t="shared" si="9"/>
        <v>0</v>
      </c>
    </row>
    <row r="133" spans="2:12" x14ac:dyDescent="0.3">
      <c r="B133" s="69">
        <f t="shared" si="13"/>
        <v>10</v>
      </c>
      <c r="C133" s="160">
        <f t="shared" si="10"/>
        <v>120</v>
      </c>
      <c r="D133" s="155">
        <f t="shared" si="11"/>
        <v>0</v>
      </c>
      <c r="E133" s="155">
        <f t="shared" si="7"/>
        <v>0</v>
      </c>
      <c r="F133" s="155">
        <f t="shared" si="12"/>
        <v>0</v>
      </c>
      <c r="G133" s="155">
        <f t="shared" si="8"/>
        <v>0</v>
      </c>
      <c r="H133" s="155">
        <f t="shared" si="9"/>
        <v>0</v>
      </c>
      <c r="J133" s="99">
        <f>SUM(E122:E133)</f>
        <v>0</v>
      </c>
      <c r="K133" s="99">
        <f>SUM(F122:F133)</f>
        <v>0</v>
      </c>
      <c r="L133" s="99">
        <f>SUM(G122:G133)</f>
        <v>0</v>
      </c>
    </row>
    <row r="134" spans="2:12" x14ac:dyDescent="0.3">
      <c r="B134" s="69">
        <f t="shared" si="13"/>
        <v>11</v>
      </c>
      <c r="C134" s="160">
        <f t="shared" si="10"/>
        <v>121</v>
      </c>
      <c r="D134" s="155">
        <f t="shared" si="11"/>
        <v>0</v>
      </c>
      <c r="E134" s="155">
        <f t="shared" si="7"/>
        <v>0</v>
      </c>
      <c r="F134" s="155">
        <f t="shared" si="12"/>
        <v>0</v>
      </c>
      <c r="G134" s="155">
        <f t="shared" si="8"/>
        <v>0</v>
      </c>
      <c r="H134" s="155">
        <f t="shared" si="9"/>
        <v>0</v>
      </c>
    </row>
    <row r="135" spans="2:12" x14ac:dyDescent="0.3">
      <c r="B135" s="69">
        <f t="shared" si="13"/>
        <v>11</v>
      </c>
      <c r="C135" s="160">
        <f t="shared" si="10"/>
        <v>122</v>
      </c>
      <c r="D135" s="155">
        <f t="shared" si="11"/>
        <v>0</v>
      </c>
      <c r="E135" s="155">
        <f t="shared" si="7"/>
        <v>0</v>
      </c>
      <c r="F135" s="155">
        <f t="shared" si="12"/>
        <v>0</v>
      </c>
      <c r="G135" s="155">
        <f t="shared" si="8"/>
        <v>0</v>
      </c>
      <c r="H135" s="155">
        <f t="shared" si="9"/>
        <v>0</v>
      </c>
    </row>
    <row r="136" spans="2:12" x14ac:dyDescent="0.3">
      <c r="B136" s="69">
        <f t="shared" si="13"/>
        <v>11</v>
      </c>
      <c r="C136" s="160">
        <f t="shared" si="10"/>
        <v>123</v>
      </c>
      <c r="D136" s="155">
        <f t="shared" si="11"/>
        <v>0</v>
      </c>
      <c r="E136" s="155">
        <f t="shared" si="7"/>
        <v>0</v>
      </c>
      <c r="F136" s="155">
        <f t="shared" si="12"/>
        <v>0</v>
      </c>
      <c r="G136" s="155">
        <f t="shared" si="8"/>
        <v>0</v>
      </c>
      <c r="H136" s="155">
        <f t="shared" si="9"/>
        <v>0</v>
      </c>
    </row>
    <row r="137" spans="2:12" x14ac:dyDescent="0.3">
      <c r="B137" s="69">
        <f t="shared" si="13"/>
        <v>11</v>
      </c>
      <c r="C137" s="160">
        <f t="shared" si="10"/>
        <v>124</v>
      </c>
      <c r="D137" s="155">
        <f t="shared" si="11"/>
        <v>0</v>
      </c>
      <c r="E137" s="155">
        <f t="shared" si="7"/>
        <v>0</v>
      </c>
      <c r="F137" s="155">
        <f t="shared" si="12"/>
        <v>0</v>
      </c>
      <c r="G137" s="155">
        <f t="shared" si="8"/>
        <v>0</v>
      </c>
      <c r="H137" s="155">
        <f t="shared" si="9"/>
        <v>0</v>
      </c>
    </row>
    <row r="138" spans="2:12" x14ac:dyDescent="0.3">
      <c r="B138" s="69">
        <f t="shared" si="13"/>
        <v>11</v>
      </c>
      <c r="C138" s="160">
        <f t="shared" si="10"/>
        <v>125</v>
      </c>
      <c r="D138" s="155">
        <f t="shared" si="11"/>
        <v>0</v>
      </c>
      <c r="E138" s="155">
        <f t="shared" si="7"/>
        <v>0</v>
      </c>
      <c r="F138" s="155">
        <f t="shared" si="12"/>
        <v>0</v>
      </c>
      <c r="G138" s="155">
        <f t="shared" si="8"/>
        <v>0</v>
      </c>
      <c r="H138" s="155">
        <f t="shared" si="9"/>
        <v>0</v>
      </c>
    </row>
    <row r="139" spans="2:12" x14ac:dyDescent="0.3">
      <c r="B139" s="69">
        <f t="shared" si="13"/>
        <v>11</v>
      </c>
      <c r="C139" s="160">
        <f t="shared" si="10"/>
        <v>126</v>
      </c>
      <c r="D139" s="155">
        <f t="shared" si="11"/>
        <v>0</v>
      </c>
      <c r="E139" s="155">
        <f t="shared" si="7"/>
        <v>0</v>
      </c>
      <c r="F139" s="155">
        <f t="shared" si="12"/>
        <v>0</v>
      </c>
      <c r="G139" s="155">
        <f t="shared" si="8"/>
        <v>0</v>
      </c>
      <c r="H139" s="155">
        <f t="shared" si="9"/>
        <v>0</v>
      </c>
    </row>
    <row r="140" spans="2:12" x14ac:dyDescent="0.3">
      <c r="B140" s="69">
        <f t="shared" si="13"/>
        <v>11</v>
      </c>
      <c r="C140" s="160">
        <f t="shared" si="10"/>
        <v>127</v>
      </c>
      <c r="D140" s="155">
        <f t="shared" si="11"/>
        <v>0</v>
      </c>
      <c r="E140" s="155">
        <f t="shared" si="7"/>
        <v>0</v>
      </c>
      <c r="F140" s="155">
        <f t="shared" si="12"/>
        <v>0</v>
      </c>
      <c r="G140" s="155">
        <f t="shared" si="8"/>
        <v>0</v>
      </c>
      <c r="H140" s="155">
        <f t="shared" si="9"/>
        <v>0</v>
      </c>
    </row>
    <row r="141" spans="2:12" x14ac:dyDescent="0.3">
      <c r="B141" s="69">
        <f t="shared" si="13"/>
        <v>11</v>
      </c>
      <c r="C141" s="160">
        <f t="shared" si="10"/>
        <v>128</v>
      </c>
      <c r="D141" s="155">
        <f t="shared" si="11"/>
        <v>0</v>
      </c>
      <c r="E141" s="155">
        <f t="shared" si="7"/>
        <v>0</v>
      </c>
      <c r="F141" s="155">
        <f t="shared" si="12"/>
        <v>0</v>
      </c>
      <c r="G141" s="155">
        <f t="shared" si="8"/>
        <v>0</v>
      </c>
      <c r="H141" s="155">
        <f t="shared" si="9"/>
        <v>0</v>
      </c>
    </row>
    <row r="142" spans="2:12" x14ac:dyDescent="0.3">
      <c r="B142" s="69">
        <f t="shared" si="13"/>
        <v>11</v>
      </c>
      <c r="C142" s="160">
        <f t="shared" si="10"/>
        <v>129</v>
      </c>
      <c r="D142" s="155">
        <f t="shared" si="11"/>
        <v>0</v>
      </c>
      <c r="E142" s="155">
        <f t="shared" si="7"/>
        <v>0</v>
      </c>
      <c r="F142" s="155">
        <f t="shared" si="12"/>
        <v>0</v>
      </c>
      <c r="G142" s="155">
        <f t="shared" si="8"/>
        <v>0</v>
      </c>
      <c r="H142" s="155">
        <f t="shared" si="9"/>
        <v>0</v>
      </c>
    </row>
    <row r="143" spans="2:12" x14ac:dyDescent="0.3">
      <c r="B143" s="69">
        <f t="shared" si="13"/>
        <v>11</v>
      </c>
      <c r="C143" s="160">
        <f t="shared" si="10"/>
        <v>130</v>
      </c>
      <c r="D143" s="155">
        <f t="shared" si="11"/>
        <v>0</v>
      </c>
      <c r="E143" s="155">
        <f t="shared" ref="E143:E206" si="14">D143*$E$6/12</f>
        <v>0</v>
      </c>
      <c r="F143" s="155">
        <f t="shared" si="12"/>
        <v>0</v>
      </c>
      <c r="G143" s="155">
        <f t="shared" ref="G143:G206" si="15">IF(D143&lt;=0,0,-PMT($E$6/12,$E$5*12-C143+1,D143))</f>
        <v>0</v>
      </c>
      <c r="H143" s="155">
        <f t="shared" ref="H143:H206" si="16">IF((D143)&lt;=0,0,(D143-F143))</f>
        <v>0</v>
      </c>
    </row>
    <row r="144" spans="2:12" x14ac:dyDescent="0.3">
      <c r="B144" s="69">
        <f t="shared" si="13"/>
        <v>11</v>
      </c>
      <c r="C144" s="160">
        <f t="shared" ref="C144:C207" si="17">C143+1</f>
        <v>131</v>
      </c>
      <c r="D144" s="155">
        <f t="shared" ref="D144:D207" si="18">IF($E$5*12&gt;=C144,H143,0)</f>
        <v>0</v>
      </c>
      <c r="E144" s="155">
        <f t="shared" si="14"/>
        <v>0</v>
      </c>
      <c r="F144" s="155">
        <f t="shared" ref="F144:F207" si="19">IF((D144)&lt;=0,0,(G144-E144))</f>
        <v>0</v>
      </c>
      <c r="G144" s="155">
        <f t="shared" si="15"/>
        <v>0</v>
      </c>
      <c r="H144" s="155">
        <f t="shared" si="16"/>
        <v>0</v>
      </c>
    </row>
    <row r="145" spans="2:12" x14ac:dyDescent="0.3">
      <c r="B145" s="69">
        <f t="shared" si="13"/>
        <v>11</v>
      </c>
      <c r="C145" s="160">
        <f t="shared" si="17"/>
        <v>132</v>
      </c>
      <c r="D145" s="155">
        <f t="shared" si="18"/>
        <v>0</v>
      </c>
      <c r="E145" s="155">
        <f t="shared" si="14"/>
        <v>0</v>
      </c>
      <c r="F145" s="155">
        <f t="shared" si="19"/>
        <v>0</v>
      </c>
      <c r="G145" s="155">
        <f t="shared" si="15"/>
        <v>0</v>
      </c>
      <c r="H145" s="155">
        <f t="shared" si="16"/>
        <v>0</v>
      </c>
      <c r="J145" s="99">
        <f>SUM(E134:E145)</f>
        <v>0</v>
      </c>
      <c r="K145" s="99">
        <f>SUM(F134:F145)</f>
        <v>0</v>
      </c>
      <c r="L145" s="99">
        <f>SUM(G134:G145)</f>
        <v>0</v>
      </c>
    </row>
    <row r="146" spans="2:12" x14ac:dyDescent="0.3">
      <c r="B146" s="69">
        <f t="shared" si="13"/>
        <v>12</v>
      </c>
      <c r="C146" s="160">
        <f t="shared" si="17"/>
        <v>133</v>
      </c>
      <c r="D146" s="155">
        <f t="shared" si="18"/>
        <v>0</v>
      </c>
      <c r="E146" s="155">
        <f t="shared" si="14"/>
        <v>0</v>
      </c>
      <c r="F146" s="155">
        <f t="shared" si="19"/>
        <v>0</v>
      </c>
      <c r="G146" s="155">
        <f t="shared" si="15"/>
        <v>0</v>
      </c>
      <c r="H146" s="155">
        <f t="shared" si="16"/>
        <v>0</v>
      </c>
    </row>
    <row r="147" spans="2:12" x14ac:dyDescent="0.3">
      <c r="B147" s="69">
        <f t="shared" si="13"/>
        <v>12</v>
      </c>
      <c r="C147" s="160">
        <f t="shared" si="17"/>
        <v>134</v>
      </c>
      <c r="D147" s="155">
        <f t="shared" si="18"/>
        <v>0</v>
      </c>
      <c r="E147" s="155">
        <f t="shared" si="14"/>
        <v>0</v>
      </c>
      <c r="F147" s="155">
        <f t="shared" si="19"/>
        <v>0</v>
      </c>
      <c r="G147" s="155">
        <f t="shared" si="15"/>
        <v>0</v>
      </c>
      <c r="H147" s="155">
        <f t="shared" si="16"/>
        <v>0</v>
      </c>
    </row>
    <row r="148" spans="2:12" x14ac:dyDescent="0.3">
      <c r="B148" s="69">
        <f t="shared" si="13"/>
        <v>12</v>
      </c>
      <c r="C148" s="160">
        <f t="shared" si="17"/>
        <v>135</v>
      </c>
      <c r="D148" s="155">
        <f t="shared" si="18"/>
        <v>0</v>
      </c>
      <c r="E148" s="155">
        <f t="shared" si="14"/>
        <v>0</v>
      </c>
      <c r="F148" s="155">
        <f t="shared" si="19"/>
        <v>0</v>
      </c>
      <c r="G148" s="155">
        <f t="shared" si="15"/>
        <v>0</v>
      </c>
      <c r="H148" s="155">
        <f t="shared" si="16"/>
        <v>0</v>
      </c>
    </row>
    <row r="149" spans="2:12" x14ac:dyDescent="0.3">
      <c r="B149" s="69">
        <f t="shared" si="13"/>
        <v>12</v>
      </c>
      <c r="C149" s="160">
        <f t="shared" si="17"/>
        <v>136</v>
      </c>
      <c r="D149" s="155">
        <f t="shared" si="18"/>
        <v>0</v>
      </c>
      <c r="E149" s="155">
        <f t="shared" si="14"/>
        <v>0</v>
      </c>
      <c r="F149" s="155">
        <f t="shared" si="19"/>
        <v>0</v>
      </c>
      <c r="G149" s="155">
        <f t="shared" si="15"/>
        <v>0</v>
      </c>
      <c r="H149" s="155">
        <f t="shared" si="16"/>
        <v>0</v>
      </c>
    </row>
    <row r="150" spans="2:12" x14ac:dyDescent="0.3">
      <c r="B150" s="69">
        <f t="shared" si="13"/>
        <v>12</v>
      </c>
      <c r="C150" s="160">
        <f t="shared" si="17"/>
        <v>137</v>
      </c>
      <c r="D150" s="155">
        <f t="shared" si="18"/>
        <v>0</v>
      </c>
      <c r="E150" s="155">
        <f t="shared" si="14"/>
        <v>0</v>
      </c>
      <c r="F150" s="155">
        <f t="shared" si="19"/>
        <v>0</v>
      </c>
      <c r="G150" s="155">
        <f t="shared" si="15"/>
        <v>0</v>
      </c>
      <c r="H150" s="155">
        <f t="shared" si="16"/>
        <v>0</v>
      </c>
    </row>
    <row r="151" spans="2:12" x14ac:dyDescent="0.3">
      <c r="B151" s="69">
        <f t="shared" si="13"/>
        <v>12</v>
      </c>
      <c r="C151" s="160">
        <f t="shared" si="17"/>
        <v>138</v>
      </c>
      <c r="D151" s="155">
        <f t="shared" si="18"/>
        <v>0</v>
      </c>
      <c r="E151" s="155">
        <f t="shared" si="14"/>
        <v>0</v>
      </c>
      <c r="F151" s="155">
        <f t="shared" si="19"/>
        <v>0</v>
      </c>
      <c r="G151" s="155">
        <f t="shared" si="15"/>
        <v>0</v>
      </c>
      <c r="H151" s="155">
        <f t="shared" si="16"/>
        <v>0</v>
      </c>
    </row>
    <row r="152" spans="2:12" x14ac:dyDescent="0.3">
      <c r="B152" s="69">
        <f t="shared" si="13"/>
        <v>12</v>
      </c>
      <c r="C152" s="160">
        <f t="shared" si="17"/>
        <v>139</v>
      </c>
      <c r="D152" s="155">
        <f t="shared" si="18"/>
        <v>0</v>
      </c>
      <c r="E152" s="155">
        <f t="shared" si="14"/>
        <v>0</v>
      </c>
      <c r="F152" s="155">
        <f t="shared" si="19"/>
        <v>0</v>
      </c>
      <c r="G152" s="155">
        <f t="shared" si="15"/>
        <v>0</v>
      </c>
      <c r="H152" s="155">
        <f t="shared" si="16"/>
        <v>0</v>
      </c>
    </row>
    <row r="153" spans="2:12" x14ac:dyDescent="0.3">
      <c r="B153" s="69">
        <f t="shared" si="13"/>
        <v>12</v>
      </c>
      <c r="C153" s="160">
        <f t="shared" si="17"/>
        <v>140</v>
      </c>
      <c r="D153" s="155">
        <f t="shared" si="18"/>
        <v>0</v>
      </c>
      <c r="E153" s="155">
        <f t="shared" si="14"/>
        <v>0</v>
      </c>
      <c r="F153" s="155">
        <f t="shared" si="19"/>
        <v>0</v>
      </c>
      <c r="G153" s="155">
        <f t="shared" si="15"/>
        <v>0</v>
      </c>
      <c r="H153" s="155">
        <f t="shared" si="16"/>
        <v>0</v>
      </c>
    </row>
    <row r="154" spans="2:12" x14ac:dyDescent="0.3">
      <c r="B154" s="69">
        <f t="shared" si="13"/>
        <v>12</v>
      </c>
      <c r="C154" s="160">
        <f t="shared" si="17"/>
        <v>141</v>
      </c>
      <c r="D154" s="155">
        <f t="shared" si="18"/>
        <v>0</v>
      </c>
      <c r="E154" s="155">
        <f t="shared" si="14"/>
        <v>0</v>
      </c>
      <c r="F154" s="155">
        <f t="shared" si="19"/>
        <v>0</v>
      </c>
      <c r="G154" s="155">
        <f t="shared" si="15"/>
        <v>0</v>
      </c>
      <c r="H154" s="155">
        <f t="shared" si="16"/>
        <v>0</v>
      </c>
    </row>
    <row r="155" spans="2:12" x14ac:dyDescent="0.3">
      <c r="B155" s="69">
        <f t="shared" ref="B155:B218" si="20">B143+1</f>
        <v>12</v>
      </c>
      <c r="C155" s="160">
        <f t="shared" si="17"/>
        <v>142</v>
      </c>
      <c r="D155" s="155">
        <f t="shared" si="18"/>
        <v>0</v>
      </c>
      <c r="E155" s="155">
        <f t="shared" si="14"/>
        <v>0</v>
      </c>
      <c r="F155" s="155">
        <f t="shared" si="19"/>
        <v>0</v>
      </c>
      <c r="G155" s="155">
        <f t="shared" si="15"/>
        <v>0</v>
      </c>
      <c r="H155" s="155">
        <f t="shared" si="16"/>
        <v>0</v>
      </c>
    </row>
    <row r="156" spans="2:12" x14ac:dyDescent="0.3">
      <c r="B156" s="69">
        <f t="shared" si="20"/>
        <v>12</v>
      </c>
      <c r="C156" s="160">
        <f t="shared" si="17"/>
        <v>143</v>
      </c>
      <c r="D156" s="155">
        <f t="shared" si="18"/>
        <v>0</v>
      </c>
      <c r="E156" s="155">
        <f t="shared" si="14"/>
        <v>0</v>
      </c>
      <c r="F156" s="155">
        <f t="shared" si="19"/>
        <v>0</v>
      </c>
      <c r="G156" s="155">
        <f t="shared" si="15"/>
        <v>0</v>
      </c>
      <c r="H156" s="155">
        <f t="shared" si="16"/>
        <v>0</v>
      </c>
    </row>
    <row r="157" spans="2:12" x14ac:dyDescent="0.3">
      <c r="B157" s="69">
        <f t="shared" si="20"/>
        <v>12</v>
      </c>
      <c r="C157" s="160">
        <f t="shared" si="17"/>
        <v>144</v>
      </c>
      <c r="D157" s="155">
        <f t="shared" si="18"/>
        <v>0</v>
      </c>
      <c r="E157" s="155">
        <f t="shared" si="14"/>
        <v>0</v>
      </c>
      <c r="F157" s="155">
        <f t="shared" si="19"/>
        <v>0</v>
      </c>
      <c r="G157" s="155">
        <f t="shared" si="15"/>
        <v>0</v>
      </c>
      <c r="H157" s="155">
        <f t="shared" si="16"/>
        <v>0</v>
      </c>
      <c r="J157" s="99">
        <f>SUM(E146:E157)</f>
        <v>0</v>
      </c>
      <c r="K157" s="99">
        <f>SUM(F146:F157)</f>
        <v>0</v>
      </c>
      <c r="L157" s="99">
        <f>SUM(G146:G157)</f>
        <v>0</v>
      </c>
    </row>
    <row r="158" spans="2:12" x14ac:dyDescent="0.3">
      <c r="B158" s="69">
        <f t="shared" si="20"/>
        <v>13</v>
      </c>
      <c r="C158" s="160">
        <f t="shared" si="17"/>
        <v>145</v>
      </c>
      <c r="D158" s="155">
        <f t="shared" si="18"/>
        <v>0</v>
      </c>
      <c r="E158" s="155">
        <f t="shared" si="14"/>
        <v>0</v>
      </c>
      <c r="F158" s="155">
        <f t="shared" si="19"/>
        <v>0</v>
      </c>
      <c r="G158" s="155">
        <f t="shared" si="15"/>
        <v>0</v>
      </c>
      <c r="H158" s="155">
        <f t="shared" si="16"/>
        <v>0</v>
      </c>
    </row>
    <row r="159" spans="2:12" x14ac:dyDescent="0.3">
      <c r="B159" s="69">
        <f t="shared" si="20"/>
        <v>13</v>
      </c>
      <c r="C159" s="160">
        <f t="shared" si="17"/>
        <v>146</v>
      </c>
      <c r="D159" s="155">
        <f t="shared" si="18"/>
        <v>0</v>
      </c>
      <c r="E159" s="155">
        <f t="shared" si="14"/>
        <v>0</v>
      </c>
      <c r="F159" s="155">
        <f t="shared" si="19"/>
        <v>0</v>
      </c>
      <c r="G159" s="155">
        <f t="shared" si="15"/>
        <v>0</v>
      </c>
      <c r="H159" s="155">
        <f t="shared" si="16"/>
        <v>0</v>
      </c>
    </row>
    <row r="160" spans="2:12" x14ac:dyDescent="0.3">
      <c r="B160" s="69">
        <f t="shared" si="20"/>
        <v>13</v>
      </c>
      <c r="C160" s="160">
        <f t="shared" si="17"/>
        <v>147</v>
      </c>
      <c r="D160" s="155">
        <f t="shared" si="18"/>
        <v>0</v>
      </c>
      <c r="E160" s="155">
        <f t="shared" si="14"/>
        <v>0</v>
      </c>
      <c r="F160" s="155">
        <f t="shared" si="19"/>
        <v>0</v>
      </c>
      <c r="G160" s="155">
        <f t="shared" si="15"/>
        <v>0</v>
      </c>
      <c r="H160" s="155">
        <f t="shared" si="16"/>
        <v>0</v>
      </c>
    </row>
    <row r="161" spans="2:12" x14ac:dyDescent="0.3">
      <c r="B161" s="69">
        <f t="shared" si="20"/>
        <v>13</v>
      </c>
      <c r="C161" s="160">
        <f t="shared" si="17"/>
        <v>148</v>
      </c>
      <c r="D161" s="155">
        <f t="shared" si="18"/>
        <v>0</v>
      </c>
      <c r="E161" s="155">
        <f t="shared" si="14"/>
        <v>0</v>
      </c>
      <c r="F161" s="155">
        <f t="shared" si="19"/>
        <v>0</v>
      </c>
      <c r="G161" s="155">
        <f t="shared" si="15"/>
        <v>0</v>
      </c>
      <c r="H161" s="155">
        <f t="shared" si="16"/>
        <v>0</v>
      </c>
    </row>
    <row r="162" spans="2:12" x14ac:dyDescent="0.3">
      <c r="B162" s="69">
        <f t="shared" si="20"/>
        <v>13</v>
      </c>
      <c r="C162" s="160">
        <f t="shared" si="17"/>
        <v>149</v>
      </c>
      <c r="D162" s="155">
        <f t="shared" si="18"/>
        <v>0</v>
      </c>
      <c r="E162" s="155">
        <f t="shared" si="14"/>
        <v>0</v>
      </c>
      <c r="F162" s="155">
        <f t="shared" si="19"/>
        <v>0</v>
      </c>
      <c r="G162" s="155">
        <f t="shared" si="15"/>
        <v>0</v>
      </c>
      <c r="H162" s="155">
        <f t="shared" si="16"/>
        <v>0</v>
      </c>
    </row>
    <row r="163" spans="2:12" x14ac:dyDescent="0.3">
      <c r="B163" s="69">
        <f t="shared" si="20"/>
        <v>13</v>
      </c>
      <c r="C163" s="160">
        <f t="shared" si="17"/>
        <v>150</v>
      </c>
      <c r="D163" s="155">
        <f t="shared" si="18"/>
        <v>0</v>
      </c>
      <c r="E163" s="155">
        <f t="shared" si="14"/>
        <v>0</v>
      </c>
      <c r="F163" s="155">
        <f t="shared" si="19"/>
        <v>0</v>
      </c>
      <c r="G163" s="155">
        <f t="shared" si="15"/>
        <v>0</v>
      </c>
      <c r="H163" s="155">
        <f t="shared" si="16"/>
        <v>0</v>
      </c>
    </row>
    <row r="164" spans="2:12" x14ac:dyDescent="0.3">
      <c r="B164" s="69">
        <f t="shared" si="20"/>
        <v>13</v>
      </c>
      <c r="C164" s="160">
        <f t="shared" si="17"/>
        <v>151</v>
      </c>
      <c r="D164" s="155">
        <f t="shared" si="18"/>
        <v>0</v>
      </c>
      <c r="E164" s="155">
        <f t="shared" si="14"/>
        <v>0</v>
      </c>
      <c r="F164" s="155">
        <f t="shared" si="19"/>
        <v>0</v>
      </c>
      <c r="G164" s="155">
        <f t="shared" si="15"/>
        <v>0</v>
      </c>
      <c r="H164" s="155">
        <f t="shared" si="16"/>
        <v>0</v>
      </c>
    </row>
    <row r="165" spans="2:12" x14ac:dyDescent="0.3">
      <c r="B165" s="69">
        <f t="shared" si="20"/>
        <v>13</v>
      </c>
      <c r="C165" s="160">
        <f t="shared" si="17"/>
        <v>152</v>
      </c>
      <c r="D165" s="155">
        <f t="shared" si="18"/>
        <v>0</v>
      </c>
      <c r="E165" s="155">
        <f t="shared" si="14"/>
        <v>0</v>
      </c>
      <c r="F165" s="155">
        <f t="shared" si="19"/>
        <v>0</v>
      </c>
      <c r="G165" s="155">
        <f t="shared" si="15"/>
        <v>0</v>
      </c>
      <c r="H165" s="155">
        <f t="shared" si="16"/>
        <v>0</v>
      </c>
    </row>
    <row r="166" spans="2:12" x14ac:dyDescent="0.3">
      <c r="B166" s="69">
        <f t="shared" si="20"/>
        <v>13</v>
      </c>
      <c r="C166" s="160">
        <f t="shared" si="17"/>
        <v>153</v>
      </c>
      <c r="D166" s="155">
        <f t="shared" si="18"/>
        <v>0</v>
      </c>
      <c r="E166" s="155">
        <f t="shared" si="14"/>
        <v>0</v>
      </c>
      <c r="F166" s="155">
        <f t="shared" si="19"/>
        <v>0</v>
      </c>
      <c r="G166" s="155">
        <f t="shared" si="15"/>
        <v>0</v>
      </c>
      <c r="H166" s="155">
        <f t="shared" si="16"/>
        <v>0</v>
      </c>
    </row>
    <row r="167" spans="2:12" x14ac:dyDescent="0.3">
      <c r="B167" s="69">
        <f t="shared" si="20"/>
        <v>13</v>
      </c>
      <c r="C167" s="160">
        <f t="shared" si="17"/>
        <v>154</v>
      </c>
      <c r="D167" s="155">
        <f t="shared" si="18"/>
        <v>0</v>
      </c>
      <c r="E167" s="155">
        <f t="shared" si="14"/>
        <v>0</v>
      </c>
      <c r="F167" s="155">
        <f t="shared" si="19"/>
        <v>0</v>
      </c>
      <c r="G167" s="155">
        <f t="shared" si="15"/>
        <v>0</v>
      </c>
      <c r="H167" s="155">
        <f t="shared" si="16"/>
        <v>0</v>
      </c>
    </row>
    <row r="168" spans="2:12" x14ac:dyDescent="0.3">
      <c r="B168" s="69">
        <f t="shared" si="20"/>
        <v>13</v>
      </c>
      <c r="C168" s="160">
        <f t="shared" si="17"/>
        <v>155</v>
      </c>
      <c r="D168" s="155">
        <f t="shared" si="18"/>
        <v>0</v>
      </c>
      <c r="E168" s="155">
        <f t="shared" si="14"/>
        <v>0</v>
      </c>
      <c r="F168" s="155">
        <f t="shared" si="19"/>
        <v>0</v>
      </c>
      <c r="G168" s="155">
        <f t="shared" si="15"/>
        <v>0</v>
      </c>
      <c r="H168" s="155">
        <f t="shared" si="16"/>
        <v>0</v>
      </c>
    </row>
    <row r="169" spans="2:12" x14ac:dyDescent="0.3">
      <c r="B169" s="69">
        <f t="shared" si="20"/>
        <v>13</v>
      </c>
      <c r="C169" s="160">
        <f t="shared" si="17"/>
        <v>156</v>
      </c>
      <c r="D169" s="155">
        <f t="shared" si="18"/>
        <v>0</v>
      </c>
      <c r="E169" s="155">
        <f t="shared" si="14"/>
        <v>0</v>
      </c>
      <c r="F169" s="155">
        <f t="shared" si="19"/>
        <v>0</v>
      </c>
      <c r="G169" s="155">
        <f t="shared" si="15"/>
        <v>0</v>
      </c>
      <c r="H169" s="155">
        <f t="shared" si="16"/>
        <v>0</v>
      </c>
      <c r="J169" s="99">
        <f>SUM(E158:E169)</f>
        <v>0</v>
      </c>
      <c r="K169" s="99">
        <f>SUM(F158:F169)</f>
        <v>0</v>
      </c>
      <c r="L169" s="99">
        <f>SUM(G158:G169)</f>
        <v>0</v>
      </c>
    </row>
    <row r="170" spans="2:12" x14ac:dyDescent="0.3">
      <c r="B170" s="69">
        <f t="shared" si="20"/>
        <v>14</v>
      </c>
      <c r="C170" s="160">
        <f t="shared" si="17"/>
        <v>157</v>
      </c>
      <c r="D170" s="155">
        <f t="shared" si="18"/>
        <v>0</v>
      </c>
      <c r="E170" s="155">
        <f t="shared" si="14"/>
        <v>0</v>
      </c>
      <c r="F170" s="155">
        <f t="shared" si="19"/>
        <v>0</v>
      </c>
      <c r="G170" s="155">
        <f t="shared" si="15"/>
        <v>0</v>
      </c>
      <c r="H170" s="155">
        <f t="shared" si="16"/>
        <v>0</v>
      </c>
    </row>
    <row r="171" spans="2:12" x14ac:dyDescent="0.3">
      <c r="B171" s="69">
        <f t="shared" si="20"/>
        <v>14</v>
      </c>
      <c r="C171" s="160">
        <f t="shared" si="17"/>
        <v>158</v>
      </c>
      <c r="D171" s="155">
        <f t="shared" si="18"/>
        <v>0</v>
      </c>
      <c r="E171" s="155">
        <f t="shared" si="14"/>
        <v>0</v>
      </c>
      <c r="F171" s="155">
        <f t="shared" si="19"/>
        <v>0</v>
      </c>
      <c r="G171" s="155">
        <f t="shared" si="15"/>
        <v>0</v>
      </c>
      <c r="H171" s="155">
        <f t="shared" si="16"/>
        <v>0</v>
      </c>
    </row>
    <row r="172" spans="2:12" x14ac:dyDescent="0.3">
      <c r="B172" s="69">
        <f t="shared" si="20"/>
        <v>14</v>
      </c>
      <c r="C172" s="160">
        <f t="shared" si="17"/>
        <v>159</v>
      </c>
      <c r="D172" s="155">
        <f t="shared" si="18"/>
        <v>0</v>
      </c>
      <c r="E172" s="155">
        <f t="shared" si="14"/>
        <v>0</v>
      </c>
      <c r="F172" s="155">
        <f t="shared" si="19"/>
        <v>0</v>
      </c>
      <c r="G172" s="155">
        <f t="shared" si="15"/>
        <v>0</v>
      </c>
      <c r="H172" s="155">
        <f t="shared" si="16"/>
        <v>0</v>
      </c>
    </row>
    <row r="173" spans="2:12" x14ac:dyDescent="0.3">
      <c r="B173" s="69">
        <f t="shared" si="20"/>
        <v>14</v>
      </c>
      <c r="C173" s="160">
        <f t="shared" si="17"/>
        <v>160</v>
      </c>
      <c r="D173" s="155">
        <f t="shared" si="18"/>
        <v>0</v>
      </c>
      <c r="E173" s="155">
        <f t="shared" si="14"/>
        <v>0</v>
      </c>
      <c r="F173" s="155">
        <f t="shared" si="19"/>
        <v>0</v>
      </c>
      <c r="G173" s="155">
        <f t="shared" si="15"/>
        <v>0</v>
      </c>
      <c r="H173" s="155">
        <f t="shared" si="16"/>
        <v>0</v>
      </c>
    </row>
    <row r="174" spans="2:12" x14ac:dyDescent="0.3">
      <c r="B174" s="69">
        <f t="shared" si="20"/>
        <v>14</v>
      </c>
      <c r="C174" s="160">
        <f t="shared" si="17"/>
        <v>161</v>
      </c>
      <c r="D174" s="155">
        <f t="shared" si="18"/>
        <v>0</v>
      </c>
      <c r="E174" s="155">
        <f t="shared" si="14"/>
        <v>0</v>
      </c>
      <c r="F174" s="155">
        <f t="shared" si="19"/>
        <v>0</v>
      </c>
      <c r="G174" s="155">
        <f t="shared" si="15"/>
        <v>0</v>
      </c>
      <c r="H174" s="155">
        <f t="shared" si="16"/>
        <v>0</v>
      </c>
    </row>
    <row r="175" spans="2:12" x14ac:dyDescent="0.3">
      <c r="B175" s="69">
        <f t="shared" si="20"/>
        <v>14</v>
      </c>
      <c r="C175" s="160">
        <f t="shared" si="17"/>
        <v>162</v>
      </c>
      <c r="D175" s="155">
        <f t="shared" si="18"/>
        <v>0</v>
      </c>
      <c r="E175" s="155">
        <f t="shared" si="14"/>
        <v>0</v>
      </c>
      <c r="F175" s="155">
        <f t="shared" si="19"/>
        <v>0</v>
      </c>
      <c r="G175" s="155">
        <f t="shared" si="15"/>
        <v>0</v>
      </c>
      <c r="H175" s="155">
        <f t="shared" si="16"/>
        <v>0</v>
      </c>
    </row>
    <row r="176" spans="2:12" x14ac:dyDescent="0.3">
      <c r="B176" s="69">
        <f t="shared" si="20"/>
        <v>14</v>
      </c>
      <c r="C176" s="160">
        <f t="shared" si="17"/>
        <v>163</v>
      </c>
      <c r="D176" s="155">
        <f t="shared" si="18"/>
        <v>0</v>
      </c>
      <c r="E176" s="155">
        <f t="shared" si="14"/>
        <v>0</v>
      </c>
      <c r="F176" s="155">
        <f t="shared" si="19"/>
        <v>0</v>
      </c>
      <c r="G176" s="155">
        <f t="shared" si="15"/>
        <v>0</v>
      </c>
      <c r="H176" s="155">
        <f t="shared" si="16"/>
        <v>0</v>
      </c>
    </row>
    <row r="177" spans="2:12" x14ac:dyDescent="0.3">
      <c r="B177" s="69">
        <f t="shared" si="20"/>
        <v>14</v>
      </c>
      <c r="C177" s="160">
        <f t="shared" si="17"/>
        <v>164</v>
      </c>
      <c r="D177" s="155">
        <f t="shared" si="18"/>
        <v>0</v>
      </c>
      <c r="E177" s="155">
        <f t="shared" si="14"/>
        <v>0</v>
      </c>
      <c r="F177" s="155">
        <f t="shared" si="19"/>
        <v>0</v>
      </c>
      <c r="G177" s="155">
        <f t="shared" si="15"/>
        <v>0</v>
      </c>
      <c r="H177" s="155">
        <f t="shared" si="16"/>
        <v>0</v>
      </c>
    </row>
    <row r="178" spans="2:12" x14ac:dyDescent="0.3">
      <c r="B178" s="69">
        <f t="shared" si="20"/>
        <v>14</v>
      </c>
      <c r="C178" s="160">
        <f t="shared" si="17"/>
        <v>165</v>
      </c>
      <c r="D178" s="155">
        <f t="shared" si="18"/>
        <v>0</v>
      </c>
      <c r="E178" s="155">
        <f t="shared" si="14"/>
        <v>0</v>
      </c>
      <c r="F178" s="155">
        <f t="shared" si="19"/>
        <v>0</v>
      </c>
      <c r="G178" s="155">
        <f t="shared" si="15"/>
        <v>0</v>
      </c>
      <c r="H178" s="155">
        <f t="shared" si="16"/>
        <v>0</v>
      </c>
    </row>
    <row r="179" spans="2:12" x14ac:dyDescent="0.3">
      <c r="B179" s="69">
        <f t="shared" si="20"/>
        <v>14</v>
      </c>
      <c r="C179" s="160">
        <f t="shared" si="17"/>
        <v>166</v>
      </c>
      <c r="D179" s="155">
        <f t="shared" si="18"/>
        <v>0</v>
      </c>
      <c r="E179" s="155">
        <f t="shared" si="14"/>
        <v>0</v>
      </c>
      <c r="F179" s="155">
        <f t="shared" si="19"/>
        <v>0</v>
      </c>
      <c r="G179" s="155">
        <f t="shared" si="15"/>
        <v>0</v>
      </c>
      <c r="H179" s="155">
        <f t="shared" si="16"/>
        <v>0</v>
      </c>
    </row>
    <row r="180" spans="2:12" x14ac:dyDescent="0.3">
      <c r="B180" s="69">
        <f t="shared" si="20"/>
        <v>14</v>
      </c>
      <c r="C180" s="160">
        <f t="shared" si="17"/>
        <v>167</v>
      </c>
      <c r="D180" s="155">
        <f t="shared" si="18"/>
        <v>0</v>
      </c>
      <c r="E180" s="155">
        <f t="shared" si="14"/>
        <v>0</v>
      </c>
      <c r="F180" s="155">
        <f t="shared" si="19"/>
        <v>0</v>
      </c>
      <c r="G180" s="155">
        <f t="shared" si="15"/>
        <v>0</v>
      </c>
      <c r="H180" s="155">
        <f t="shared" si="16"/>
        <v>0</v>
      </c>
    </row>
    <row r="181" spans="2:12" x14ac:dyDescent="0.3">
      <c r="B181" s="69">
        <f t="shared" si="20"/>
        <v>14</v>
      </c>
      <c r="C181" s="160">
        <f t="shared" si="17"/>
        <v>168</v>
      </c>
      <c r="D181" s="155">
        <f t="shared" si="18"/>
        <v>0</v>
      </c>
      <c r="E181" s="155">
        <f t="shared" si="14"/>
        <v>0</v>
      </c>
      <c r="F181" s="155">
        <f t="shared" si="19"/>
        <v>0</v>
      </c>
      <c r="G181" s="155">
        <f t="shared" si="15"/>
        <v>0</v>
      </c>
      <c r="H181" s="155">
        <f t="shared" si="16"/>
        <v>0</v>
      </c>
      <c r="J181" s="99">
        <f>SUM(E170:E181)</f>
        <v>0</v>
      </c>
      <c r="K181" s="99">
        <f>SUM(F170:F181)</f>
        <v>0</v>
      </c>
      <c r="L181" s="99">
        <f>SUM(G170:G181)</f>
        <v>0</v>
      </c>
    </row>
    <row r="182" spans="2:12" x14ac:dyDescent="0.3">
      <c r="B182" s="69">
        <f t="shared" si="20"/>
        <v>15</v>
      </c>
      <c r="C182" s="160">
        <f t="shared" si="17"/>
        <v>169</v>
      </c>
      <c r="D182" s="155">
        <f t="shared" si="18"/>
        <v>0</v>
      </c>
      <c r="E182" s="155">
        <f t="shared" si="14"/>
        <v>0</v>
      </c>
      <c r="F182" s="155">
        <f t="shared" si="19"/>
        <v>0</v>
      </c>
      <c r="G182" s="155">
        <f t="shared" si="15"/>
        <v>0</v>
      </c>
      <c r="H182" s="155">
        <f t="shared" si="16"/>
        <v>0</v>
      </c>
    </row>
    <row r="183" spans="2:12" x14ac:dyDescent="0.3">
      <c r="B183" s="69">
        <f t="shared" si="20"/>
        <v>15</v>
      </c>
      <c r="C183" s="160">
        <f t="shared" si="17"/>
        <v>170</v>
      </c>
      <c r="D183" s="155">
        <f t="shared" si="18"/>
        <v>0</v>
      </c>
      <c r="E183" s="155">
        <f t="shared" si="14"/>
        <v>0</v>
      </c>
      <c r="F183" s="155">
        <f t="shared" si="19"/>
        <v>0</v>
      </c>
      <c r="G183" s="155">
        <f t="shared" si="15"/>
        <v>0</v>
      </c>
      <c r="H183" s="155">
        <f t="shared" si="16"/>
        <v>0</v>
      </c>
    </row>
    <row r="184" spans="2:12" x14ac:dyDescent="0.3">
      <c r="B184" s="69">
        <f t="shared" si="20"/>
        <v>15</v>
      </c>
      <c r="C184" s="160">
        <f t="shared" si="17"/>
        <v>171</v>
      </c>
      <c r="D184" s="155">
        <f t="shared" si="18"/>
        <v>0</v>
      </c>
      <c r="E184" s="155">
        <f t="shared" si="14"/>
        <v>0</v>
      </c>
      <c r="F184" s="155">
        <f t="shared" si="19"/>
        <v>0</v>
      </c>
      <c r="G184" s="155">
        <f t="shared" si="15"/>
        <v>0</v>
      </c>
      <c r="H184" s="155">
        <f t="shared" si="16"/>
        <v>0</v>
      </c>
    </row>
    <row r="185" spans="2:12" x14ac:dyDescent="0.3">
      <c r="B185" s="69">
        <f t="shared" si="20"/>
        <v>15</v>
      </c>
      <c r="C185" s="160">
        <f t="shared" si="17"/>
        <v>172</v>
      </c>
      <c r="D185" s="155">
        <f t="shared" si="18"/>
        <v>0</v>
      </c>
      <c r="E185" s="155">
        <f t="shared" si="14"/>
        <v>0</v>
      </c>
      <c r="F185" s="155">
        <f t="shared" si="19"/>
        <v>0</v>
      </c>
      <c r="G185" s="155">
        <f t="shared" si="15"/>
        <v>0</v>
      </c>
      <c r="H185" s="155">
        <f t="shared" si="16"/>
        <v>0</v>
      </c>
    </row>
    <row r="186" spans="2:12" x14ac:dyDescent="0.3">
      <c r="B186" s="69">
        <f t="shared" si="20"/>
        <v>15</v>
      </c>
      <c r="C186" s="160">
        <f t="shared" si="17"/>
        <v>173</v>
      </c>
      <c r="D186" s="155">
        <f t="shared" si="18"/>
        <v>0</v>
      </c>
      <c r="E186" s="155">
        <f t="shared" si="14"/>
        <v>0</v>
      </c>
      <c r="F186" s="155">
        <f t="shared" si="19"/>
        <v>0</v>
      </c>
      <c r="G186" s="155">
        <f t="shared" si="15"/>
        <v>0</v>
      </c>
      <c r="H186" s="155">
        <f t="shared" si="16"/>
        <v>0</v>
      </c>
    </row>
    <row r="187" spans="2:12" x14ac:dyDescent="0.3">
      <c r="B187" s="69">
        <f t="shared" si="20"/>
        <v>15</v>
      </c>
      <c r="C187" s="160">
        <f t="shared" si="17"/>
        <v>174</v>
      </c>
      <c r="D187" s="155">
        <f t="shared" si="18"/>
        <v>0</v>
      </c>
      <c r="E187" s="155">
        <f t="shared" si="14"/>
        <v>0</v>
      </c>
      <c r="F187" s="155">
        <f t="shared" si="19"/>
        <v>0</v>
      </c>
      <c r="G187" s="155">
        <f t="shared" si="15"/>
        <v>0</v>
      </c>
      <c r="H187" s="155">
        <f t="shared" si="16"/>
        <v>0</v>
      </c>
    </row>
    <row r="188" spans="2:12" x14ac:dyDescent="0.3">
      <c r="B188" s="69">
        <f t="shared" si="20"/>
        <v>15</v>
      </c>
      <c r="C188" s="160">
        <f t="shared" si="17"/>
        <v>175</v>
      </c>
      <c r="D188" s="155">
        <f t="shared" si="18"/>
        <v>0</v>
      </c>
      <c r="E188" s="155">
        <f t="shared" si="14"/>
        <v>0</v>
      </c>
      <c r="F188" s="155">
        <f t="shared" si="19"/>
        <v>0</v>
      </c>
      <c r="G188" s="155">
        <f t="shared" si="15"/>
        <v>0</v>
      </c>
      <c r="H188" s="155">
        <f t="shared" si="16"/>
        <v>0</v>
      </c>
    </row>
    <row r="189" spans="2:12" x14ac:dyDescent="0.3">
      <c r="B189" s="69">
        <f t="shared" si="20"/>
        <v>15</v>
      </c>
      <c r="C189" s="160">
        <f t="shared" si="17"/>
        <v>176</v>
      </c>
      <c r="D189" s="155">
        <f t="shared" si="18"/>
        <v>0</v>
      </c>
      <c r="E189" s="155">
        <f t="shared" si="14"/>
        <v>0</v>
      </c>
      <c r="F189" s="155">
        <f t="shared" si="19"/>
        <v>0</v>
      </c>
      <c r="G189" s="155">
        <f t="shared" si="15"/>
        <v>0</v>
      </c>
      <c r="H189" s="155">
        <f t="shared" si="16"/>
        <v>0</v>
      </c>
    </row>
    <row r="190" spans="2:12" x14ac:dyDescent="0.3">
      <c r="B190" s="69">
        <f t="shared" si="20"/>
        <v>15</v>
      </c>
      <c r="C190" s="160">
        <f t="shared" si="17"/>
        <v>177</v>
      </c>
      <c r="D190" s="155">
        <f t="shared" si="18"/>
        <v>0</v>
      </c>
      <c r="E190" s="155">
        <f t="shared" si="14"/>
        <v>0</v>
      </c>
      <c r="F190" s="155">
        <f t="shared" si="19"/>
        <v>0</v>
      </c>
      <c r="G190" s="155">
        <f t="shared" si="15"/>
        <v>0</v>
      </c>
      <c r="H190" s="155">
        <f t="shared" si="16"/>
        <v>0</v>
      </c>
    </row>
    <row r="191" spans="2:12" x14ac:dyDescent="0.3">
      <c r="B191" s="69">
        <f t="shared" si="20"/>
        <v>15</v>
      </c>
      <c r="C191" s="160">
        <f t="shared" si="17"/>
        <v>178</v>
      </c>
      <c r="D191" s="155">
        <f t="shared" si="18"/>
        <v>0</v>
      </c>
      <c r="E191" s="155">
        <f t="shared" si="14"/>
        <v>0</v>
      </c>
      <c r="F191" s="155">
        <f t="shared" si="19"/>
        <v>0</v>
      </c>
      <c r="G191" s="155">
        <f t="shared" si="15"/>
        <v>0</v>
      </c>
      <c r="H191" s="155">
        <f t="shared" si="16"/>
        <v>0</v>
      </c>
    </row>
    <row r="192" spans="2:12" x14ac:dyDescent="0.3">
      <c r="B192" s="69">
        <f t="shared" si="20"/>
        <v>15</v>
      </c>
      <c r="C192" s="160">
        <f t="shared" si="17"/>
        <v>179</v>
      </c>
      <c r="D192" s="155">
        <f t="shared" si="18"/>
        <v>0</v>
      </c>
      <c r="E192" s="155">
        <f t="shared" si="14"/>
        <v>0</v>
      </c>
      <c r="F192" s="155">
        <f t="shared" si="19"/>
        <v>0</v>
      </c>
      <c r="G192" s="155">
        <f t="shared" si="15"/>
        <v>0</v>
      </c>
      <c r="H192" s="155">
        <f t="shared" si="16"/>
        <v>0</v>
      </c>
    </row>
    <row r="193" spans="2:12" x14ac:dyDescent="0.3">
      <c r="B193" s="69">
        <f t="shared" si="20"/>
        <v>15</v>
      </c>
      <c r="C193" s="160">
        <f t="shared" si="17"/>
        <v>180</v>
      </c>
      <c r="D193" s="155">
        <f t="shared" si="18"/>
        <v>0</v>
      </c>
      <c r="E193" s="155">
        <f t="shared" si="14"/>
        <v>0</v>
      </c>
      <c r="F193" s="155">
        <f t="shared" si="19"/>
        <v>0</v>
      </c>
      <c r="G193" s="155">
        <f t="shared" si="15"/>
        <v>0</v>
      </c>
      <c r="H193" s="155">
        <f t="shared" si="16"/>
        <v>0</v>
      </c>
      <c r="J193" s="99">
        <f>SUM(E182:E193)</f>
        <v>0</v>
      </c>
      <c r="K193" s="99">
        <f>SUM(F182:F193)</f>
        <v>0</v>
      </c>
      <c r="L193" s="99">
        <f>SUM(G182:G193)</f>
        <v>0</v>
      </c>
    </row>
    <row r="194" spans="2:12" x14ac:dyDescent="0.3">
      <c r="B194" s="69">
        <f t="shared" si="20"/>
        <v>16</v>
      </c>
      <c r="C194" s="160">
        <f t="shared" si="17"/>
        <v>181</v>
      </c>
      <c r="D194" s="155">
        <f t="shared" si="18"/>
        <v>0</v>
      </c>
      <c r="E194" s="155">
        <f t="shared" si="14"/>
        <v>0</v>
      </c>
      <c r="F194" s="155">
        <f t="shared" si="19"/>
        <v>0</v>
      </c>
      <c r="G194" s="155">
        <f t="shared" si="15"/>
        <v>0</v>
      </c>
      <c r="H194" s="155">
        <f t="shared" si="16"/>
        <v>0</v>
      </c>
    </row>
    <row r="195" spans="2:12" x14ac:dyDescent="0.3">
      <c r="B195" s="69">
        <f t="shared" si="20"/>
        <v>16</v>
      </c>
      <c r="C195" s="160">
        <f t="shared" si="17"/>
        <v>182</v>
      </c>
      <c r="D195" s="155">
        <f t="shared" si="18"/>
        <v>0</v>
      </c>
      <c r="E195" s="155">
        <f t="shared" si="14"/>
        <v>0</v>
      </c>
      <c r="F195" s="155">
        <f t="shared" si="19"/>
        <v>0</v>
      </c>
      <c r="G195" s="155">
        <f t="shared" si="15"/>
        <v>0</v>
      </c>
      <c r="H195" s="155">
        <f t="shared" si="16"/>
        <v>0</v>
      </c>
    </row>
    <row r="196" spans="2:12" x14ac:dyDescent="0.3">
      <c r="B196" s="69">
        <f t="shared" si="20"/>
        <v>16</v>
      </c>
      <c r="C196" s="160">
        <f t="shared" si="17"/>
        <v>183</v>
      </c>
      <c r="D196" s="155">
        <f t="shared" si="18"/>
        <v>0</v>
      </c>
      <c r="E196" s="155">
        <f t="shared" si="14"/>
        <v>0</v>
      </c>
      <c r="F196" s="155">
        <f t="shared" si="19"/>
        <v>0</v>
      </c>
      <c r="G196" s="155">
        <f t="shared" si="15"/>
        <v>0</v>
      </c>
      <c r="H196" s="155">
        <f t="shared" si="16"/>
        <v>0</v>
      </c>
    </row>
    <row r="197" spans="2:12" x14ac:dyDescent="0.3">
      <c r="B197" s="69">
        <f t="shared" si="20"/>
        <v>16</v>
      </c>
      <c r="C197" s="160">
        <f t="shared" si="17"/>
        <v>184</v>
      </c>
      <c r="D197" s="155">
        <f t="shared" si="18"/>
        <v>0</v>
      </c>
      <c r="E197" s="155">
        <f t="shared" si="14"/>
        <v>0</v>
      </c>
      <c r="F197" s="155">
        <f t="shared" si="19"/>
        <v>0</v>
      </c>
      <c r="G197" s="155">
        <f t="shared" si="15"/>
        <v>0</v>
      </c>
      <c r="H197" s="155">
        <f t="shared" si="16"/>
        <v>0</v>
      </c>
    </row>
    <row r="198" spans="2:12" x14ac:dyDescent="0.3">
      <c r="B198" s="69">
        <f t="shared" si="20"/>
        <v>16</v>
      </c>
      <c r="C198" s="160">
        <f t="shared" si="17"/>
        <v>185</v>
      </c>
      <c r="D198" s="155">
        <f t="shared" si="18"/>
        <v>0</v>
      </c>
      <c r="E198" s="155">
        <f t="shared" si="14"/>
        <v>0</v>
      </c>
      <c r="F198" s="155">
        <f t="shared" si="19"/>
        <v>0</v>
      </c>
      <c r="G198" s="155">
        <f t="shared" si="15"/>
        <v>0</v>
      </c>
      <c r="H198" s="155">
        <f t="shared" si="16"/>
        <v>0</v>
      </c>
    </row>
    <row r="199" spans="2:12" x14ac:dyDescent="0.3">
      <c r="B199" s="69">
        <f t="shared" si="20"/>
        <v>16</v>
      </c>
      <c r="C199" s="160">
        <f t="shared" si="17"/>
        <v>186</v>
      </c>
      <c r="D199" s="155">
        <f t="shared" si="18"/>
        <v>0</v>
      </c>
      <c r="E199" s="155">
        <f t="shared" si="14"/>
        <v>0</v>
      </c>
      <c r="F199" s="155">
        <f t="shared" si="19"/>
        <v>0</v>
      </c>
      <c r="G199" s="155">
        <f t="shared" si="15"/>
        <v>0</v>
      </c>
      <c r="H199" s="155">
        <f t="shared" si="16"/>
        <v>0</v>
      </c>
    </row>
    <row r="200" spans="2:12" x14ac:dyDescent="0.3">
      <c r="B200" s="69">
        <f t="shared" si="20"/>
        <v>16</v>
      </c>
      <c r="C200" s="160">
        <f t="shared" si="17"/>
        <v>187</v>
      </c>
      <c r="D200" s="155">
        <f t="shared" si="18"/>
        <v>0</v>
      </c>
      <c r="E200" s="155">
        <f t="shared" si="14"/>
        <v>0</v>
      </c>
      <c r="F200" s="155">
        <f t="shared" si="19"/>
        <v>0</v>
      </c>
      <c r="G200" s="155">
        <f t="shared" si="15"/>
        <v>0</v>
      </c>
      <c r="H200" s="155">
        <f t="shared" si="16"/>
        <v>0</v>
      </c>
    </row>
    <row r="201" spans="2:12" x14ac:dyDescent="0.3">
      <c r="B201" s="69">
        <f t="shared" si="20"/>
        <v>16</v>
      </c>
      <c r="C201" s="160">
        <f t="shared" si="17"/>
        <v>188</v>
      </c>
      <c r="D201" s="155">
        <f t="shared" si="18"/>
        <v>0</v>
      </c>
      <c r="E201" s="155">
        <f t="shared" si="14"/>
        <v>0</v>
      </c>
      <c r="F201" s="155">
        <f t="shared" si="19"/>
        <v>0</v>
      </c>
      <c r="G201" s="155">
        <f t="shared" si="15"/>
        <v>0</v>
      </c>
      <c r="H201" s="155">
        <f t="shared" si="16"/>
        <v>0</v>
      </c>
    </row>
    <row r="202" spans="2:12" x14ac:dyDescent="0.3">
      <c r="B202" s="69">
        <f t="shared" si="20"/>
        <v>16</v>
      </c>
      <c r="C202" s="160">
        <f t="shared" si="17"/>
        <v>189</v>
      </c>
      <c r="D202" s="155">
        <f t="shared" si="18"/>
        <v>0</v>
      </c>
      <c r="E202" s="155">
        <f t="shared" si="14"/>
        <v>0</v>
      </c>
      <c r="F202" s="155">
        <f t="shared" si="19"/>
        <v>0</v>
      </c>
      <c r="G202" s="155">
        <f t="shared" si="15"/>
        <v>0</v>
      </c>
      <c r="H202" s="155">
        <f t="shared" si="16"/>
        <v>0</v>
      </c>
    </row>
    <row r="203" spans="2:12" x14ac:dyDescent="0.3">
      <c r="B203" s="69">
        <f t="shared" si="20"/>
        <v>16</v>
      </c>
      <c r="C203" s="160">
        <f t="shared" si="17"/>
        <v>190</v>
      </c>
      <c r="D203" s="155">
        <f t="shared" si="18"/>
        <v>0</v>
      </c>
      <c r="E203" s="155">
        <f t="shared" si="14"/>
        <v>0</v>
      </c>
      <c r="F203" s="155">
        <f t="shared" si="19"/>
        <v>0</v>
      </c>
      <c r="G203" s="155">
        <f t="shared" si="15"/>
        <v>0</v>
      </c>
      <c r="H203" s="155">
        <f t="shared" si="16"/>
        <v>0</v>
      </c>
    </row>
    <row r="204" spans="2:12" x14ac:dyDescent="0.3">
      <c r="B204" s="69">
        <f t="shared" si="20"/>
        <v>16</v>
      </c>
      <c r="C204" s="160">
        <f t="shared" si="17"/>
        <v>191</v>
      </c>
      <c r="D204" s="155">
        <f t="shared" si="18"/>
        <v>0</v>
      </c>
      <c r="E204" s="155">
        <f t="shared" si="14"/>
        <v>0</v>
      </c>
      <c r="F204" s="155">
        <f t="shared" si="19"/>
        <v>0</v>
      </c>
      <c r="G204" s="155">
        <f t="shared" si="15"/>
        <v>0</v>
      </c>
      <c r="H204" s="155">
        <f t="shared" si="16"/>
        <v>0</v>
      </c>
    </row>
    <row r="205" spans="2:12" x14ac:dyDescent="0.3">
      <c r="B205" s="69">
        <f t="shared" si="20"/>
        <v>16</v>
      </c>
      <c r="C205" s="160">
        <f t="shared" si="17"/>
        <v>192</v>
      </c>
      <c r="D205" s="155">
        <f t="shared" si="18"/>
        <v>0</v>
      </c>
      <c r="E205" s="155">
        <f t="shared" si="14"/>
        <v>0</v>
      </c>
      <c r="F205" s="155">
        <f t="shared" si="19"/>
        <v>0</v>
      </c>
      <c r="G205" s="155">
        <f t="shared" si="15"/>
        <v>0</v>
      </c>
      <c r="H205" s="155">
        <f t="shared" si="16"/>
        <v>0</v>
      </c>
      <c r="J205" s="99">
        <f>SUM(E194:E205)</f>
        <v>0</v>
      </c>
      <c r="K205" s="99">
        <f>SUM(F194:F205)</f>
        <v>0</v>
      </c>
      <c r="L205" s="99">
        <f>SUM(G194:G205)</f>
        <v>0</v>
      </c>
    </row>
    <row r="206" spans="2:12" x14ac:dyDescent="0.3">
      <c r="B206" s="69">
        <f t="shared" si="20"/>
        <v>17</v>
      </c>
      <c r="C206" s="160">
        <f t="shared" si="17"/>
        <v>193</v>
      </c>
      <c r="D206" s="155">
        <f t="shared" si="18"/>
        <v>0</v>
      </c>
      <c r="E206" s="155">
        <f t="shared" si="14"/>
        <v>0</v>
      </c>
      <c r="F206" s="155">
        <f t="shared" si="19"/>
        <v>0</v>
      </c>
      <c r="G206" s="155">
        <f t="shared" si="15"/>
        <v>0</v>
      </c>
      <c r="H206" s="155">
        <f t="shared" si="16"/>
        <v>0</v>
      </c>
    </row>
    <row r="207" spans="2:12" x14ac:dyDescent="0.3">
      <c r="B207" s="69">
        <f t="shared" si="20"/>
        <v>17</v>
      </c>
      <c r="C207" s="160">
        <f t="shared" si="17"/>
        <v>194</v>
      </c>
      <c r="D207" s="155">
        <f t="shared" si="18"/>
        <v>0</v>
      </c>
      <c r="E207" s="155">
        <f t="shared" ref="E207:E270" si="21">D207*$E$6/12</f>
        <v>0</v>
      </c>
      <c r="F207" s="155">
        <f t="shared" si="19"/>
        <v>0</v>
      </c>
      <c r="G207" s="155">
        <f t="shared" ref="G207:G270" si="22">IF(D207&lt;=0,0,-PMT($E$6/12,$E$5*12-C207+1,D207))</f>
        <v>0</v>
      </c>
      <c r="H207" s="155">
        <f t="shared" ref="H207:H270" si="23">IF((D207)&lt;=0,0,(D207-F207))</f>
        <v>0</v>
      </c>
    </row>
    <row r="208" spans="2:12" x14ac:dyDescent="0.3">
      <c r="B208" s="69">
        <f t="shared" si="20"/>
        <v>17</v>
      </c>
      <c r="C208" s="160">
        <f t="shared" ref="C208:C271" si="24">C207+1</f>
        <v>195</v>
      </c>
      <c r="D208" s="155">
        <f t="shared" ref="D208:D271" si="25">IF($E$5*12&gt;=C208,H207,0)</f>
        <v>0</v>
      </c>
      <c r="E208" s="155">
        <f t="shared" si="21"/>
        <v>0</v>
      </c>
      <c r="F208" s="155">
        <f t="shared" ref="F208:F271" si="26">IF((D208)&lt;=0,0,(G208-E208))</f>
        <v>0</v>
      </c>
      <c r="G208" s="155">
        <f t="shared" si="22"/>
        <v>0</v>
      </c>
      <c r="H208" s="155">
        <f t="shared" si="23"/>
        <v>0</v>
      </c>
    </row>
    <row r="209" spans="2:12" x14ac:dyDescent="0.3">
      <c r="B209" s="69">
        <f t="shared" si="20"/>
        <v>17</v>
      </c>
      <c r="C209" s="160">
        <f t="shared" si="24"/>
        <v>196</v>
      </c>
      <c r="D209" s="155">
        <f t="shared" si="25"/>
        <v>0</v>
      </c>
      <c r="E209" s="155">
        <f t="shared" si="21"/>
        <v>0</v>
      </c>
      <c r="F209" s="155">
        <f t="shared" si="26"/>
        <v>0</v>
      </c>
      <c r="G209" s="155">
        <f t="shared" si="22"/>
        <v>0</v>
      </c>
      <c r="H209" s="155">
        <f t="shared" si="23"/>
        <v>0</v>
      </c>
    </row>
    <row r="210" spans="2:12" x14ac:dyDescent="0.3">
      <c r="B210" s="69">
        <f t="shared" si="20"/>
        <v>17</v>
      </c>
      <c r="C210" s="160">
        <f t="shared" si="24"/>
        <v>197</v>
      </c>
      <c r="D210" s="155">
        <f t="shared" si="25"/>
        <v>0</v>
      </c>
      <c r="E210" s="155">
        <f t="shared" si="21"/>
        <v>0</v>
      </c>
      <c r="F210" s="155">
        <f t="shared" si="26"/>
        <v>0</v>
      </c>
      <c r="G210" s="155">
        <f t="shared" si="22"/>
        <v>0</v>
      </c>
      <c r="H210" s="155">
        <f t="shared" si="23"/>
        <v>0</v>
      </c>
    </row>
    <row r="211" spans="2:12" x14ac:dyDescent="0.3">
      <c r="B211" s="69">
        <f t="shared" si="20"/>
        <v>17</v>
      </c>
      <c r="C211" s="160">
        <f t="shared" si="24"/>
        <v>198</v>
      </c>
      <c r="D211" s="155">
        <f t="shared" si="25"/>
        <v>0</v>
      </c>
      <c r="E211" s="155">
        <f t="shared" si="21"/>
        <v>0</v>
      </c>
      <c r="F211" s="155">
        <f t="shared" si="26"/>
        <v>0</v>
      </c>
      <c r="G211" s="155">
        <f t="shared" si="22"/>
        <v>0</v>
      </c>
      <c r="H211" s="155">
        <f t="shared" si="23"/>
        <v>0</v>
      </c>
    </row>
    <row r="212" spans="2:12" x14ac:dyDescent="0.3">
      <c r="B212" s="69">
        <f t="shared" si="20"/>
        <v>17</v>
      </c>
      <c r="C212" s="160">
        <f t="shared" si="24"/>
        <v>199</v>
      </c>
      <c r="D212" s="155">
        <f t="shared" si="25"/>
        <v>0</v>
      </c>
      <c r="E212" s="155">
        <f t="shared" si="21"/>
        <v>0</v>
      </c>
      <c r="F212" s="155">
        <f t="shared" si="26"/>
        <v>0</v>
      </c>
      <c r="G212" s="155">
        <f t="shared" si="22"/>
        <v>0</v>
      </c>
      <c r="H212" s="155">
        <f t="shared" si="23"/>
        <v>0</v>
      </c>
    </row>
    <row r="213" spans="2:12" x14ac:dyDescent="0.3">
      <c r="B213" s="69">
        <f t="shared" si="20"/>
        <v>17</v>
      </c>
      <c r="C213" s="160">
        <f t="shared" si="24"/>
        <v>200</v>
      </c>
      <c r="D213" s="155">
        <f t="shared" si="25"/>
        <v>0</v>
      </c>
      <c r="E213" s="155">
        <f t="shared" si="21"/>
        <v>0</v>
      </c>
      <c r="F213" s="155">
        <f t="shared" si="26"/>
        <v>0</v>
      </c>
      <c r="G213" s="155">
        <f t="shared" si="22"/>
        <v>0</v>
      </c>
      <c r="H213" s="155">
        <f t="shared" si="23"/>
        <v>0</v>
      </c>
    </row>
    <row r="214" spans="2:12" x14ac:dyDescent="0.3">
      <c r="B214" s="69">
        <f t="shared" si="20"/>
        <v>17</v>
      </c>
      <c r="C214" s="160">
        <f t="shared" si="24"/>
        <v>201</v>
      </c>
      <c r="D214" s="155">
        <f t="shared" si="25"/>
        <v>0</v>
      </c>
      <c r="E214" s="155">
        <f t="shared" si="21"/>
        <v>0</v>
      </c>
      <c r="F214" s="155">
        <f t="shared" si="26"/>
        <v>0</v>
      </c>
      <c r="G214" s="155">
        <f t="shared" si="22"/>
        <v>0</v>
      </c>
      <c r="H214" s="155">
        <f t="shared" si="23"/>
        <v>0</v>
      </c>
    </row>
    <row r="215" spans="2:12" x14ac:dyDescent="0.3">
      <c r="B215" s="69">
        <f t="shared" si="20"/>
        <v>17</v>
      </c>
      <c r="C215" s="160">
        <f t="shared" si="24"/>
        <v>202</v>
      </c>
      <c r="D215" s="155">
        <f t="shared" si="25"/>
        <v>0</v>
      </c>
      <c r="E215" s="155">
        <f t="shared" si="21"/>
        <v>0</v>
      </c>
      <c r="F215" s="155">
        <f t="shared" si="26"/>
        <v>0</v>
      </c>
      <c r="G215" s="155">
        <f t="shared" si="22"/>
        <v>0</v>
      </c>
      <c r="H215" s="155">
        <f t="shared" si="23"/>
        <v>0</v>
      </c>
    </row>
    <row r="216" spans="2:12" x14ac:dyDescent="0.3">
      <c r="B216" s="69">
        <f t="shared" si="20"/>
        <v>17</v>
      </c>
      <c r="C216" s="160">
        <f t="shared" si="24"/>
        <v>203</v>
      </c>
      <c r="D216" s="155">
        <f t="shared" si="25"/>
        <v>0</v>
      </c>
      <c r="E216" s="155">
        <f t="shared" si="21"/>
        <v>0</v>
      </c>
      <c r="F216" s="155">
        <f t="shared" si="26"/>
        <v>0</v>
      </c>
      <c r="G216" s="155">
        <f t="shared" si="22"/>
        <v>0</v>
      </c>
      <c r="H216" s="155">
        <f t="shared" si="23"/>
        <v>0</v>
      </c>
    </row>
    <row r="217" spans="2:12" x14ac:dyDescent="0.3">
      <c r="B217" s="69">
        <f t="shared" si="20"/>
        <v>17</v>
      </c>
      <c r="C217" s="160">
        <f t="shared" si="24"/>
        <v>204</v>
      </c>
      <c r="D217" s="155">
        <f t="shared" si="25"/>
        <v>0</v>
      </c>
      <c r="E217" s="155">
        <f t="shared" si="21"/>
        <v>0</v>
      </c>
      <c r="F217" s="155">
        <f t="shared" si="26"/>
        <v>0</v>
      </c>
      <c r="G217" s="155">
        <f t="shared" si="22"/>
        <v>0</v>
      </c>
      <c r="H217" s="155">
        <f t="shared" si="23"/>
        <v>0</v>
      </c>
      <c r="J217" s="99">
        <f>SUM(E206:E217)</f>
        <v>0</v>
      </c>
      <c r="K217" s="99">
        <f>SUM(F206:F217)</f>
        <v>0</v>
      </c>
      <c r="L217" s="99">
        <f>SUM(G206:G217)</f>
        <v>0</v>
      </c>
    </row>
    <row r="218" spans="2:12" x14ac:dyDescent="0.3">
      <c r="B218" s="69">
        <f t="shared" si="20"/>
        <v>18</v>
      </c>
      <c r="C218" s="160">
        <f t="shared" si="24"/>
        <v>205</v>
      </c>
      <c r="D218" s="155">
        <f t="shared" si="25"/>
        <v>0</v>
      </c>
      <c r="E218" s="155">
        <f t="shared" si="21"/>
        <v>0</v>
      </c>
      <c r="F218" s="155">
        <f t="shared" si="26"/>
        <v>0</v>
      </c>
      <c r="G218" s="155">
        <f t="shared" si="22"/>
        <v>0</v>
      </c>
      <c r="H218" s="155">
        <f t="shared" si="23"/>
        <v>0</v>
      </c>
    </row>
    <row r="219" spans="2:12" x14ac:dyDescent="0.3">
      <c r="B219" s="69">
        <f t="shared" ref="B219:B282" si="27">B207+1</f>
        <v>18</v>
      </c>
      <c r="C219" s="160">
        <f t="shared" si="24"/>
        <v>206</v>
      </c>
      <c r="D219" s="155">
        <f t="shared" si="25"/>
        <v>0</v>
      </c>
      <c r="E219" s="155">
        <f t="shared" si="21"/>
        <v>0</v>
      </c>
      <c r="F219" s="155">
        <f t="shared" si="26"/>
        <v>0</v>
      </c>
      <c r="G219" s="155">
        <f t="shared" si="22"/>
        <v>0</v>
      </c>
      <c r="H219" s="155">
        <f t="shared" si="23"/>
        <v>0</v>
      </c>
    </row>
    <row r="220" spans="2:12" x14ac:dyDescent="0.3">
      <c r="B220" s="69">
        <f t="shared" si="27"/>
        <v>18</v>
      </c>
      <c r="C220" s="160">
        <f t="shared" si="24"/>
        <v>207</v>
      </c>
      <c r="D220" s="155">
        <f t="shared" si="25"/>
        <v>0</v>
      </c>
      <c r="E220" s="155">
        <f t="shared" si="21"/>
        <v>0</v>
      </c>
      <c r="F220" s="155">
        <f t="shared" si="26"/>
        <v>0</v>
      </c>
      <c r="G220" s="155">
        <f t="shared" si="22"/>
        <v>0</v>
      </c>
      <c r="H220" s="155">
        <f t="shared" si="23"/>
        <v>0</v>
      </c>
    </row>
    <row r="221" spans="2:12" x14ac:dyDescent="0.3">
      <c r="B221" s="69">
        <f t="shared" si="27"/>
        <v>18</v>
      </c>
      <c r="C221" s="160">
        <f t="shared" si="24"/>
        <v>208</v>
      </c>
      <c r="D221" s="155">
        <f t="shared" si="25"/>
        <v>0</v>
      </c>
      <c r="E221" s="155">
        <f t="shared" si="21"/>
        <v>0</v>
      </c>
      <c r="F221" s="155">
        <f t="shared" si="26"/>
        <v>0</v>
      </c>
      <c r="G221" s="155">
        <f t="shared" si="22"/>
        <v>0</v>
      </c>
      <c r="H221" s="155">
        <f t="shared" si="23"/>
        <v>0</v>
      </c>
    </row>
    <row r="222" spans="2:12" x14ac:dyDescent="0.3">
      <c r="B222" s="69">
        <f t="shared" si="27"/>
        <v>18</v>
      </c>
      <c r="C222" s="160">
        <f t="shared" si="24"/>
        <v>209</v>
      </c>
      <c r="D222" s="155">
        <f t="shared" si="25"/>
        <v>0</v>
      </c>
      <c r="E222" s="155">
        <f t="shared" si="21"/>
        <v>0</v>
      </c>
      <c r="F222" s="155">
        <f t="shared" si="26"/>
        <v>0</v>
      </c>
      <c r="G222" s="155">
        <f t="shared" si="22"/>
        <v>0</v>
      </c>
      <c r="H222" s="155">
        <f t="shared" si="23"/>
        <v>0</v>
      </c>
    </row>
    <row r="223" spans="2:12" x14ac:dyDescent="0.3">
      <c r="B223" s="69">
        <f t="shared" si="27"/>
        <v>18</v>
      </c>
      <c r="C223" s="160">
        <f t="shared" si="24"/>
        <v>210</v>
      </c>
      <c r="D223" s="155">
        <f t="shared" si="25"/>
        <v>0</v>
      </c>
      <c r="E223" s="155">
        <f t="shared" si="21"/>
        <v>0</v>
      </c>
      <c r="F223" s="155">
        <f t="shared" si="26"/>
        <v>0</v>
      </c>
      <c r="G223" s="155">
        <f t="shared" si="22"/>
        <v>0</v>
      </c>
      <c r="H223" s="155">
        <f t="shared" si="23"/>
        <v>0</v>
      </c>
    </row>
    <row r="224" spans="2:12" x14ac:dyDescent="0.3">
      <c r="B224" s="69">
        <f t="shared" si="27"/>
        <v>18</v>
      </c>
      <c r="C224" s="160">
        <f t="shared" si="24"/>
        <v>211</v>
      </c>
      <c r="D224" s="155">
        <f t="shared" si="25"/>
        <v>0</v>
      </c>
      <c r="E224" s="155">
        <f t="shared" si="21"/>
        <v>0</v>
      </c>
      <c r="F224" s="155">
        <f t="shared" si="26"/>
        <v>0</v>
      </c>
      <c r="G224" s="155">
        <f t="shared" si="22"/>
        <v>0</v>
      </c>
      <c r="H224" s="155">
        <f t="shared" si="23"/>
        <v>0</v>
      </c>
    </row>
    <row r="225" spans="2:12" x14ac:dyDescent="0.3">
      <c r="B225" s="69">
        <f t="shared" si="27"/>
        <v>18</v>
      </c>
      <c r="C225" s="160">
        <f t="shared" si="24"/>
        <v>212</v>
      </c>
      <c r="D225" s="155">
        <f t="shared" si="25"/>
        <v>0</v>
      </c>
      <c r="E225" s="155">
        <f t="shared" si="21"/>
        <v>0</v>
      </c>
      <c r="F225" s="155">
        <f t="shared" si="26"/>
        <v>0</v>
      </c>
      <c r="G225" s="155">
        <f t="shared" si="22"/>
        <v>0</v>
      </c>
      <c r="H225" s="155">
        <f t="shared" si="23"/>
        <v>0</v>
      </c>
    </row>
    <row r="226" spans="2:12" x14ac:dyDescent="0.3">
      <c r="B226" s="69">
        <f t="shared" si="27"/>
        <v>18</v>
      </c>
      <c r="C226" s="160">
        <f t="shared" si="24"/>
        <v>213</v>
      </c>
      <c r="D226" s="155">
        <f t="shared" si="25"/>
        <v>0</v>
      </c>
      <c r="E226" s="155">
        <f t="shared" si="21"/>
        <v>0</v>
      </c>
      <c r="F226" s="155">
        <f t="shared" si="26"/>
        <v>0</v>
      </c>
      <c r="G226" s="155">
        <f t="shared" si="22"/>
        <v>0</v>
      </c>
      <c r="H226" s="155">
        <f t="shared" si="23"/>
        <v>0</v>
      </c>
    </row>
    <row r="227" spans="2:12" x14ac:dyDescent="0.3">
      <c r="B227" s="69">
        <f t="shared" si="27"/>
        <v>18</v>
      </c>
      <c r="C227" s="160">
        <f t="shared" si="24"/>
        <v>214</v>
      </c>
      <c r="D227" s="155">
        <f t="shared" si="25"/>
        <v>0</v>
      </c>
      <c r="E227" s="155">
        <f t="shared" si="21"/>
        <v>0</v>
      </c>
      <c r="F227" s="155">
        <f t="shared" si="26"/>
        <v>0</v>
      </c>
      <c r="G227" s="155">
        <f t="shared" si="22"/>
        <v>0</v>
      </c>
      <c r="H227" s="155">
        <f t="shared" si="23"/>
        <v>0</v>
      </c>
    </row>
    <row r="228" spans="2:12" x14ac:dyDescent="0.3">
      <c r="B228" s="69">
        <f t="shared" si="27"/>
        <v>18</v>
      </c>
      <c r="C228" s="160">
        <f t="shared" si="24"/>
        <v>215</v>
      </c>
      <c r="D228" s="155">
        <f t="shared" si="25"/>
        <v>0</v>
      </c>
      <c r="E228" s="155">
        <f t="shared" si="21"/>
        <v>0</v>
      </c>
      <c r="F228" s="155">
        <f t="shared" si="26"/>
        <v>0</v>
      </c>
      <c r="G228" s="155">
        <f t="shared" si="22"/>
        <v>0</v>
      </c>
      <c r="H228" s="155">
        <f t="shared" si="23"/>
        <v>0</v>
      </c>
    </row>
    <row r="229" spans="2:12" x14ac:dyDescent="0.3">
      <c r="B229" s="69">
        <f t="shared" si="27"/>
        <v>18</v>
      </c>
      <c r="C229" s="160">
        <f t="shared" si="24"/>
        <v>216</v>
      </c>
      <c r="D229" s="155">
        <f t="shared" si="25"/>
        <v>0</v>
      </c>
      <c r="E229" s="155">
        <f t="shared" si="21"/>
        <v>0</v>
      </c>
      <c r="F229" s="155">
        <f t="shared" si="26"/>
        <v>0</v>
      </c>
      <c r="G229" s="155">
        <f t="shared" si="22"/>
        <v>0</v>
      </c>
      <c r="H229" s="155">
        <f t="shared" si="23"/>
        <v>0</v>
      </c>
      <c r="J229" s="99">
        <f>SUM(E218:E229)</f>
        <v>0</v>
      </c>
      <c r="K229" s="99">
        <f>SUM(F218:F229)</f>
        <v>0</v>
      </c>
      <c r="L229" s="99">
        <f>SUM(G218:G229)</f>
        <v>0</v>
      </c>
    </row>
    <row r="230" spans="2:12" x14ac:dyDescent="0.3">
      <c r="B230" s="69">
        <f t="shared" si="27"/>
        <v>19</v>
      </c>
      <c r="C230" s="160">
        <f t="shared" si="24"/>
        <v>217</v>
      </c>
      <c r="D230" s="155">
        <f t="shared" si="25"/>
        <v>0</v>
      </c>
      <c r="E230" s="155">
        <f t="shared" si="21"/>
        <v>0</v>
      </c>
      <c r="F230" s="155">
        <f t="shared" si="26"/>
        <v>0</v>
      </c>
      <c r="G230" s="155">
        <f t="shared" si="22"/>
        <v>0</v>
      </c>
      <c r="H230" s="155">
        <f t="shared" si="23"/>
        <v>0</v>
      </c>
    </row>
    <row r="231" spans="2:12" x14ac:dyDescent="0.3">
      <c r="B231" s="69">
        <f t="shared" si="27"/>
        <v>19</v>
      </c>
      <c r="C231" s="160">
        <f t="shared" si="24"/>
        <v>218</v>
      </c>
      <c r="D231" s="155">
        <f t="shared" si="25"/>
        <v>0</v>
      </c>
      <c r="E231" s="155">
        <f t="shared" si="21"/>
        <v>0</v>
      </c>
      <c r="F231" s="155">
        <f t="shared" si="26"/>
        <v>0</v>
      </c>
      <c r="G231" s="155">
        <f t="shared" si="22"/>
        <v>0</v>
      </c>
      <c r="H231" s="155">
        <f t="shared" si="23"/>
        <v>0</v>
      </c>
    </row>
    <row r="232" spans="2:12" x14ac:dyDescent="0.3">
      <c r="B232" s="69">
        <f t="shared" si="27"/>
        <v>19</v>
      </c>
      <c r="C232" s="160">
        <f t="shared" si="24"/>
        <v>219</v>
      </c>
      <c r="D232" s="155">
        <f t="shared" si="25"/>
        <v>0</v>
      </c>
      <c r="E232" s="155">
        <f t="shared" si="21"/>
        <v>0</v>
      </c>
      <c r="F232" s="155">
        <f t="shared" si="26"/>
        <v>0</v>
      </c>
      <c r="G232" s="155">
        <f t="shared" si="22"/>
        <v>0</v>
      </c>
      <c r="H232" s="155">
        <f t="shared" si="23"/>
        <v>0</v>
      </c>
    </row>
    <row r="233" spans="2:12" x14ac:dyDescent="0.3">
      <c r="B233" s="69">
        <f t="shared" si="27"/>
        <v>19</v>
      </c>
      <c r="C233" s="160">
        <f t="shared" si="24"/>
        <v>220</v>
      </c>
      <c r="D233" s="155">
        <f t="shared" si="25"/>
        <v>0</v>
      </c>
      <c r="E233" s="155">
        <f t="shared" si="21"/>
        <v>0</v>
      </c>
      <c r="F233" s="155">
        <f t="shared" si="26"/>
        <v>0</v>
      </c>
      <c r="G233" s="155">
        <f t="shared" si="22"/>
        <v>0</v>
      </c>
      <c r="H233" s="155">
        <f t="shared" si="23"/>
        <v>0</v>
      </c>
    </row>
    <row r="234" spans="2:12" x14ac:dyDescent="0.3">
      <c r="B234" s="69">
        <f t="shared" si="27"/>
        <v>19</v>
      </c>
      <c r="C234" s="160">
        <f t="shared" si="24"/>
        <v>221</v>
      </c>
      <c r="D234" s="155">
        <f t="shared" si="25"/>
        <v>0</v>
      </c>
      <c r="E234" s="155">
        <f t="shared" si="21"/>
        <v>0</v>
      </c>
      <c r="F234" s="155">
        <f t="shared" si="26"/>
        <v>0</v>
      </c>
      <c r="G234" s="155">
        <f t="shared" si="22"/>
        <v>0</v>
      </c>
      <c r="H234" s="155">
        <f t="shared" si="23"/>
        <v>0</v>
      </c>
    </row>
    <row r="235" spans="2:12" x14ac:dyDescent="0.3">
      <c r="B235" s="69">
        <f t="shared" si="27"/>
        <v>19</v>
      </c>
      <c r="C235" s="160">
        <f t="shared" si="24"/>
        <v>222</v>
      </c>
      <c r="D235" s="155">
        <f t="shared" si="25"/>
        <v>0</v>
      </c>
      <c r="E235" s="155">
        <f t="shared" si="21"/>
        <v>0</v>
      </c>
      <c r="F235" s="155">
        <f t="shared" si="26"/>
        <v>0</v>
      </c>
      <c r="G235" s="155">
        <f t="shared" si="22"/>
        <v>0</v>
      </c>
      <c r="H235" s="155">
        <f t="shared" si="23"/>
        <v>0</v>
      </c>
    </row>
    <row r="236" spans="2:12" x14ac:dyDescent="0.3">
      <c r="B236" s="69">
        <f t="shared" si="27"/>
        <v>19</v>
      </c>
      <c r="C236" s="160">
        <f t="shared" si="24"/>
        <v>223</v>
      </c>
      <c r="D236" s="155">
        <f t="shared" si="25"/>
        <v>0</v>
      </c>
      <c r="E236" s="155">
        <f t="shared" si="21"/>
        <v>0</v>
      </c>
      <c r="F236" s="155">
        <f t="shared" si="26"/>
        <v>0</v>
      </c>
      <c r="G236" s="155">
        <f t="shared" si="22"/>
        <v>0</v>
      </c>
      <c r="H236" s="155">
        <f t="shared" si="23"/>
        <v>0</v>
      </c>
    </row>
    <row r="237" spans="2:12" x14ac:dyDescent="0.3">
      <c r="B237" s="69">
        <f t="shared" si="27"/>
        <v>19</v>
      </c>
      <c r="C237" s="160">
        <f t="shared" si="24"/>
        <v>224</v>
      </c>
      <c r="D237" s="155">
        <f t="shared" si="25"/>
        <v>0</v>
      </c>
      <c r="E237" s="155">
        <f t="shared" si="21"/>
        <v>0</v>
      </c>
      <c r="F237" s="155">
        <f t="shared" si="26"/>
        <v>0</v>
      </c>
      <c r="G237" s="155">
        <f t="shared" si="22"/>
        <v>0</v>
      </c>
      <c r="H237" s="155">
        <f t="shared" si="23"/>
        <v>0</v>
      </c>
    </row>
    <row r="238" spans="2:12" x14ac:dyDescent="0.3">
      <c r="B238" s="69">
        <f t="shared" si="27"/>
        <v>19</v>
      </c>
      <c r="C238" s="160">
        <f t="shared" si="24"/>
        <v>225</v>
      </c>
      <c r="D238" s="155">
        <f t="shared" si="25"/>
        <v>0</v>
      </c>
      <c r="E238" s="155">
        <f t="shared" si="21"/>
        <v>0</v>
      </c>
      <c r="F238" s="155">
        <f t="shared" si="26"/>
        <v>0</v>
      </c>
      <c r="G238" s="155">
        <f t="shared" si="22"/>
        <v>0</v>
      </c>
      <c r="H238" s="155">
        <f t="shared" si="23"/>
        <v>0</v>
      </c>
    </row>
    <row r="239" spans="2:12" x14ac:dyDescent="0.3">
      <c r="B239" s="69">
        <f t="shared" si="27"/>
        <v>19</v>
      </c>
      <c r="C239" s="160">
        <f t="shared" si="24"/>
        <v>226</v>
      </c>
      <c r="D239" s="155">
        <f t="shared" si="25"/>
        <v>0</v>
      </c>
      <c r="E239" s="155">
        <f t="shared" si="21"/>
        <v>0</v>
      </c>
      <c r="F239" s="155">
        <f t="shared" si="26"/>
        <v>0</v>
      </c>
      <c r="G239" s="155">
        <f t="shared" si="22"/>
        <v>0</v>
      </c>
      <c r="H239" s="155">
        <f t="shared" si="23"/>
        <v>0</v>
      </c>
    </row>
    <row r="240" spans="2:12" x14ac:dyDescent="0.3">
      <c r="B240" s="69">
        <f t="shared" si="27"/>
        <v>19</v>
      </c>
      <c r="C240" s="160">
        <f t="shared" si="24"/>
        <v>227</v>
      </c>
      <c r="D240" s="155">
        <f t="shared" si="25"/>
        <v>0</v>
      </c>
      <c r="E240" s="155">
        <f t="shared" si="21"/>
        <v>0</v>
      </c>
      <c r="F240" s="155">
        <f t="shared" si="26"/>
        <v>0</v>
      </c>
      <c r="G240" s="155">
        <f t="shared" si="22"/>
        <v>0</v>
      </c>
      <c r="H240" s="155">
        <f t="shared" si="23"/>
        <v>0</v>
      </c>
    </row>
    <row r="241" spans="2:12" x14ac:dyDescent="0.3">
      <c r="B241" s="69">
        <f t="shared" si="27"/>
        <v>19</v>
      </c>
      <c r="C241" s="160">
        <f t="shared" si="24"/>
        <v>228</v>
      </c>
      <c r="D241" s="155">
        <f t="shared" si="25"/>
        <v>0</v>
      </c>
      <c r="E241" s="155">
        <f t="shared" si="21"/>
        <v>0</v>
      </c>
      <c r="F241" s="155">
        <f t="shared" si="26"/>
        <v>0</v>
      </c>
      <c r="G241" s="155">
        <f t="shared" si="22"/>
        <v>0</v>
      </c>
      <c r="H241" s="155">
        <f t="shared" si="23"/>
        <v>0</v>
      </c>
      <c r="J241" s="99">
        <f>SUM(E230:E241)</f>
        <v>0</v>
      </c>
      <c r="K241" s="99">
        <f>SUM(F230:F241)</f>
        <v>0</v>
      </c>
      <c r="L241" s="99">
        <f>SUM(G230:G241)</f>
        <v>0</v>
      </c>
    </row>
    <row r="242" spans="2:12" x14ac:dyDescent="0.3">
      <c r="B242" s="69">
        <f t="shared" si="27"/>
        <v>20</v>
      </c>
      <c r="C242" s="160">
        <f t="shared" si="24"/>
        <v>229</v>
      </c>
      <c r="D242" s="155">
        <f t="shared" si="25"/>
        <v>0</v>
      </c>
      <c r="E242" s="155">
        <f t="shared" si="21"/>
        <v>0</v>
      </c>
      <c r="F242" s="155">
        <f t="shared" si="26"/>
        <v>0</v>
      </c>
      <c r="G242" s="155">
        <f t="shared" si="22"/>
        <v>0</v>
      </c>
      <c r="H242" s="155">
        <f t="shared" si="23"/>
        <v>0</v>
      </c>
    </row>
    <row r="243" spans="2:12" x14ac:dyDescent="0.3">
      <c r="B243" s="69">
        <f t="shared" si="27"/>
        <v>20</v>
      </c>
      <c r="C243" s="160">
        <f t="shared" si="24"/>
        <v>230</v>
      </c>
      <c r="D243" s="155">
        <f t="shared" si="25"/>
        <v>0</v>
      </c>
      <c r="E243" s="155">
        <f t="shared" si="21"/>
        <v>0</v>
      </c>
      <c r="F243" s="155">
        <f t="shared" si="26"/>
        <v>0</v>
      </c>
      <c r="G243" s="155">
        <f t="shared" si="22"/>
        <v>0</v>
      </c>
      <c r="H243" s="155">
        <f t="shared" si="23"/>
        <v>0</v>
      </c>
    </row>
    <row r="244" spans="2:12" x14ac:dyDescent="0.3">
      <c r="B244" s="69">
        <f t="shared" si="27"/>
        <v>20</v>
      </c>
      <c r="C244" s="160">
        <f t="shared" si="24"/>
        <v>231</v>
      </c>
      <c r="D244" s="155">
        <f t="shared" si="25"/>
        <v>0</v>
      </c>
      <c r="E244" s="155">
        <f t="shared" si="21"/>
        <v>0</v>
      </c>
      <c r="F244" s="155">
        <f t="shared" si="26"/>
        <v>0</v>
      </c>
      <c r="G244" s="155">
        <f t="shared" si="22"/>
        <v>0</v>
      </c>
      <c r="H244" s="155">
        <f t="shared" si="23"/>
        <v>0</v>
      </c>
    </row>
    <row r="245" spans="2:12" x14ac:dyDescent="0.3">
      <c r="B245" s="69">
        <f t="shared" si="27"/>
        <v>20</v>
      </c>
      <c r="C245" s="160">
        <f t="shared" si="24"/>
        <v>232</v>
      </c>
      <c r="D245" s="155">
        <f t="shared" si="25"/>
        <v>0</v>
      </c>
      <c r="E245" s="155">
        <f t="shared" si="21"/>
        <v>0</v>
      </c>
      <c r="F245" s="155">
        <f t="shared" si="26"/>
        <v>0</v>
      </c>
      <c r="G245" s="155">
        <f t="shared" si="22"/>
        <v>0</v>
      </c>
      <c r="H245" s="155">
        <f t="shared" si="23"/>
        <v>0</v>
      </c>
    </row>
    <row r="246" spans="2:12" x14ac:dyDescent="0.3">
      <c r="B246" s="69">
        <f t="shared" si="27"/>
        <v>20</v>
      </c>
      <c r="C246" s="160">
        <f t="shared" si="24"/>
        <v>233</v>
      </c>
      <c r="D246" s="155">
        <f t="shared" si="25"/>
        <v>0</v>
      </c>
      <c r="E246" s="155">
        <f t="shared" si="21"/>
        <v>0</v>
      </c>
      <c r="F246" s="155">
        <f t="shared" si="26"/>
        <v>0</v>
      </c>
      <c r="G246" s="155">
        <f t="shared" si="22"/>
        <v>0</v>
      </c>
      <c r="H246" s="155">
        <f t="shared" si="23"/>
        <v>0</v>
      </c>
    </row>
    <row r="247" spans="2:12" x14ac:dyDescent="0.3">
      <c r="B247" s="69">
        <f t="shared" si="27"/>
        <v>20</v>
      </c>
      <c r="C247" s="160">
        <f t="shared" si="24"/>
        <v>234</v>
      </c>
      <c r="D247" s="155">
        <f t="shared" si="25"/>
        <v>0</v>
      </c>
      <c r="E247" s="155">
        <f t="shared" si="21"/>
        <v>0</v>
      </c>
      <c r="F247" s="155">
        <f t="shared" si="26"/>
        <v>0</v>
      </c>
      <c r="G247" s="155">
        <f t="shared" si="22"/>
        <v>0</v>
      </c>
      <c r="H247" s="155">
        <f t="shared" si="23"/>
        <v>0</v>
      </c>
    </row>
    <row r="248" spans="2:12" x14ac:dyDescent="0.3">
      <c r="B248" s="69">
        <f t="shared" si="27"/>
        <v>20</v>
      </c>
      <c r="C248" s="160">
        <f t="shared" si="24"/>
        <v>235</v>
      </c>
      <c r="D248" s="155">
        <f t="shared" si="25"/>
        <v>0</v>
      </c>
      <c r="E248" s="155">
        <f t="shared" si="21"/>
        <v>0</v>
      </c>
      <c r="F248" s="155">
        <f t="shared" si="26"/>
        <v>0</v>
      </c>
      <c r="G248" s="155">
        <f t="shared" si="22"/>
        <v>0</v>
      </c>
      <c r="H248" s="155">
        <f t="shared" si="23"/>
        <v>0</v>
      </c>
    </row>
    <row r="249" spans="2:12" x14ac:dyDescent="0.3">
      <c r="B249" s="69">
        <f t="shared" si="27"/>
        <v>20</v>
      </c>
      <c r="C249" s="160">
        <f t="shared" si="24"/>
        <v>236</v>
      </c>
      <c r="D249" s="155">
        <f t="shared" si="25"/>
        <v>0</v>
      </c>
      <c r="E249" s="155">
        <f t="shared" si="21"/>
        <v>0</v>
      </c>
      <c r="F249" s="155">
        <f t="shared" si="26"/>
        <v>0</v>
      </c>
      <c r="G249" s="155">
        <f t="shared" si="22"/>
        <v>0</v>
      </c>
      <c r="H249" s="155">
        <f t="shared" si="23"/>
        <v>0</v>
      </c>
    </row>
    <row r="250" spans="2:12" x14ac:dyDescent="0.3">
      <c r="B250" s="69">
        <f t="shared" si="27"/>
        <v>20</v>
      </c>
      <c r="C250" s="160">
        <f t="shared" si="24"/>
        <v>237</v>
      </c>
      <c r="D250" s="155">
        <f t="shared" si="25"/>
        <v>0</v>
      </c>
      <c r="E250" s="155">
        <f t="shared" si="21"/>
        <v>0</v>
      </c>
      <c r="F250" s="155">
        <f t="shared" si="26"/>
        <v>0</v>
      </c>
      <c r="G250" s="155">
        <f t="shared" si="22"/>
        <v>0</v>
      </c>
      <c r="H250" s="155">
        <f t="shared" si="23"/>
        <v>0</v>
      </c>
    </row>
    <row r="251" spans="2:12" x14ac:dyDescent="0.3">
      <c r="B251" s="69">
        <f t="shared" si="27"/>
        <v>20</v>
      </c>
      <c r="C251" s="160">
        <f t="shared" si="24"/>
        <v>238</v>
      </c>
      <c r="D251" s="155">
        <f t="shared" si="25"/>
        <v>0</v>
      </c>
      <c r="E251" s="155">
        <f t="shared" si="21"/>
        <v>0</v>
      </c>
      <c r="F251" s="155">
        <f t="shared" si="26"/>
        <v>0</v>
      </c>
      <c r="G251" s="155">
        <f t="shared" si="22"/>
        <v>0</v>
      </c>
      <c r="H251" s="155">
        <f t="shared" si="23"/>
        <v>0</v>
      </c>
    </row>
    <row r="252" spans="2:12" x14ac:dyDescent="0.3">
      <c r="B252" s="69">
        <f t="shared" si="27"/>
        <v>20</v>
      </c>
      <c r="C252" s="160">
        <f t="shared" si="24"/>
        <v>239</v>
      </c>
      <c r="D252" s="155">
        <f t="shared" si="25"/>
        <v>0</v>
      </c>
      <c r="E252" s="155">
        <f t="shared" si="21"/>
        <v>0</v>
      </c>
      <c r="F252" s="155">
        <f t="shared" si="26"/>
        <v>0</v>
      </c>
      <c r="G252" s="155">
        <f t="shared" si="22"/>
        <v>0</v>
      </c>
      <c r="H252" s="155">
        <f t="shared" si="23"/>
        <v>0</v>
      </c>
    </row>
    <row r="253" spans="2:12" x14ac:dyDescent="0.3">
      <c r="B253" s="69">
        <f t="shared" si="27"/>
        <v>20</v>
      </c>
      <c r="C253" s="160">
        <f t="shared" si="24"/>
        <v>240</v>
      </c>
      <c r="D253" s="155">
        <f t="shared" si="25"/>
        <v>0</v>
      </c>
      <c r="E253" s="155">
        <f t="shared" si="21"/>
        <v>0</v>
      </c>
      <c r="F253" s="155">
        <f t="shared" si="26"/>
        <v>0</v>
      </c>
      <c r="G253" s="155">
        <f t="shared" si="22"/>
        <v>0</v>
      </c>
      <c r="H253" s="155">
        <f t="shared" si="23"/>
        <v>0</v>
      </c>
      <c r="J253" s="99">
        <f>SUM(E242:E253)</f>
        <v>0</v>
      </c>
      <c r="K253" s="99">
        <f>SUM(F242:F253)</f>
        <v>0</v>
      </c>
      <c r="L253" s="99">
        <f>SUM(G242:G253)</f>
        <v>0</v>
      </c>
    </row>
    <row r="254" spans="2:12" x14ac:dyDescent="0.3">
      <c r="B254" s="69">
        <f t="shared" si="27"/>
        <v>21</v>
      </c>
      <c r="C254" s="160">
        <f t="shared" si="24"/>
        <v>241</v>
      </c>
      <c r="D254" s="155">
        <f t="shared" si="25"/>
        <v>0</v>
      </c>
      <c r="E254" s="155">
        <f t="shared" si="21"/>
        <v>0</v>
      </c>
      <c r="F254" s="155">
        <f t="shared" si="26"/>
        <v>0</v>
      </c>
      <c r="G254" s="155">
        <f t="shared" si="22"/>
        <v>0</v>
      </c>
      <c r="H254" s="155">
        <f t="shared" si="23"/>
        <v>0</v>
      </c>
    </row>
    <row r="255" spans="2:12" x14ac:dyDescent="0.3">
      <c r="B255" s="69">
        <f t="shared" si="27"/>
        <v>21</v>
      </c>
      <c r="C255" s="160">
        <f t="shared" si="24"/>
        <v>242</v>
      </c>
      <c r="D255" s="155">
        <f t="shared" si="25"/>
        <v>0</v>
      </c>
      <c r="E255" s="155">
        <f t="shared" si="21"/>
        <v>0</v>
      </c>
      <c r="F255" s="155">
        <f t="shared" si="26"/>
        <v>0</v>
      </c>
      <c r="G255" s="155">
        <f t="shared" si="22"/>
        <v>0</v>
      </c>
      <c r="H255" s="155">
        <f t="shared" si="23"/>
        <v>0</v>
      </c>
    </row>
    <row r="256" spans="2:12" x14ac:dyDescent="0.3">
      <c r="B256" s="69">
        <f t="shared" si="27"/>
        <v>21</v>
      </c>
      <c r="C256" s="160">
        <f t="shared" si="24"/>
        <v>243</v>
      </c>
      <c r="D256" s="155">
        <f t="shared" si="25"/>
        <v>0</v>
      </c>
      <c r="E256" s="155">
        <f t="shared" si="21"/>
        <v>0</v>
      </c>
      <c r="F256" s="155">
        <f t="shared" si="26"/>
        <v>0</v>
      </c>
      <c r="G256" s="155">
        <f t="shared" si="22"/>
        <v>0</v>
      </c>
      <c r="H256" s="155">
        <f t="shared" si="23"/>
        <v>0</v>
      </c>
    </row>
    <row r="257" spans="2:12" x14ac:dyDescent="0.3">
      <c r="B257" s="69">
        <f t="shared" si="27"/>
        <v>21</v>
      </c>
      <c r="C257" s="160">
        <f t="shared" si="24"/>
        <v>244</v>
      </c>
      <c r="D257" s="155">
        <f t="shared" si="25"/>
        <v>0</v>
      </c>
      <c r="E257" s="155">
        <f t="shared" si="21"/>
        <v>0</v>
      </c>
      <c r="F257" s="155">
        <f t="shared" si="26"/>
        <v>0</v>
      </c>
      <c r="G257" s="155">
        <f t="shared" si="22"/>
        <v>0</v>
      </c>
      <c r="H257" s="155">
        <f t="shared" si="23"/>
        <v>0</v>
      </c>
    </row>
    <row r="258" spans="2:12" x14ac:dyDescent="0.3">
      <c r="B258" s="69">
        <f t="shared" si="27"/>
        <v>21</v>
      </c>
      <c r="C258" s="160">
        <f t="shared" si="24"/>
        <v>245</v>
      </c>
      <c r="D258" s="155">
        <f t="shared" si="25"/>
        <v>0</v>
      </c>
      <c r="E258" s="155">
        <f t="shared" si="21"/>
        <v>0</v>
      </c>
      <c r="F258" s="155">
        <f t="shared" si="26"/>
        <v>0</v>
      </c>
      <c r="G258" s="155">
        <f t="shared" si="22"/>
        <v>0</v>
      </c>
      <c r="H258" s="155">
        <f t="shared" si="23"/>
        <v>0</v>
      </c>
    </row>
    <row r="259" spans="2:12" x14ac:dyDescent="0.3">
      <c r="B259" s="69">
        <f t="shared" si="27"/>
        <v>21</v>
      </c>
      <c r="C259" s="160">
        <f t="shared" si="24"/>
        <v>246</v>
      </c>
      <c r="D259" s="155">
        <f t="shared" si="25"/>
        <v>0</v>
      </c>
      <c r="E259" s="155">
        <f t="shared" si="21"/>
        <v>0</v>
      </c>
      <c r="F259" s="155">
        <f t="shared" si="26"/>
        <v>0</v>
      </c>
      <c r="G259" s="155">
        <f t="shared" si="22"/>
        <v>0</v>
      </c>
      <c r="H259" s="155">
        <f t="shared" si="23"/>
        <v>0</v>
      </c>
    </row>
    <row r="260" spans="2:12" x14ac:dyDescent="0.3">
      <c r="B260" s="69">
        <f t="shared" si="27"/>
        <v>21</v>
      </c>
      <c r="C260" s="160">
        <f t="shared" si="24"/>
        <v>247</v>
      </c>
      <c r="D260" s="155">
        <f t="shared" si="25"/>
        <v>0</v>
      </c>
      <c r="E260" s="155">
        <f t="shared" si="21"/>
        <v>0</v>
      </c>
      <c r="F260" s="155">
        <f t="shared" si="26"/>
        <v>0</v>
      </c>
      <c r="G260" s="155">
        <f t="shared" si="22"/>
        <v>0</v>
      </c>
      <c r="H260" s="155">
        <f t="shared" si="23"/>
        <v>0</v>
      </c>
    </row>
    <row r="261" spans="2:12" x14ac:dyDescent="0.3">
      <c r="B261" s="69">
        <f t="shared" si="27"/>
        <v>21</v>
      </c>
      <c r="C261" s="160">
        <f t="shared" si="24"/>
        <v>248</v>
      </c>
      <c r="D261" s="155">
        <f t="shared" si="25"/>
        <v>0</v>
      </c>
      <c r="E261" s="155">
        <f t="shared" si="21"/>
        <v>0</v>
      </c>
      <c r="F261" s="155">
        <f t="shared" si="26"/>
        <v>0</v>
      </c>
      <c r="G261" s="155">
        <f t="shared" si="22"/>
        <v>0</v>
      </c>
      <c r="H261" s="155">
        <f t="shared" si="23"/>
        <v>0</v>
      </c>
    </row>
    <row r="262" spans="2:12" x14ac:dyDescent="0.3">
      <c r="B262" s="69">
        <f t="shared" si="27"/>
        <v>21</v>
      </c>
      <c r="C262" s="160">
        <f t="shared" si="24"/>
        <v>249</v>
      </c>
      <c r="D262" s="155">
        <f t="shared" si="25"/>
        <v>0</v>
      </c>
      <c r="E262" s="155">
        <f t="shared" si="21"/>
        <v>0</v>
      </c>
      <c r="F262" s="155">
        <f t="shared" si="26"/>
        <v>0</v>
      </c>
      <c r="G262" s="155">
        <f t="shared" si="22"/>
        <v>0</v>
      </c>
      <c r="H262" s="155">
        <f t="shared" si="23"/>
        <v>0</v>
      </c>
    </row>
    <row r="263" spans="2:12" x14ac:dyDescent="0.3">
      <c r="B263" s="69">
        <f t="shared" si="27"/>
        <v>21</v>
      </c>
      <c r="C263" s="160">
        <f t="shared" si="24"/>
        <v>250</v>
      </c>
      <c r="D263" s="155">
        <f t="shared" si="25"/>
        <v>0</v>
      </c>
      <c r="E263" s="155">
        <f t="shared" si="21"/>
        <v>0</v>
      </c>
      <c r="F263" s="155">
        <f t="shared" si="26"/>
        <v>0</v>
      </c>
      <c r="G263" s="155">
        <f t="shared" si="22"/>
        <v>0</v>
      </c>
      <c r="H263" s="155">
        <f t="shared" si="23"/>
        <v>0</v>
      </c>
    </row>
    <row r="264" spans="2:12" x14ac:dyDescent="0.3">
      <c r="B264" s="69">
        <f t="shared" si="27"/>
        <v>21</v>
      </c>
      <c r="C264" s="160">
        <f t="shared" si="24"/>
        <v>251</v>
      </c>
      <c r="D264" s="155">
        <f t="shared" si="25"/>
        <v>0</v>
      </c>
      <c r="E264" s="155">
        <f t="shared" si="21"/>
        <v>0</v>
      </c>
      <c r="F264" s="155">
        <f t="shared" si="26"/>
        <v>0</v>
      </c>
      <c r="G264" s="155">
        <f t="shared" si="22"/>
        <v>0</v>
      </c>
      <c r="H264" s="155">
        <f t="shared" si="23"/>
        <v>0</v>
      </c>
    </row>
    <row r="265" spans="2:12" x14ac:dyDescent="0.3">
      <c r="B265" s="69">
        <f t="shared" si="27"/>
        <v>21</v>
      </c>
      <c r="C265" s="160">
        <f t="shared" si="24"/>
        <v>252</v>
      </c>
      <c r="D265" s="155">
        <f t="shared" si="25"/>
        <v>0</v>
      </c>
      <c r="E265" s="155">
        <f t="shared" si="21"/>
        <v>0</v>
      </c>
      <c r="F265" s="155">
        <f t="shared" si="26"/>
        <v>0</v>
      </c>
      <c r="G265" s="155">
        <f t="shared" si="22"/>
        <v>0</v>
      </c>
      <c r="H265" s="155">
        <f t="shared" si="23"/>
        <v>0</v>
      </c>
      <c r="J265" s="99">
        <f>SUM(E254:E265)</f>
        <v>0</v>
      </c>
      <c r="K265" s="99">
        <f>SUM(F254:F265)</f>
        <v>0</v>
      </c>
      <c r="L265" s="99">
        <f>SUM(G254:G265)</f>
        <v>0</v>
      </c>
    </row>
    <row r="266" spans="2:12" x14ac:dyDescent="0.3">
      <c r="B266" s="69">
        <f t="shared" si="27"/>
        <v>22</v>
      </c>
      <c r="C266" s="160">
        <f t="shared" si="24"/>
        <v>253</v>
      </c>
      <c r="D266" s="155">
        <f t="shared" si="25"/>
        <v>0</v>
      </c>
      <c r="E266" s="155">
        <f t="shared" si="21"/>
        <v>0</v>
      </c>
      <c r="F266" s="155">
        <f t="shared" si="26"/>
        <v>0</v>
      </c>
      <c r="G266" s="155">
        <f t="shared" si="22"/>
        <v>0</v>
      </c>
      <c r="H266" s="155">
        <f t="shared" si="23"/>
        <v>0</v>
      </c>
    </row>
    <row r="267" spans="2:12" x14ac:dyDescent="0.3">
      <c r="B267" s="69">
        <f t="shared" si="27"/>
        <v>22</v>
      </c>
      <c r="C267" s="160">
        <f t="shared" si="24"/>
        <v>254</v>
      </c>
      <c r="D267" s="155">
        <f t="shared" si="25"/>
        <v>0</v>
      </c>
      <c r="E267" s="155">
        <f t="shared" si="21"/>
        <v>0</v>
      </c>
      <c r="F267" s="155">
        <f t="shared" si="26"/>
        <v>0</v>
      </c>
      <c r="G267" s="155">
        <f t="shared" si="22"/>
        <v>0</v>
      </c>
      <c r="H267" s="155">
        <f t="shared" si="23"/>
        <v>0</v>
      </c>
    </row>
    <row r="268" spans="2:12" x14ac:dyDescent="0.3">
      <c r="B268" s="69">
        <f t="shared" si="27"/>
        <v>22</v>
      </c>
      <c r="C268" s="160">
        <f t="shared" si="24"/>
        <v>255</v>
      </c>
      <c r="D268" s="155">
        <f t="shared" si="25"/>
        <v>0</v>
      </c>
      <c r="E268" s="155">
        <f t="shared" si="21"/>
        <v>0</v>
      </c>
      <c r="F268" s="155">
        <f t="shared" si="26"/>
        <v>0</v>
      </c>
      <c r="G268" s="155">
        <f t="shared" si="22"/>
        <v>0</v>
      </c>
      <c r="H268" s="155">
        <f t="shared" si="23"/>
        <v>0</v>
      </c>
    </row>
    <row r="269" spans="2:12" x14ac:dyDescent="0.3">
      <c r="B269" s="69">
        <f t="shared" si="27"/>
        <v>22</v>
      </c>
      <c r="C269" s="160">
        <f t="shared" si="24"/>
        <v>256</v>
      </c>
      <c r="D269" s="155">
        <f t="shared" si="25"/>
        <v>0</v>
      </c>
      <c r="E269" s="155">
        <f t="shared" si="21"/>
        <v>0</v>
      </c>
      <c r="F269" s="155">
        <f t="shared" si="26"/>
        <v>0</v>
      </c>
      <c r="G269" s="155">
        <f t="shared" si="22"/>
        <v>0</v>
      </c>
      <c r="H269" s="155">
        <f t="shared" si="23"/>
        <v>0</v>
      </c>
    </row>
    <row r="270" spans="2:12" x14ac:dyDescent="0.3">
      <c r="B270" s="69">
        <f t="shared" si="27"/>
        <v>22</v>
      </c>
      <c r="C270" s="160">
        <f t="shared" si="24"/>
        <v>257</v>
      </c>
      <c r="D270" s="155">
        <f t="shared" si="25"/>
        <v>0</v>
      </c>
      <c r="E270" s="155">
        <f t="shared" si="21"/>
        <v>0</v>
      </c>
      <c r="F270" s="155">
        <f t="shared" si="26"/>
        <v>0</v>
      </c>
      <c r="G270" s="155">
        <f t="shared" si="22"/>
        <v>0</v>
      </c>
      <c r="H270" s="155">
        <f t="shared" si="23"/>
        <v>0</v>
      </c>
    </row>
    <row r="271" spans="2:12" x14ac:dyDescent="0.3">
      <c r="B271" s="69">
        <f t="shared" si="27"/>
        <v>22</v>
      </c>
      <c r="C271" s="160">
        <f t="shared" si="24"/>
        <v>258</v>
      </c>
      <c r="D271" s="155">
        <f t="shared" si="25"/>
        <v>0</v>
      </c>
      <c r="E271" s="155">
        <f t="shared" ref="E271:E334" si="28">D271*$E$6/12</f>
        <v>0</v>
      </c>
      <c r="F271" s="155">
        <f t="shared" si="26"/>
        <v>0</v>
      </c>
      <c r="G271" s="155">
        <f t="shared" ref="G271:G334" si="29">IF(D271&lt;=0,0,-PMT($E$6/12,$E$5*12-C271+1,D271))</f>
        <v>0</v>
      </c>
      <c r="H271" s="155">
        <f t="shared" ref="H271:H334" si="30">IF((D271)&lt;=0,0,(D271-F271))</f>
        <v>0</v>
      </c>
    </row>
    <row r="272" spans="2:12" x14ac:dyDescent="0.3">
      <c r="B272" s="69">
        <f t="shared" si="27"/>
        <v>22</v>
      </c>
      <c r="C272" s="160">
        <f t="shared" ref="C272:C335" si="31">C271+1</f>
        <v>259</v>
      </c>
      <c r="D272" s="155">
        <f t="shared" ref="D272:D335" si="32">IF($E$5*12&gt;=C272,H271,0)</f>
        <v>0</v>
      </c>
      <c r="E272" s="155">
        <f t="shared" si="28"/>
        <v>0</v>
      </c>
      <c r="F272" s="155">
        <f t="shared" ref="F272:F335" si="33">IF((D272)&lt;=0,0,(G272-E272))</f>
        <v>0</v>
      </c>
      <c r="G272" s="155">
        <f t="shared" si="29"/>
        <v>0</v>
      </c>
      <c r="H272" s="155">
        <f t="shared" si="30"/>
        <v>0</v>
      </c>
    </row>
    <row r="273" spans="2:12" x14ac:dyDescent="0.3">
      <c r="B273" s="69">
        <f t="shared" si="27"/>
        <v>22</v>
      </c>
      <c r="C273" s="160">
        <f t="shared" si="31"/>
        <v>260</v>
      </c>
      <c r="D273" s="155">
        <f t="shared" si="32"/>
        <v>0</v>
      </c>
      <c r="E273" s="155">
        <f t="shared" si="28"/>
        <v>0</v>
      </c>
      <c r="F273" s="155">
        <f t="shared" si="33"/>
        <v>0</v>
      </c>
      <c r="G273" s="155">
        <f t="shared" si="29"/>
        <v>0</v>
      </c>
      <c r="H273" s="155">
        <f t="shared" si="30"/>
        <v>0</v>
      </c>
    </row>
    <row r="274" spans="2:12" x14ac:dyDescent="0.3">
      <c r="B274" s="69">
        <f t="shared" si="27"/>
        <v>22</v>
      </c>
      <c r="C274" s="160">
        <f t="shared" si="31"/>
        <v>261</v>
      </c>
      <c r="D274" s="155">
        <f t="shared" si="32"/>
        <v>0</v>
      </c>
      <c r="E274" s="155">
        <f t="shared" si="28"/>
        <v>0</v>
      </c>
      <c r="F274" s="155">
        <f t="shared" si="33"/>
        <v>0</v>
      </c>
      <c r="G274" s="155">
        <f t="shared" si="29"/>
        <v>0</v>
      </c>
      <c r="H274" s="155">
        <f t="shared" si="30"/>
        <v>0</v>
      </c>
    </row>
    <row r="275" spans="2:12" x14ac:dyDescent="0.3">
      <c r="B275" s="69">
        <f t="shared" si="27"/>
        <v>22</v>
      </c>
      <c r="C275" s="160">
        <f t="shared" si="31"/>
        <v>262</v>
      </c>
      <c r="D275" s="155">
        <f t="shared" si="32"/>
        <v>0</v>
      </c>
      <c r="E275" s="155">
        <f t="shared" si="28"/>
        <v>0</v>
      </c>
      <c r="F275" s="155">
        <f t="shared" si="33"/>
        <v>0</v>
      </c>
      <c r="G275" s="155">
        <f t="shared" si="29"/>
        <v>0</v>
      </c>
      <c r="H275" s="155">
        <f t="shared" si="30"/>
        <v>0</v>
      </c>
    </row>
    <row r="276" spans="2:12" x14ac:dyDescent="0.3">
      <c r="B276" s="69">
        <f t="shared" si="27"/>
        <v>22</v>
      </c>
      <c r="C276" s="160">
        <f t="shared" si="31"/>
        <v>263</v>
      </c>
      <c r="D276" s="155">
        <f t="shared" si="32"/>
        <v>0</v>
      </c>
      <c r="E276" s="155">
        <f t="shared" si="28"/>
        <v>0</v>
      </c>
      <c r="F276" s="155">
        <f t="shared" si="33"/>
        <v>0</v>
      </c>
      <c r="G276" s="155">
        <f t="shared" si="29"/>
        <v>0</v>
      </c>
      <c r="H276" s="155">
        <f t="shared" si="30"/>
        <v>0</v>
      </c>
    </row>
    <row r="277" spans="2:12" x14ac:dyDescent="0.3">
      <c r="B277" s="69">
        <f t="shared" si="27"/>
        <v>22</v>
      </c>
      <c r="C277" s="160">
        <f t="shared" si="31"/>
        <v>264</v>
      </c>
      <c r="D277" s="155">
        <f t="shared" si="32"/>
        <v>0</v>
      </c>
      <c r="E277" s="155">
        <f t="shared" si="28"/>
        <v>0</v>
      </c>
      <c r="F277" s="155">
        <f t="shared" si="33"/>
        <v>0</v>
      </c>
      <c r="G277" s="155">
        <f t="shared" si="29"/>
        <v>0</v>
      </c>
      <c r="H277" s="155">
        <f t="shared" si="30"/>
        <v>0</v>
      </c>
      <c r="J277" s="99">
        <f>SUM(E266:E277)</f>
        <v>0</v>
      </c>
      <c r="K277" s="99">
        <f>SUM(F266:F277)</f>
        <v>0</v>
      </c>
      <c r="L277" s="99">
        <f>SUM(G266:G277)</f>
        <v>0</v>
      </c>
    </row>
    <row r="278" spans="2:12" x14ac:dyDescent="0.3">
      <c r="B278" s="69">
        <f t="shared" si="27"/>
        <v>23</v>
      </c>
      <c r="C278" s="160">
        <f t="shared" si="31"/>
        <v>265</v>
      </c>
      <c r="D278" s="155">
        <f t="shared" si="32"/>
        <v>0</v>
      </c>
      <c r="E278" s="155">
        <f t="shared" si="28"/>
        <v>0</v>
      </c>
      <c r="F278" s="155">
        <f t="shared" si="33"/>
        <v>0</v>
      </c>
      <c r="G278" s="155">
        <f t="shared" si="29"/>
        <v>0</v>
      </c>
      <c r="H278" s="155">
        <f t="shared" si="30"/>
        <v>0</v>
      </c>
    </row>
    <row r="279" spans="2:12" x14ac:dyDescent="0.3">
      <c r="B279" s="69">
        <f t="shared" si="27"/>
        <v>23</v>
      </c>
      <c r="C279" s="160">
        <f t="shared" si="31"/>
        <v>266</v>
      </c>
      <c r="D279" s="155">
        <f t="shared" si="32"/>
        <v>0</v>
      </c>
      <c r="E279" s="155">
        <f t="shared" si="28"/>
        <v>0</v>
      </c>
      <c r="F279" s="155">
        <f t="shared" si="33"/>
        <v>0</v>
      </c>
      <c r="G279" s="155">
        <f t="shared" si="29"/>
        <v>0</v>
      </c>
      <c r="H279" s="155">
        <f t="shared" si="30"/>
        <v>0</v>
      </c>
    </row>
    <row r="280" spans="2:12" x14ac:dyDescent="0.3">
      <c r="B280" s="69">
        <f t="shared" si="27"/>
        <v>23</v>
      </c>
      <c r="C280" s="160">
        <f t="shared" si="31"/>
        <v>267</v>
      </c>
      <c r="D280" s="155">
        <f t="shared" si="32"/>
        <v>0</v>
      </c>
      <c r="E280" s="155">
        <f t="shared" si="28"/>
        <v>0</v>
      </c>
      <c r="F280" s="155">
        <f t="shared" si="33"/>
        <v>0</v>
      </c>
      <c r="G280" s="155">
        <f t="shared" si="29"/>
        <v>0</v>
      </c>
      <c r="H280" s="155">
        <f t="shared" si="30"/>
        <v>0</v>
      </c>
    </row>
    <row r="281" spans="2:12" x14ac:dyDescent="0.3">
      <c r="B281" s="69">
        <f t="shared" si="27"/>
        <v>23</v>
      </c>
      <c r="C281" s="160">
        <f t="shared" si="31"/>
        <v>268</v>
      </c>
      <c r="D281" s="155">
        <f t="shared" si="32"/>
        <v>0</v>
      </c>
      <c r="E281" s="155">
        <f t="shared" si="28"/>
        <v>0</v>
      </c>
      <c r="F281" s="155">
        <f t="shared" si="33"/>
        <v>0</v>
      </c>
      <c r="G281" s="155">
        <f t="shared" si="29"/>
        <v>0</v>
      </c>
      <c r="H281" s="155">
        <f t="shared" si="30"/>
        <v>0</v>
      </c>
    </row>
    <row r="282" spans="2:12" x14ac:dyDescent="0.3">
      <c r="B282" s="69">
        <f t="shared" si="27"/>
        <v>23</v>
      </c>
      <c r="C282" s="160">
        <f t="shared" si="31"/>
        <v>269</v>
      </c>
      <c r="D282" s="155">
        <f t="shared" si="32"/>
        <v>0</v>
      </c>
      <c r="E282" s="155">
        <f t="shared" si="28"/>
        <v>0</v>
      </c>
      <c r="F282" s="155">
        <f t="shared" si="33"/>
        <v>0</v>
      </c>
      <c r="G282" s="155">
        <f t="shared" si="29"/>
        <v>0</v>
      </c>
      <c r="H282" s="155">
        <f t="shared" si="30"/>
        <v>0</v>
      </c>
    </row>
    <row r="283" spans="2:12" x14ac:dyDescent="0.3">
      <c r="B283" s="69">
        <f t="shared" ref="B283:B346" si="34">B271+1</f>
        <v>23</v>
      </c>
      <c r="C283" s="160">
        <f t="shared" si="31"/>
        <v>270</v>
      </c>
      <c r="D283" s="155">
        <f t="shared" si="32"/>
        <v>0</v>
      </c>
      <c r="E283" s="155">
        <f t="shared" si="28"/>
        <v>0</v>
      </c>
      <c r="F283" s="155">
        <f t="shared" si="33"/>
        <v>0</v>
      </c>
      <c r="G283" s="155">
        <f t="shared" si="29"/>
        <v>0</v>
      </c>
      <c r="H283" s="155">
        <f t="shared" si="30"/>
        <v>0</v>
      </c>
    </row>
    <row r="284" spans="2:12" x14ac:dyDescent="0.3">
      <c r="B284" s="69">
        <f t="shared" si="34"/>
        <v>23</v>
      </c>
      <c r="C284" s="160">
        <f t="shared" si="31"/>
        <v>271</v>
      </c>
      <c r="D284" s="155">
        <f t="shared" si="32"/>
        <v>0</v>
      </c>
      <c r="E284" s="155">
        <f t="shared" si="28"/>
        <v>0</v>
      </c>
      <c r="F284" s="155">
        <f t="shared" si="33"/>
        <v>0</v>
      </c>
      <c r="G284" s="155">
        <f t="shared" si="29"/>
        <v>0</v>
      </c>
      <c r="H284" s="155">
        <f t="shared" si="30"/>
        <v>0</v>
      </c>
    </row>
    <row r="285" spans="2:12" x14ac:dyDescent="0.3">
      <c r="B285" s="69">
        <f t="shared" si="34"/>
        <v>23</v>
      </c>
      <c r="C285" s="160">
        <f t="shared" si="31"/>
        <v>272</v>
      </c>
      <c r="D285" s="155">
        <f t="shared" si="32"/>
        <v>0</v>
      </c>
      <c r="E285" s="155">
        <f t="shared" si="28"/>
        <v>0</v>
      </c>
      <c r="F285" s="155">
        <f t="shared" si="33"/>
        <v>0</v>
      </c>
      <c r="G285" s="155">
        <f t="shared" si="29"/>
        <v>0</v>
      </c>
      <c r="H285" s="155">
        <f t="shared" si="30"/>
        <v>0</v>
      </c>
    </row>
    <row r="286" spans="2:12" x14ac:dyDescent="0.3">
      <c r="B286" s="69">
        <f t="shared" si="34"/>
        <v>23</v>
      </c>
      <c r="C286" s="160">
        <f t="shared" si="31"/>
        <v>273</v>
      </c>
      <c r="D286" s="155">
        <f t="shared" si="32"/>
        <v>0</v>
      </c>
      <c r="E286" s="155">
        <f t="shared" si="28"/>
        <v>0</v>
      </c>
      <c r="F286" s="155">
        <f t="shared" si="33"/>
        <v>0</v>
      </c>
      <c r="G286" s="155">
        <f t="shared" si="29"/>
        <v>0</v>
      </c>
      <c r="H286" s="155">
        <f t="shared" si="30"/>
        <v>0</v>
      </c>
    </row>
    <row r="287" spans="2:12" x14ac:dyDescent="0.3">
      <c r="B287" s="69">
        <f t="shared" si="34"/>
        <v>23</v>
      </c>
      <c r="C287" s="160">
        <f t="shared" si="31"/>
        <v>274</v>
      </c>
      <c r="D287" s="155">
        <f t="shared" si="32"/>
        <v>0</v>
      </c>
      <c r="E287" s="155">
        <f t="shared" si="28"/>
        <v>0</v>
      </c>
      <c r="F287" s="155">
        <f t="shared" si="33"/>
        <v>0</v>
      </c>
      <c r="G287" s="155">
        <f t="shared" si="29"/>
        <v>0</v>
      </c>
      <c r="H287" s="155">
        <f t="shared" si="30"/>
        <v>0</v>
      </c>
    </row>
    <row r="288" spans="2:12" x14ac:dyDescent="0.3">
      <c r="B288" s="69">
        <f t="shared" si="34"/>
        <v>23</v>
      </c>
      <c r="C288" s="160">
        <f t="shared" si="31"/>
        <v>275</v>
      </c>
      <c r="D288" s="155">
        <f t="shared" si="32"/>
        <v>0</v>
      </c>
      <c r="E288" s="155">
        <f t="shared" si="28"/>
        <v>0</v>
      </c>
      <c r="F288" s="155">
        <f t="shared" si="33"/>
        <v>0</v>
      </c>
      <c r="G288" s="155">
        <f t="shared" si="29"/>
        <v>0</v>
      </c>
      <c r="H288" s="155">
        <f t="shared" si="30"/>
        <v>0</v>
      </c>
    </row>
    <row r="289" spans="2:12" x14ac:dyDescent="0.3">
      <c r="B289" s="69">
        <f t="shared" si="34"/>
        <v>23</v>
      </c>
      <c r="C289" s="160">
        <f t="shared" si="31"/>
        <v>276</v>
      </c>
      <c r="D289" s="155">
        <f t="shared" si="32"/>
        <v>0</v>
      </c>
      <c r="E289" s="155">
        <f t="shared" si="28"/>
        <v>0</v>
      </c>
      <c r="F289" s="155">
        <f t="shared" si="33"/>
        <v>0</v>
      </c>
      <c r="G289" s="155">
        <f t="shared" si="29"/>
        <v>0</v>
      </c>
      <c r="H289" s="155">
        <f t="shared" si="30"/>
        <v>0</v>
      </c>
      <c r="J289" s="99">
        <f>SUM(E278:E289)</f>
        <v>0</v>
      </c>
      <c r="K289" s="99">
        <f>SUM(F278:F289)</f>
        <v>0</v>
      </c>
      <c r="L289" s="99">
        <f>SUM(G278:G289)</f>
        <v>0</v>
      </c>
    </row>
    <row r="290" spans="2:12" x14ac:dyDescent="0.3">
      <c r="B290" s="69">
        <f t="shared" si="34"/>
        <v>24</v>
      </c>
      <c r="C290" s="160">
        <f t="shared" si="31"/>
        <v>277</v>
      </c>
      <c r="D290" s="155">
        <f t="shared" si="32"/>
        <v>0</v>
      </c>
      <c r="E290" s="155">
        <f t="shared" si="28"/>
        <v>0</v>
      </c>
      <c r="F290" s="155">
        <f t="shared" si="33"/>
        <v>0</v>
      </c>
      <c r="G290" s="155">
        <f t="shared" si="29"/>
        <v>0</v>
      </c>
      <c r="H290" s="155">
        <f t="shared" si="30"/>
        <v>0</v>
      </c>
    </row>
    <row r="291" spans="2:12" x14ac:dyDescent="0.3">
      <c r="B291" s="69">
        <f t="shared" si="34"/>
        <v>24</v>
      </c>
      <c r="C291" s="160">
        <f t="shared" si="31"/>
        <v>278</v>
      </c>
      <c r="D291" s="155">
        <f t="shared" si="32"/>
        <v>0</v>
      </c>
      <c r="E291" s="155">
        <f t="shared" si="28"/>
        <v>0</v>
      </c>
      <c r="F291" s="155">
        <f t="shared" si="33"/>
        <v>0</v>
      </c>
      <c r="G291" s="155">
        <f t="shared" si="29"/>
        <v>0</v>
      </c>
      <c r="H291" s="155">
        <f t="shared" si="30"/>
        <v>0</v>
      </c>
    </row>
    <row r="292" spans="2:12" x14ac:dyDescent="0.3">
      <c r="B292" s="69">
        <f t="shared" si="34"/>
        <v>24</v>
      </c>
      <c r="C292" s="160">
        <f t="shared" si="31"/>
        <v>279</v>
      </c>
      <c r="D292" s="155">
        <f t="shared" si="32"/>
        <v>0</v>
      </c>
      <c r="E292" s="155">
        <f t="shared" si="28"/>
        <v>0</v>
      </c>
      <c r="F292" s="155">
        <f t="shared" si="33"/>
        <v>0</v>
      </c>
      <c r="G292" s="155">
        <f t="shared" si="29"/>
        <v>0</v>
      </c>
      <c r="H292" s="155">
        <f t="shared" si="30"/>
        <v>0</v>
      </c>
    </row>
    <row r="293" spans="2:12" x14ac:dyDescent="0.3">
      <c r="B293" s="69">
        <f t="shared" si="34"/>
        <v>24</v>
      </c>
      <c r="C293" s="160">
        <f t="shared" si="31"/>
        <v>280</v>
      </c>
      <c r="D293" s="155">
        <f t="shared" si="32"/>
        <v>0</v>
      </c>
      <c r="E293" s="155">
        <f t="shared" si="28"/>
        <v>0</v>
      </c>
      <c r="F293" s="155">
        <f t="shared" si="33"/>
        <v>0</v>
      </c>
      <c r="G293" s="155">
        <f t="shared" si="29"/>
        <v>0</v>
      </c>
      <c r="H293" s="155">
        <f t="shared" si="30"/>
        <v>0</v>
      </c>
    </row>
    <row r="294" spans="2:12" x14ac:dyDescent="0.3">
      <c r="B294" s="69">
        <f t="shared" si="34"/>
        <v>24</v>
      </c>
      <c r="C294" s="160">
        <f t="shared" si="31"/>
        <v>281</v>
      </c>
      <c r="D294" s="155">
        <f t="shared" si="32"/>
        <v>0</v>
      </c>
      <c r="E294" s="155">
        <f t="shared" si="28"/>
        <v>0</v>
      </c>
      <c r="F294" s="155">
        <f t="shared" si="33"/>
        <v>0</v>
      </c>
      <c r="G294" s="155">
        <f t="shared" si="29"/>
        <v>0</v>
      </c>
      <c r="H294" s="155">
        <f t="shared" si="30"/>
        <v>0</v>
      </c>
    </row>
    <row r="295" spans="2:12" x14ac:dyDescent="0.3">
      <c r="B295" s="69">
        <f t="shared" si="34"/>
        <v>24</v>
      </c>
      <c r="C295" s="160">
        <f t="shared" si="31"/>
        <v>282</v>
      </c>
      <c r="D295" s="155">
        <f t="shared" si="32"/>
        <v>0</v>
      </c>
      <c r="E295" s="155">
        <f t="shared" si="28"/>
        <v>0</v>
      </c>
      <c r="F295" s="155">
        <f t="shared" si="33"/>
        <v>0</v>
      </c>
      <c r="G295" s="155">
        <f t="shared" si="29"/>
        <v>0</v>
      </c>
      <c r="H295" s="155">
        <f t="shared" si="30"/>
        <v>0</v>
      </c>
    </row>
    <row r="296" spans="2:12" x14ac:dyDescent="0.3">
      <c r="B296" s="69">
        <f t="shared" si="34"/>
        <v>24</v>
      </c>
      <c r="C296" s="160">
        <f t="shared" si="31"/>
        <v>283</v>
      </c>
      <c r="D296" s="155">
        <f t="shared" si="32"/>
        <v>0</v>
      </c>
      <c r="E296" s="155">
        <f t="shared" si="28"/>
        <v>0</v>
      </c>
      <c r="F296" s="155">
        <f t="shared" si="33"/>
        <v>0</v>
      </c>
      <c r="G296" s="155">
        <f t="shared" si="29"/>
        <v>0</v>
      </c>
      <c r="H296" s="155">
        <f t="shared" si="30"/>
        <v>0</v>
      </c>
    </row>
    <row r="297" spans="2:12" x14ac:dyDescent="0.3">
      <c r="B297" s="69">
        <f t="shared" si="34"/>
        <v>24</v>
      </c>
      <c r="C297" s="160">
        <f t="shared" si="31"/>
        <v>284</v>
      </c>
      <c r="D297" s="155">
        <f t="shared" si="32"/>
        <v>0</v>
      </c>
      <c r="E297" s="155">
        <f t="shared" si="28"/>
        <v>0</v>
      </c>
      <c r="F297" s="155">
        <f t="shared" si="33"/>
        <v>0</v>
      </c>
      <c r="G297" s="155">
        <f t="shared" si="29"/>
        <v>0</v>
      </c>
      <c r="H297" s="155">
        <f t="shared" si="30"/>
        <v>0</v>
      </c>
    </row>
    <row r="298" spans="2:12" x14ac:dyDescent="0.3">
      <c r="B298" s="69">
        <f t="shared" si="34"/>
        <v>24</v>
      </c>
      <c r="C298" s="160">
        <f t="shared" si="31"/>
        <v>285</v>
      </c>
      <c r="D298" s="155">
        <f t="shared" si="32"/>
        <v>0</v>
      </c>
      <c r="E298" s="155">
        <f t="shared" si="28"/>
        <v>0</v>
      </c>
      <c r="F298" s="155">
        <f t="shared" si="33"/>
        <v>0</v>
      </c>
      <c r="G298" s="155">
        <f t="shared" si="29"/>
        <v>0</v>
      </c>
      <c r="H298" s="155">
        <f t="shared" si="30"/>
        <v>0</v>
      </c>
    </row>
    <row r="299" spans="2:12" x14ac:dyDescent="0.3">
      <c r="B299" s="69">
        <f t="shared" si="34"/>
        <v>24</v>
      </c>
      <c r="C299" s="160">
        <f t="shared" si="31"/>
        <v>286</v>
      </c>
      <c r="D299" s="155">
        <f t="shared" si="32"/>
        <v>0</v>
      </c>
      <c r="E299" s="155">
        <f t="shared" si="28"/>
        <v>0</v>
      </c>
      <c r="F299" s="155">
        <f t="shared" si="33"/>
        <v>0</v>
      </c>
      <c r="G299" s="155">
        <f t="shared" si="29"/>
        <v>0</v>
      </c>
      <c r="H299" s="155">
        <f t="shared" si="30"/>
        <v>0</v>
      </c>
    </row>
    <row r="300" spans="2:12" x14ac:dyDescent="0.3">
      <c r="B300" s="69">
        <f t="shared" si="34"/>
        <v>24</v>
      </c>
      <c r="C300" s="160">
        <f t="shared" si="31"/>
        <v>287</v>
      </c>
      <c r="D300" s="155">
        <f t="shared" si="32"/>
        <v>0</v>
      </c>
      <c r="E300" s="155">
        <f t="shared" si="28"/>
        <v>0</v>
      </c>
      <c r="F300" s="155">
        <f t="shared" si="33"/>
        <v>0</v>
      </c>
      <c r="G300" s="155">
        <f t="shared" si="29"/>
        <v>0</v>
      </c>
      <c r="H300" s="155">
        <f t="shared" si="30"/>
        <v>0</v>
      </c>
    </row>
    <row r="301" spans="2:12" x14ac:dyDescent="0.3">
      <c r="B301" s="69">
        <f t="shared" si="34"/>
        <v>24</v>
      </c>
      <c r="C301" s="160">
        <f t="shared" si="31"/>
        <v>288</v>
      </c>
      <c r="D301" s="155">
        <f t="shared" si="32"/>
        <v>0</v>
      </c>
      <c r="E301" s="155">
        <f t="shared" si="28"/>
        <v>0</v>
      </c>
      <c r="F301" s="155">
        <f t="shared" si="33"/>
        <v>0</v>
      </c>
      <c r="G301" s="155">
        <f t="shared" si="29"/>
        <v>0</v>
      </c>
      <c r="H301" s="155">
        <f t="shared" si="30"/>
        <v>0</v>
      </c>
      <c r="J301" s="99">
        <f>SUM(E290:E301)</f>
        <v>0</v>
      </c>
      <c r="K301" s="99">
        <f>SUM(F290:F301)</f>
        <v>0</v>
      </c>
      <c r="L301" s="99">
        <f>SUM(G290:G301)</f>
        <v>0</v>
      </c>
    </row>
    <row r="302" spans="2:12" x14ac:dyDescent="0.3">
      <c r="B302" s="69">
        <f t="shared" si="34"/>
        <v>25</v>
      </c>
      <c r="C302" s="160">
        <f t="shared" si="31"/>
        <v>289</v>
      </c>
      <c r="D302" s="155">
        <f t="shared" si="32"/>
        <v>0</v>
      </c>
      <c r="E302" s="155">
        <f t="shared" si="28"/>
        <v>0</v>
      </c>
      <c r="F302" s="155">
        <f t="shared" si="33"/>
        <v>0</v>
      </c>
      <c r="G302" s="155">
        <f t="shared" si="29"/>
        <v>0</v>
      </c>
      <c r="H302" s="155">
        <f t="shared" si="30"/>
        <v>0</v>
      </c>
    </row>
    <row r="303" spans="2:12" x14ac:dyDescent="0.3">
      <c r="B303" s="69">
        <f t="shared" si="34"/>
        <v>25</v>
      </c>
      <c r="C303" s="160">
        <f t="shared" si="31"/>
        <v>290</v>
      </c>
      <c r="D303" s="155">
        <f t="shared" si="32"/>
        <v>0</v>
      </c>
      <c r="E303" s="155">
        <f t="shared" si="28"/>
        <v>0</v>
      </c>
      <c r="F303" s="155">
        <f t="shared" si="33"/>
        <v>0</v>
      </c>
      <c r="G303" s="155">
        <f t="shared" si="29"/>
        <v>0</v>
      </c>
      <c r="H303" s="155">
        <f t="shared" si="30"/>
        <v>0</v>
      </c>
    </row>
    <row r="304" spans="2:12" x14ac:dyDescent="0.3">
      <c r="B304" s="69">
        <f t="shared" si="34"/>
        <v>25</v>
      </c>
      <c r="C304" s="160">
        <f t="shared" si="31"/>
        <v>291</v>
      </c>
      <c r="D304" s="155">
        <f t="shared" si="32"/>
        <v>0</v>
      </c>
      <c r="E304" s="155">
        <f t="shared" si="28"/>
        <v>0</v>
      </c>
      <c r="F304" s="155">
        <f t="shared" si="33"/>
        <v>0</v>
      </c>
      <c r="G304" s="155">
        <f t="shared" si="29"/>
        <v>0</v>
      </c>
      <c r="H304" s="155">
        <f t="shared" si="30"/>
        <v>0</v>
      </c>
    </row>
    <row r="305" spans="2:12" x14ac:dyDescent="0.3">
      <c r="B305" s="69">
        <f t="shared" si="34"/>
        <v>25</v>
      </c>
      <c r="C305" s="160">
        <f t="shared" si="31"/>
        <v>292</v>
      </c>
      <c r="D305" s="155">
        <f t="shared" si="32"/>
        <v>0</v>
      </c>
      <c r="E305" s="155">
        <f t="shared" si="28"/>
        <v>0</v>
      </c>
      <c r="F305" s="155">
        <f t="shared" si="33"/>
        <v>0</v>
      </c>
      <c r="G305" s="155">
        <f t="shared" si="29"/>
        <v>0</v>
      </c>
      <c r="H305" s="155">
        <f t="shared" si="30"/>
        <v>0</v>
      </c>
    </row>
    <row r="306" spans="2:12" x14ac:dyDescent="0.3">
      <c r="B306" s="69">
        <f t="shared" si="34"/>
        <v>25</v>
      </c>
      <c r="C306" s="160">
        <f t="shared" si="31"/>
        <v>293</v>
      </c>
      <c r="D306" s="155">
        <f t="shared" si="32"/>
        <v>0</v>
      </c>
      <c r="E306" s="155">
        <f t="shared" si="28"/>
        <v>0</v>
      </c>
      <c r="F306" s="155">
        <f t="shared" si="33"/>
        <v>0</v>
      </c>
      <c r="G306" s="155">
        <f t="shared" si="29"/>
        <v>0</v>
      </c>
      <c r="H306" s="155">
        <f t="shared" si="30"/>
        <v>0</v>
      </c>
    </row>
    <row r="307" spans="2:12" x14ac:dyDescent="0.3">
      <c r="B307" s="69">
        <f t="shared" si="34"/>
        <v>25</v>
      </c>
      <c r="C307" s="160">
        <f t="shared" si="31"/>
        <v>294</v>
      </c>
      <c r="D307" s="155">
        <f t="shared" si="32"/>
        <v>0</v>
      </c>
      <c r="E307" s="155">
        <f t="shared" si="28"/>
        <v>0</v>
      </c>
      <c r="F307" s="155">
        <f t="shared" si="33"/>
        <v>0</v>
      </c>
      <c r="G307" s="155">
        <f t="shared" si="29"/>
        <v>0</v>
      </c>
      <c r="H307" s="155">
        <f t="shared" si="30"/>
        <v>0</v>
      </c>
    </row>
    <row r="308" spans="2:12" x14ac:dyDescent="0.3">
      <c r="B308" s="69">
        <f t="shared" si="34"/>
        <v>25</v>
      </c>
      <c r="C308" s="160">
        <f t="shared" si="31"/>
        <v>295</v>
      </c>
      <c r="D308" s="155">
        <f t="shared" si="32"/>
        <v>0</v>
      </c>
      <c r="E308" s="155">
        <f t="shared" si="28"/>
        <v>0</v>
      </c>
      <c r="F308" s="155">
        <f t="shared" si="33"/>
        <v>0</v>
      </c>
      <c r="G308" s="155">
        <f t="shared" si="29"/>
        <v>0</v>
      </c>
      <c r="H308" s="155">
        <f t="shared" si="30"/>
        <v>0</v>
      </c>
    </row>
    <row r="309" spans="2:12" x14ac:dyDescent="0.3">
      <c r="B309" s="69">
        <f t="shared" si="34"/>
        <v>25</v>
      </c>
      <c r="C309" s="160">
        <f t="shared" si="31"/>
        <v>296</v>
      </c>
      <c r="D309" s="155">
        <f t="shared" si="32"/>
        <v>0</v>
      </c>
      <c r="E309" s="155">
        <f t="shared" si="28"/>
        <v>0</v>
      </c>
      <c r="F309" s="155">
        <f t="shared" si="33"/>
        <v>0</v>
      </c>
      <c r="G309" s="155">
        <f t="shared" si="29"/>
        <v>0</v>
      </c>
      <c r="H309" s="155">
        <f t="shared" si="30"/>
        <v>0</v>
      </c>
    </row>
    <row r="310" spans="2:12" x14ac:dyDescent="0.3">
      <c r="B310" s="69">
        <f t="shared" si="34"/>
        <v>25</v>
      </c>
      <c r="C310" s="160">
        <f t="shared" si="31"/>
        <v>297</v>
      </c>
      <c r="D310" s="155">
        <f t="shared" si="32"/>
        <v>0</v>
      </c>
      <c r="E310" s="155">
        <f t="shared" si="28"/>
        <v>0</v>
      </c>
      <c r="F310" s="155">
        <f t="shared" si="33"/>
        <v>0</v>
      </c>
      <c r="G310" s="155">
        <f t="shared" si="29"/>
        <v>0</v>
      </c>
      <c r="H310" s="155">
        <f t="shared" si="30"/>
        <v>0</v>
      </c>
    </row>
    <row r="311" spans="2:12" x14ac:dyDescent="0.3">
      <c r="B311" s="69">
        <f t="shared" si="34"/>
        <v>25</v>
      </c>
      <c r="C311" s="160">
        <f t="shared" si="31"/>
        <v>298</v>
      </c>
      <c r="D311" s="155">
        <f t="shared" si="32"/>
        <v>0</v>
      </c>
      <c r="E311" s="155">
        <f t="shared" si="28"/>
        <v>0</v>
      </c>
      <c r="F311" s="155">
        <f t="shared" si="33"/>
        <v>0</v>
      </c>
      <c r="G311" s="155">
        <f t="shared" si="29"/>
        <v>0</v>
      </c>
      <c r="H311" s="155">
        <f t="shared" si="30"/>
        <v>0</v>
      </c>
    </row>
    <row r="312" spans="2:12" x14ac:dyDescent="0.3">
      <c r="B312" s="69">
        <f t="shared" si="34"/>
        <v>25</v>
      </c>
      <c r="C312" s="160">
        <f t="shared" si="31"/>
        <v>299</v>
      </c>
      <c r="D312" s="155">
        <f t="shared" si="32"/>
        <v>0</v>
      </c>
      <c r="E312" s="155">
        <f t="shared" si="28"/>
        <v>0</v>
      </c>
      <c r="F312" s="155">
        <f t="shared" si="33"/>
        <v>0</v>
      </c>
      <c r="G312" s="155">
        <f t="shared" si="29"/>
        <v>0</v>
      </c>
      <c r="H312" s="155">
        <f t="shared" si="30"/>
        <v>0</v>
      </c>
    </row>
    <row r="313" spans="2:12" x14ac:dyDescent="0.3">
      <c r="B313" s="69">
        <f t="shared" si="34"/>
        <v>25</v>
      </c>
      <c r="C313" s="160">
        <f t="shared" si="31"/>
        <v>300</v>
      </c>
      <c r="D313" s="155">
        <f t="shared" si="32"/>
        <v>0</v>
      </c>
      <c r="E313" s="155">
        <f t="shared" si="28"/>
        <v>0</v>
      </c>
      <c r="F313" s="155">
        <f t="shared" si="33"/>
        <v>0</v>
      </c>
      <c r="G313" s="155">
        <f t="shared" si="29"/>
        <v>0</v>
      </c>
      <c r="H313" s="155">
        <f t="shared" si="30"/>
        <v>0</v>
      </c>
      <c r="J313" s="99">
        <f>SUM(E302:E313)</f>
        <v>0</v>
      </c>
      <c r="K313" s="99">
        <f>SUM(F302:F313)</f>
        <v>0</v>
      </c>
      <c r="L313" s="99">
        <f>SUM(G302:G313)</f>
        <v>0</v>
      </c>
    </row>
    <row r="314" spans="2:12" x14ac:dyDescent="0.3">
      <c r="B314" s="69">
        <f t="shared" si="34"/>
        <v>26</v>
      </c>
      <c r="C314" s="160">
        <f t="shared" si="31"/>
        <v>301</v>
      </c>
      <c r="D314" s="155">
        <f t="shared" si="32"/>
        <v>0</v>
      </c>
      <c r="E314" s="155">
        <f t="shared" si="28"/>
        <v>0</v>
      </c>
      <c r="F314" s="155">
        <f t="shared" si="33"/>
        <v>0</v>
      </c>
      <c r="G314" s="155">
        <f t="shared" si="29"/>
        <v>0</v>
      </c>
      <c r="H314" s="155">
        <f t="shared" si="30"/>
        <v>0</v>
      </c>
    </row>
    <row r="315" spans="2:12" x14ac:dyDescent="0.3">
      <c r="B315" s="69">
        <f t="shared" si="34"/>
        <v>26</v>
      </c>
      <c r="C315" s="160">
        <f t="shared" si="31"/>
        <v>302</v>
      </c>
      <c r="D315" s="155">
        <f t="shared" si="32"/>
        <v>0</v>
      </c>
      <c r="E315" s="155">
        <f t="shared" si="28"/>
        <v>0</v>
      </c>
      <c r="F315" s="155">
        <f t="shared" si="33"/>
        <v>0</v>
      </c>
      <c r="G315" s="155">
        <f t="shared" si="29"/>
        <v>0</v>
      </c>
      <c r="H315" s="155">
        <f t="shared" si="30"/>
        <v>0</v>
      </c>
    </row>
    <row r="316" spans="2:12" x14ac:dyDescent="0.3">
      <c r="B316" s="69">
        <f t="shared" si="34"/>
        <v>26</v>
      </c>
      <c r="C316" s="160">
        <f t="shared" si="31"/>
        <v>303</v>
      </c>
      <c r="D316" s="155">
        <f t="shared" si="32"/>
        <v>0</v>
      </c>
      <c r="E316" s="155">
        <f t="shared" si="28"/>
        <v>0</v>
      </c>
      <c r="F316" s="155">
        <f t="shared" si="33"/>
        <v>0</v>
      </c>
      <c r="G316" s="155">
        <f t="shared" si="29"/>
        <v>0</v>
      </c>
      <c r="H316" s="155">
        <f t="shared" si="30"/>
        <v>0</v>
      </c>
    </row>
    <row r="317" spans="2:12" x14ac:dyDescent="0.3">
      <c r="B317" s="69">
        <f t="shared" si="34"/>
        <v>26</v>
      </c>
      <c r="C317" s="160">
        <f t="shared" si="31"/>
        <v>304</v>
      </c>
      <c r="D317" s="155">
        <f t="shared" si="32"/>
        <v>0</v>
      </c>
      <c r="E317" s="155">
        <f t="shared" si="28"/>
        <v>0</v>
      </c>
      <c r="F317" s="155">
        <f t="shared" si="33"/>
        <v>0</v>
      </c>
      <c r="G317" s="155">
        <f t="shared" si="29"/>
        <v>0</v>
      </c>
      <c r="H317" s="155">
        <f t="shared" si="30"/>
        <v>0</v>
      </c>
    </row>
    <row r="318" spans="2:12" x14ac:dyDescent="0.3">
      <c r="B318" s="69">
        <f t="shared" si="34"/>
        <v>26</v>
      </c>
      <c r="C318" s="160">
        <f t="shared" si="31"/>
        <v>305</v>
      </c>
      <c r="D318" s="155">
        <f t="shared" si="32"/>
        <v>0</v>
      </c>
      <c r="E318" s="155">
        <f t="shared" si="28"/>
        <v>0</v>
      </c>
      <c r="F318" s="155">
        <f t="shared" si="33"/>
        <v>0</v>
      </c>
      <c r="G318" s="155">
        <f t="shared" si="29"/>
        <v>0</v>
      </c>
      <c r="H318" s="155">
        <f t="shared" si="30"/>
        <v>0</v>
      </c>
    </row>
    <row r="319" spans="2:12" x14ac:dyDescent="0.3">
      <c r="B319" s="69">
        <f t="shared" si="34"/>
        <v>26</v>
      </c>
      <c r="C319" s="160">
        <f t="shared" si="31"/>
        <v>306</v>
      </c>
      <c r="D319" s="155">
        <f t="shared" si="32"/>
        <v>0</v>
      </c>
      <c r="E319" s="155">
        <f t="shared" si="28"/>
        <v>0</v>
      </c>
      <c r="F319" s="155">
        <f t="shared" si="33"/>
        <v>0</v>
      </c>
      <c r="G319" s="155">
        <f t="shared" si="29"/>
        <v>0</v>
      </c>
      <c r="H319" s="155">
        <f t="shared" si="30"/>
        <v>0</v>
      </c>
    </row>
    <row r="320" spans="2:12" x14ac:dyDescent="0.3">
      <c r="B320" s="69">
        <f t="shared" si="34"/>
        <v>26</v>
      </c>
      <c r="C320" s="160">
        <f t="shared" si="31"/>
        <v>307</v>
      </c>
      <c r="D320" s="155">
        <f t="shared" si="32"/>
        <v>0</v>
      </c>
      <c r="E320" s="155">
        <f t="shared" si="28"/>
        <v>0</v>
      </c>
      <c r="F320" s="155">
        <f t="shared" si="33"/>
        <v>0</v>
      </c>
      <c r="G320" s="155">
        <f t="shared" si="29"/>
        <v>0</v>
      </c>
      <c r="H320" s="155">
        <f t="shared" si="30"/>
        <v>0</v>
      </c>
    </row>
    <row r="321" spans="2:12" x14ac:dyDescent="0.3">
      <c r="B321" s="69">
        <f t="shared" si="34"/>
        <v>26</v>
      </c>
      <c r="C321" s="160">
        <f t="shared" si="31"/>
        <v>308</v>
      </c>
      <c r="D321" s="155">
        <f t="shared" si="32"/>
        <v>0</v>
      </c>
      <c r="E321" s="155">
        <f t="shared" si="28"/>
        <v>0</v>
      </c>
      <c r="F321" s="155">
        <f t="shared" si="33"/>
        <v>0</v>
      </c>
      <c r="G321" s="155">
        <f t="shared" si="29"/>
        <v>0</v>
      </c>
      <c r="H321" s="155">
        <f t="shared" si="30"/>
        <v>0</v>
      </c>
    </row>
    <row r="322" spans="2:12" x14ac:dyDescent="0.3">
      <c r="B322" s="69">
        <f t="shared" si="34"/>
        <v>26</v>
      </c>
      <c r="C322" s="160">
        <f t="shared" si="31"/>
        <v>309</v>
      </c>
      <c r="D322" s="155">
        <f t="shared" si="32"/>
        <v>0</v>
      </c>
      <c r="E322" s="155">
        <f t="shared" si="28"/>
        <v>0</v>
      </c>
      <c r="F322" s="155">
        <f t="shared" si="33"/>
        <v>0</v>
      </c>
      <c r="G322" s="155">
        <f t="shared" si="29"/>
        <v>0</v>
      </c>
      <c r="H322" s="155">
        <f t="shared" si="30"/>
        <v>0</v>
      </c>
    </row>
    <row r="323" spans="2:12" x14ac:dyDescent="0.3">
      <c r="B323" s="69">
        <f t="shared" si="34"/>
        <v>26</v>
      </c>
      <c r="C323" s="160">
        <f t="shared" si="31"/>
        <v>310</v>
      </c>
      <c r="D323" s="155">
        <f t="shared" si="32"/>
        <v>0</v>
      </c>
      <c r="E323" s="155">
        <f t="shared" si="28"/>
        <v>0</v>
      </c>
      <c r="F323" s="155">
        <f t="shared" si="33"/>
        <v>0</v>
      </c>
      <c r="G323" s="155">
        <f t="shared" si="29"/>
        <v>0</v>
      </c>
      <c r="H323" s="155">
        <f t="shared" si="30"/>
        <v>0</v>
      </c>
    </row>
    <row r="324" spans="2:12" x14ac:dyDescent="0.3">
      <c r="B324" s="69">
        <f t="shared" si="34"/>
        <v>26</v>
      </c>
      <c r="C324" s="160">
        <f t="shared" si="31"/>
        <v>311</v>
      </c>
      <c r="D324" s="155">
        <f t="shared" si="32"/>
        <v>0</v>
      </c>
      <c r="E324" s="155">
        <f t="shared" si="28"/>
        <v>0</v>
      </c>
      <c r="F324" s="155">
        <f t="shared" si="33"/>
        <v>0</v>
      </c>
      <c r="G324" s="155">
        <f t="shared" si="29"/>
        <v>0</v>
      </c>
      <c r="H324" s="155">
        <f t="shared" si="30"/>
        <v>0</v>
      </c>
    </row>
    <row r="325" spans="2:12" x14ac:dyDescent="0.3">
      <c r="B325" s="69">
        <f t="shared" si="34"/>
        <v>26</v>
      </c>
      <c r="C325" s="160">
        <f t="shared" si="31"/>
        <v>312</v>
      </c>
      <c r="D325" s="155">
        <f t="shared" si="32"/>
        <v>0</v>
      </c>
      <c r="E325" s="155">
        <f t="shared" si="28"/>
        <v>0</v>
      </c>
      <c r="F325" s="155">
        <f t="shared" si="33"/>
        <v>0</v>
      </c>
      <c r="G325" s="155">
        <f t="shared" si="29"/>
        <v>0</v>
      </c>
      <c r="H325" s="155">
        <f t="shared" si="30"/>
        <v>0</v>
      </c>
      <c r="J325" s="99">
        <f>SUM(E314:E325)</f>
        <v>0</v>
      </c>
      <c r="K325" s="99">
        <f>SUM(F314:F325)</f>
        <v>0</v>
      </c>
      <c r="L325" s="99">
        <f>SUM(G314:G325)</f>
        <v>0</v>
      </c>
    </row>
    <row r="326" spans="2:12" x14ac:dyDescent="0.3">
      <c r="B326" s="69">
        <f t="shared" si="34"/>
        <v>27</v>
      </c>
      <c r="C326" s="160">
        <f t="shared" si="31"/>
        <v>313</v>
      </c>
      <c r="D326" s="155">
        <f t="shared" si="32"/>
        <v>0</v>
      </c>
      <c r="E326" s="155">
        <f t="shared" si="28"/>
        <v>0</v>
      </c>
      <c r="F326" s="155">
        <f t="shared" si="33"/>
        <v>0</v>
      </c>
      <c r="G326" s="155">
        <f t="shared" si="29"/>
        <v>0</v>
      </c>
      <c r="H326" s="155">
        <f t="shared" si="30"/>
        <v>0</v>
      </c>
    </row>
    <row r="327" spans="2:12" x14ac:dyDescent="0.3">
      <c r="B327" s="69">
        <f t="shared" si="34"/>
        <v>27</v>
      </c>
      <c r="C327" s="160">
        <f t="shared" si="31"/>
        <v>314</v>
      </c>
      <c r="D327" s="155">
        <f t="shared" si="32"/>
        <v>0</v>
      </c>
      <c r="E327" s="155">
        <f t="shared" si="28"/>
        <v>0</v>
      </c>
      <c r="F327" s="155">
        <f t="shared" si="33"/>
        <v>0</v>
      </c>
      <c r="G327" s="155">
        <f t="shared" si="29"/>
        <v>0</v>
      </c>
      <c r="H327" s="155">
        <f t="shared" si="30"/>
        <v>0</v>
      </c>
    </row>
    <row r="328" spans="2:12" x14ac:dyDescent="0.3">
      <c r="B328" s="69">
        <f t="shared" si="34"/>
        <v>27</v>
      </c>
      <c r="C328" s="160">
        <f t="shared" si="31"/>
        <v>315</v>
      </c>
      <c r="D328" s="155">
        <f t="shared" si="32"/>
        <v>0</v>
      </c>
      <c r="E328" s="155">
        <f t="shared" si="28"/>
        <v>0</v>
      </c>
      <c r="F328" s="155">
        <f t="shared" si="33"/>
        <v>0</v>
      </c>
      <c r="G328" s="155">
        <f t="shared" si="29"/>
        <v>0</v>
      </c>
      <c r="H328" s="155">
        <f t="shared" si="30"/>
        <v>0</v>
      </c>
    </row>
    <row r="329" spans="2:12" x14ac:dyDescent="0.3">
      <c r="B329" s="69">
        <f t="shared" si="34"/>
        <v>27</v>
      </c>
      <c r="C329" s="160">
        <f t="shared" si="31"/>
        <v>316</v>
      </c>
      <c r="D329" s="155">
        <f t="shared" si="32"/>
        <v>0</v>
      </c>
      <c r="E329" s="155">
        <f t="shared" si="28"/>
        <v>0</v>
      </c>
      <c r="F329" s="155">
        <f t="shared" si="33"/>
        <v>0</v>
      </c>
      <c r="G329" s="155">
        <f t="shared" si="29"/>
        <v>0</v>
      </c>
      <c r="H329" s="155">
        <f t="shared" si="30"/>
        <v>0</v>
      </c>
    </row>
    <row r="330" spans="2:12" x14ac:dyDescent="0.3">
      <c r="B330" s="69">
        <f t="shared" si="34"/>
        <v>27</v>
      </c>
      <c r="C330" s="160">
        <f t="shared" si="31"/>
        <v>317</v>
      </c>
      <c r="D330" s="155">
        <f t="shared" si="32"/>
        <v>0</v>
      </c>
      <c r="E330" s="155">
        <f t="shared" si="28"/>
        <v>0</v>
      </c>
      <c r="F330" s="155">
        <f t="shared" si="33"/>
        <v>0</v>
      </c>
      <c r="G330" s="155">
        <f t="shared" si="29"/>
        <v>0</v>
      </c>
      <c r="H330" s="155">
        <f t="shared" si="30"/>
        <v>0</v>
      </c>
    </row>
    <row r="331" spans="2:12" x14ac:dyDescent="0.3">
      <c r="B331" s="69">
        <f t="shared" si="34"/>
        <v>27</v>
      </c>
      <c r="C331" s="160">
        <f t="shared" si="31"/>
        <v>318</v>
      </c>
      <c r="D331" s="155">
        <f t="shared" si="32"/>
        <v>0</v>
      </c>
      <c r="E331" s="155">
        <f t="shared" si="28"/>
        <v>0</v>
      </c>
      <c r="F331" s="155">
        <f t="shared" si="33"/>
        <v>0</v>
      </c>
      <c r="G331" s="155">
        <f t="shared" si="29"/>
        <v>0</v>
      </c>
      <c r="H331" s="155">
        <f t="shared" si="30"/>
        <v>0</v>
      </c>
    </row>
    <row r="332" spans="2:12" x14ac:dyDescent="0.3">
      <c r="B332" s="69">
        <f t="shared" si="34"/>
        <v>27</v>
      </c>
      <c r="C332" s="160">
        <f t="shared" si="31"/>
        <v>319</v>
      </c>
      <c r="D332" s="155">
        <f t="shared" si="32"/>
        <v>0</v>
      </c>
      <c r="E332" s="155">
        <f t="shared" si="28"/>
        <v>0</v>
      </c>
      <c r="F332" s="155">
        <f t="shared" si="33"/>
        <v>0</v>
      </c>
      <c r="G332" s="155">
        <f t="shared" si="29"/>
        <v>0</v>
      </c>
      <c r="H332" s="155">
        <f t="shared" si="30"/>
        <v>0</v>
      </c>
    </row>
    <row r="333" spans="2:12" x14ac:dyDescent="0.3">
      <c r="B333" s="69">
        <f t="shared" si="34"/>
        <v>27</v>
      </c>
      <c r="C333" s="160">
        <f t="shared" si="31"/>
        <v>320</v>
      </c>
      <c r="D333" s="155">
        <f t="shared" si="32"/>
        <v>0</v>
      </c>
      <c r="E333" s="155">
        <f t="shared" si="28"/>
        <v>0</v>
      </c>
      <c r="F333" s="155">
        <f t="shared" si="33"/>
        <v>0</v>
      </c>
      <c r="G333" s="155">
        <f t="shared" si="29"/>
        <v>0</v>
      </c>
      <c r="H333" s="155">
        <f t="shared" si="30"/>
        <v>0</v>
      </c>
    </row>
    <row r="334" spans="2:12" x14ac:dyDescent="0.3">
      <c r="B334" s="69">
        <f t="shared" si="34"/>
        <v>27</v>
      </c>
      <c r="C334" s="160">
        <f t="shared" si="31"/>
        <v>321</v>
      </c>
      <c r="D334" s="155">
        <f t="shared" si="32"/>
        <v>0</v>
      </c>
      <c r="E334" s="155">
        <f t="shared" si="28"/>
        <v>0</v>
      </c>
      <c r="F334" s="155">
        <f t="shared" si="33"/>
        <v>0</v>
      </c>
      <c r="G334" s="155">
        <f t="shared" si="29"/>
        <v>0</v>
      </c>
      <c r="H334" s="155">
        <f t="shared" si="30"/>
        <v>0</v>
      </c>
    </row>
    <row r="335" spans="2:12" x14ac:dyDescent="0.3">
      <c r="B335" s="69">
        <f t="shared" si="34"/>
        <v>27</v>
      </c>
      <c r="C335" s="160">
        <f t="shared" si="31"/>
        <v>322</v>
      </c>
      <c r="D335" s="155">
        <f t="shared" si="32"/>
        <v>0</v>
      </c>
      <c r="E335" s="155">
        <f t="shared" ref="E335:E373" si="35">D335*$E$6/12</f>
        <v>0</v>
      </c>
      <c r="F335" s="155">
        <f t="shared" si="33"/>
        <v>0</v>
      </c>
      <c r="G335" s="155">
        <f t="shared" ref="G335:G373" si="36">IF(D335&lt;=0,0,-PMT($E$6/12,$E$5*12-C335+1,D335))</f>
        <v>0</v>
      </c>
      <c r="H335" s="155">
        <f t="shared" ref="H335:H373" si="37">IF((D335)&lt;=0,0,(D335-F335))</f>
        <v>0</v>
      </c>
    </row>
    <row r="336" spans="2:12" x14ac:dyDescent="0.3">
      <c r="B336" s="69">
        <f t="shared" si="34"/>
        <v>27</v>
      </c>
      <c r="C336" s="160">
        <f t="shared" ref="C336:C373" si="38">C335+1</f>
        <v>323</v>
      </c>
      <c r="D336" s="155">
        <f t="shared" ref="D336:D373" si="39">IF($E$5*12&gt;=C336,H335,0)</f>
        <v>0</v>
      </c>
      <c r="E336" s="155">
        <f t="shared" si="35"/>
        <v>0</v>
      </c>
      <c r="F336" s="155">
        <f t="shared" ref="F336:F373" si="40">IF((D336)&lt;=0,0,(G336-E336))</f>
        <v>0</v>
      </c>
      <c r="G336" s="155">
        <f t="shared" si="36"/>
        <v>0</v>
      </c>
      <c r="H336" s="155">
        <f t="shared" si="37"/>
        <v>0</v>
      </c>
    </row>
    <row r="337" spans="2:12" x14ac:dyDescent="0.3">
      <c r="B337" s="69">
        <f t="shared" si="34"/>
        <v>27</v>
      </c>
      <c r="C337" s="160">
        <f t="shared" si="38"/>
        <v>324</v>
      </c>
      <c r="D337" s="155">
        <f t="shared" si="39"/>
        <v>0</v>
      </c>
      <c r="E337" s="155">
        <f t="shared" si="35"/>
        <v>0</v>
      </c>
      <c r="F337" s="155">
        <f t="shared" si="40"/>
        <v>0</v>
      </c>
      <c r="G337" s="155">
        <f t="shared" si="36"/>
        <v>0</v>
      </c>
      <c r="H337" s="155">
        <f t="shared" si="37"/>
        <v>0</v>
      </c>
      <c r="J337" s="99">
        <f>SUM(E326:E337)</f>
        <v>0</v>
      </c>
      <c r="K337" s="99">
        <f>SUM(F326:F337)</f>
        <v>0</v>
      </c>
      <c r="L337" s="99">
        <f>SUM(G326:G337)</f>
        <v>0</v>
      </c>
    </row>
    <row r="338" spans="2:12" x14ac:dyDescent="0.3">
      <c r="B338" s="69">
        <f t="shared" si="34"/>
        <v>28</v>
      </c>
      <c r="C338" s="160">
        <f t="shared" si="38"/>
        <v>325</v>
      </c>
      <c r="D338" s="155">
        <f t="shared" si="39"/>
        <v>0</v>
      </c>
      <c r="E338" s="155">
        <f t="shared" si="35"/>
        <v>0</v>
      </c>
      <c r="F338" s="155">
        <f t="shared" si="40"/>
        <v>0</v>
      </c>
      <c r="G338" s="155">
        <f t="shared" si="36"/>
        <v>0</v>
      </c>
      <c r="H338" s="155">
        <f t="shared" si="37"/>
        <v>0</v>
      </c>
    </row>
    <row r="339" spans="2:12" x14ac:dyDescent="0.3">
      <c r="B339" s="69">
        <f t="shared" si="34"/>
        <v>28</v>
      </c>
      <c r="C339" s="160">
        <f t="shared" si="38"/>
        <v>326</v>
      </c>
      <c r="D339" s="155">
        <f t="shared" si="39"/>
        <v>0</v>
      </c>
      <c r="E339" s="155">
        <f t="shared" si="35"/>
        <v>0</v>
      </c>
      <c r="F339" s="155">
        <f t="shared" si="40"/>
        <v>0</v>
      </c>
      <c r="G339" s="155">
        <f t="shared" si="36"/>
        <v>0</v>
      </c>
      <c r="H339" s="155">
        <f t="shared" si="37"/>
        <v>0</v>
      </c>
    </row>
    <row r="340" spans="2:12" x14ac:dyDescent="0.3">
      <c r="B340" s="69">
        <f t="shared" si="34"/>
        <v>28</v>
      </c>
      <c r="C340" s="160">
        <f t="shared" si="38"/>
        <v>327</v>
      </c>
      <c r="D340" s="155">
        <f t="shared" si="39"/>
        <v>0</v>
      </c>
      <c r="E340" s="155">
        <f t="shared" si="35"/>
        <v>0</v>
      </c>
      <c r="F340" s="155">
        <f t="shared" si="40"/>
        <v>0</v>
      </c>
      <c r="G340" s="155">
        <f t="shared" si="36"/>
        <v>0</v>
      </c>
      <c r="H340" s="155">
        <f t="shared" si="37"/>
        <v>0</v>
      </c>
    </row>
    <row r="341" spans="2:12" x14ac:dyDescent="0.3">
      <c r="B341" s="69">
        <f t="shared" si="34"/>
        <v>28</v>
      </c>
      <c r="C341" s="160">
        <f t="shared" si="38"/>
        <v>328</v>
      </c>
      <c r="D341" s="155">
        <f t="shared" si="39"/>
        <v>0</v>
      </c>
      <c r="E341" s="155">
        <f t="shared" si="35"/>
        <v>0</v>
      </c>
      <c r="F341" s="155">
        <f t="shared" si="40"/>
        <v>0</v>
      </c>
      <c r="G341" s="155">
        <f t="shared" si="36"/>
        <v>0</v>
      </c>
      <c r="H341" s="155">
        <f t="shared" si="37"/>
        <v>0</v>
      </c>
    </row>
    <row r="342" spans="2:12" x14ac:dyDescent="0.3">
      <c r="B342" s="69">
        <f t="shared" si="34"/>
        <v>28</v>
      </c>
      <c r="C342" s="160">
        <f t="shared" si="38"/>
        <v>329</v>
      </c>
      <c r="D342" s="155">
        <f t="shared" si="39"/>
        <v>0</v>
      </c>
      <c r="E342" s="155">
        <f t="shared" si="35"/>
        <v>0</v>
      </c>
      <c r="F342" s="155">
        <f t="shared" si="40"/>
        <v>0</v>
      </c>
      <c r="G342" s="155">
        <f t="shared" si="36"/>
        <v>0</v>
      </c>
      <c r="H342" s="155">
        <f t="shared" si="37"/>
        <v>0</v>
      </c>
    </row>
    <row r="343" spans="2:12" x14ac:dyDescent="0.3">
      <c r="B343" s="69">
        <f t="shared" si="34"/>
        <v>28</v>
      </c>
      <c r="C343" s="160">
        <f t="shared" si="38"/>
        <v>330</v>
      </c>
      <c r="D343" s="155">
        <f t="shared" si="39"/>
        <v>0</v>
      </c>
      <c r="E343" s="155">
        <f t="shared" si="35"/>
        <v>0</v>
      </c>
      <c r="F343" s="155">
        <f t="shared" si="40"/>
        <v>0</v>
      </c>
      <c r="G343" s="155">
        <f t="shared" si="36"/>
        <v>0</v>
      </c>
      <c r="H343" s="155">
        <f t="shared" si="37"/>
        <v>0</v>
      </c>
    </row>
    <row r="344" spans="2:12" x14ac:dyDescent="0.3">
      <c r="B344" s="69">
        <f t="shared" si="34"/>
        <v>28</v>
      </c>
      <c r="C344" s="160">
        <f t="shared" si="38"/>
        <v>331</v>
      </c>
      <c r="D344" s="155">
        <f t="shared" si="39"/>
        <v>0</v>
      </c>
      <c r="E344" s="155">
        <f t="shared" si="35"/>
        <v>0</v>
      </c>
      <c r="F344" s="155">
        <f t="shared" si="40"/>
        <v>0</v>
      </c>
      <c r="G344" s="155">
        <f t="shared" si="36"/>
        <v>0</v>
      </c>
      <c r="H344" s="155">
        <f t="shared" si="37"/>
        <v>0</v>
      </c>
    </row>
    <row r="345" spans="2:12" x14ac:dyDescent="0.3">
      <c r="B345" s="69">
        <f t="shared" si="34"/>
        <v>28</v>
      </c>
      <c r="C345" s="160">
        <f t="shared" si="38"/>
        <v>332</v>
      </c>
      <c r="D345" s="155">
        <f t="shared" si="39"/>
        <v>0</v>
      </c>
      <c r="E345" s="155">
        <f t="shared" si="35"/>
        <v>0</v>
      </c>
      <c r="F345" s="155">
        <f t="shared" si="40"/>
        <v>0</v>
      </c>
      <c r="G345" s="155">
        <f t="shared" si="36"/>
        <v>0</v>
      </c>
      <c r="H345" s="155">
        <f t="shared" si="37"/>
        <v>0</v>
      </c>
    </row>
    <row r="346" spans="2:12" x14ac:dyDescent="0.3">
      <c r="B346" s="69">
        <f t="shared" si="34"/>
        <v>28</v>
      </c>
      <c r="C346" s="160">
        <f t="shared" si="38"/>
        <v>333</v>
      </c>
      <c r="D346" s="155">
        <f t="shared" si="39"/>
        <v>0</v>
      </c>
      <c r="E346" s="155">
        <f t="shared" si="35"/>
        <v>0</v>
      </c>
      <c r="F346" s="155">
        <f t="shared" si="40"/>
        <v>0</v>
      </c>
      <c r="G346" s="155">
        <f t="shared" si="36"/>
        <v>0</v>
      </c>
      <c r="H346" s="155">
        <f t="shared" si="37"/>
        <v>0</v>
      </c>
    </row>
    <row r="347" spans="2:12" x14ac:dyDescent="0.3">
      <c r="B347" s="69">
        <f t="shared" ref="B347:B373" si="41">B335+1</f>
        <v>28</v>
      </c>
      <c r="C347" s="160">
        <f t="shared" si="38"/>
        <v>334</v>
      </c>
      <c r="D347" s="155">
        <f t="shared" si="39"/>
        <v>0</v>
      </c>
      <c r="E347" s="155">
        <f t="shared" si="35"/>
        <v>0</v>
      </c>
      <c r="F347" s="155">
        <f t="shared" si="40"/>
        <v>0</v>
      </c>
      <c r="G347" s="155">
        <f t="shared" si="36"/>
        <v>0</v>
      </c>
      <c r="H347" s="155">
        <f t="shared" si="37"/>
        <v>0</v>
      </c>
    </row>
    <row r="348" spans="2:12" x14ac:dyDescent="0.3">
      <c r="B348" s="69">
        <f t="shared" si="41"/>
        <v>28</v>
      </c>
      <c r="C348" s="160">
        <f t="shared" si="38"/>
        <v>335</v>
      </c>
      <c r="D348" s="155">
        <f t="shared" si="39"/>
        <v>0</v>
      </c>
      <c r="E348" s="155">
        <f t="shared" si="35"/>
        <v>0</v>
      </c>
      <c r="F348" s="155">
        <f t="shared" si="40"/>
        <v>0</v>
      </c>
      <c r="G348" s="155">
        <f t="shared" si="36"/>
        <v>0</v>
      </c>
      <c r="H348" s="155">
        <f t="shared" si="37"/>
        <v>0</v>
      </c>
    </row>
    <row r="349" spans="2:12" x14ac:dyDescent="0.3">
      <c r="B349" s="69">
        <f t="shared" si="41"/>
        <v>28</v>
      </c>
      <c r="C349" s="160">
        <f t="shared" si="38"/>
        <v>336</v>
      </c>
      <c r="D349" s="155">
        <f t="shared" si="39"/>
        <v>0</v>
      </c>
      <c r="E349" s="155">
        <f t="shared" si="35"/>
        <v>0</v>
      </c>
      <c r="F349" s="155">
        <f t="shared" si="40"/>
        <v>0</v>
      </c>
      <c r="G349" s="155">
        <f t="shared" si="36"/>
        <v>0</v>
      </c>
      <c r="H349" s="155">
        <f t="shared" si="37"/>
        <v>0</v>
      </c>
      <c r="J349" s="99">
        <f>SUM(E338:E349)</f>
        <v>0</v>
      </c>
      <c r="K349" s="99">
        <f>SUM(F338:F349)</f>
        <v>0</v>
      </c>
      <c r="L349" s="99">
        <f>SUM(G338:G349)</f>
        <v>0</v>
      </c>
    </row>
    <row r="350" spans="2:12" x14ac:dyDescent="0.3">
      <c r="B350" s="69">
        <f t="shared" si="41"/>
        <v>29</v>
      </c>
      <c r="C350" s="160">
        <f t="shared" si="38"/>
        <v>337</v>
      </c>
      <c r="D350" s="155">
        <f t="shared" si="39"/>
        <v>0</v>
      </c>
      <c r="E350" s="155">
        <f t="shared" si="35"/>
        <v>0</v>
      </c>
      <c r="F350" s="155">
        <f t="shared" si="40"/>
        <v>0</v>
      </c>
      <c r="G350" s="155">
        <f t="shared" si="36"/>
        <v>0</v>
      </c>
      <c r="H350" s="155">
        <f t="shared" si="37"/>
        <v>0</v>
      </c>
    </row>
    <row r="351" spans="2:12" x14ac:dyDescent="0.3">
      <c r="B351" s="69">
        <f t="shared" si="41"/>
        <v>29</v>
      </c>
      <c r="C351" s="160">
        <f t="shared" si="38"/>
        <v>338</v>
      </c>
      <c r="D351" s="155">
        <f t="shared" si="39"/>
        <v>0</v>
      </c>
      <c r="E351" s="155">
        <f t="shared" si="35"/>
        <v>0</v>
      </c>
      <c r="F351" s="155">
        <f t="shared" si="40"/>
        <v>0</v>
      </c>
      <c r="G351" s="155">
        <f t="shared" si="36"/>
        <v>0</v>
      </c>
      <c r="H351" s="155">
        <f t="shared" si="37"/>
        <v>0</v>
      </c>
    </row>
    <row r="352" spans="2:12" x14ac:dyDescent="0.3">
      <c r="B352" s="69">
        <f t="shared" si="41"/>
        <v>29</v>
      </c>
      <c r="C352" s="160">
        <f t="shared" si="38"/>
        <v>339</v>
      </c>
      <c r="D352" s="155">
        <f t="shared" si="39"/>
        <v>0</v>
      </c>
      <c r="E352" s="155">
        <f t="shared" si="35"/>
        <v>0</v>
      </c>
      <c r="F352" s="155">
        <f t="shared" si="40"/>
        <v>0</v>
      </c>
      <c r="G352" s="155">
        <f t="shared" si="36"/>
        <v>0</v>
      </c>
      <c r="H352" s="155">
        <f t="shared" si="37"/>
        <v>0</v>
      </c>
    </row>
    <row r="353" spans="2:12" x14ac:dyDescent="0.3">
      <c r="B353" s="69">
        <f t="shared" si="41"/>
        <v>29</v>
      </c>
      <c r="C353" s="160">
        <f t="shared" si="38"/>
        <v>340</v>
      </c>
      <c r="D353" s="155">
        <f t="shared" si="39"/>
        <v>0</v>
      </c>
      <c r="E353" s="155">
        <f t="shared" si="35"/>
        <v>0</v>
      </c>
      <c r="F353" s="155">
        <f t="shared" si="40"/>
        <v>0</v>
      </c>
      <c r="G353" s="155">
        <f t="shared" si="36"/>
        <v>0</v>
      </c>
      <c r="H353" s="155">
        <f t="shared" si="37"/>
        <v>0</v>
      </c>
    </row>
    <row r="354" spans="2:12" x14ac:dyDescent="0.3">
      <c r="B354" s="69">
        <f t="shared" si="41"/>
        <v>29</v>
      </c>
      <c r="C354" s="160">
        <f t="shared" si="38"/>
        <v>341</v>
      </c>
      <c r="D354" s="155">
        <f t="shared" si="39"/>
        <v>0</v>
      </c>
      <c r="E354" s="155">
        <f t="shared" si="35"/>
        <v>0</v>
      </c>
      <c r="F354" s="155">
        <f t="shared" si="40"/>
        <v>0</v>
      </c>
      <c r="G354" s="155">
        <f t="shared" si="36"/>
        <v>0</v>
      </c>
      <c r="H354" s="155">
        <f t="shared" si="37"/>
        <v>0</v>
      </c>
    </row>
    <row r="355" spans="2:12" x14ac:dyDescent="0.3">
      <c r="B355" s="69">
        <f t="shared" si="41"/>
        <v>29</v>
      </c>
      <c r="C355" s="160">
        <f t="shared" si="38"/>
        <v>342</v>
      </c>
      <c r="D355" s="155">
        <f t="shared" si="39"/>
        <v>0</v>
      </c>
      <c r="E355" s="155">
        <f t="shared" si="35"/>
        <v>0</v>
      </c>
      <c r="F355" s="155">
        <f t="shared" si="40"/>
        <v>0</v>
      </c>
      <c r="G355" s="155">
        <f t="shared" si="36"/>
        <v>0</v>
      </c>
      <c r="H355" s="155">
        <f t="shared" si="37"/>
        <v>0</v>
      </c>
    </row>
    <row r="356" spans="2:12" x14ac:dyDescent="0.3">
      <c r="B356" s="69">
        <f t="shared" si="41"/>
        <v>29</v>
      </c>
      <c r="C356" s="160">
        <f t="shared" si="38"/>
        <v>343</v>
      </c>
      <c r="D356" s="155">
        <f t="shared" si="39"/>
        <v>0</v>
      </c>
      <c r="E356" s="155">
        <f t="shared" si="35"/>
        <v>0</v>
      </c>
      <c r="F356" s="155">
        <f t="shared" si="40"/>
        <v>0</v>
      </c>
      <c r="G356" s="155">
        <f t="shared" si="36"/>
        <v>0</v>
      </c>
      <c r="H356" s="155">
        <f t="shared" si="37"/>
        <v>0</v>
      </c>
    </row>
    <row r="357" spans="2:12" x14ac:dyDescent="0.3">
      <c r="B357" s="69">
        <f t="shared" si="41"/>
        <v>29</v>
      </c>
      <c r="C357" s="160">
        <f t="shared" si="38"/>
        <v>344</v>
      </c>
      <c r="D357" s="155">
        <f t="shared" si="39"/>
        <v>0</v>
      </c>
      <c r="E357" s="155">
        <f t="shared" si="35"/>
        <v>0</v>
      </c>
      <c r="F357" s="155">
        <f t="shared" si="40"/>
        <v>0</v>
      </c>
      <c r="G357" s="155">
        <f t="shared" si="36"/>
        <v>0</v>
      </c>
      <c r="H357" s="155">
        <f t="shared" si="37"/>
        <v>0</v>
      </c>
    </row>
    <row r="358" spans="2:12" x14ac:dyDescent="0.3">
      <c r="B358" s="69">
        <f t="shared" si="41"/>
        <v>29</v>
      </c>
      <c r="C358" s="160">
        <f t="shared" si="38"/>
        <v>345</v>
      </c>
      <c r="D358" s="155">
        <f t="shared" si="39"/>
        <v>0</v>
      </c>
      <c r="E358" s="155">
        <f t="shared" si="35"/>
        <v>0</v>
      </c>
      <c r="F358" s="155">
        <f t="shared" si="40"/>
        <v>0</v>
      </c>
      <c r="G358" s="155">
        <f t="shared" si="36"/>
        <v>0</v>
      </c>
      <c r="H358" s="155">
        <f t="shared" si="37"/>
        <v>0</v>
      </c>
    </row>
    <row r="359" spans="2:12" x14ac:dyDescent="0.3">
      <c r="B359" s="69">
        <f t="shared" si="41"/>
        <v>29</v>
      </c>
      <c r="C359" s="160">
        <f t="shared" si="38"/>
        <v>346</v>
      </c>
      <c r="D359" s="155">
        <f t="shared" si="39"/>
        <v>0</v>
      </c>
      <c r="E359" s="155">
        <f t="shared" si="35"/>
        <v>0</v>
      </c>
      <c r="F359" s="155">
        <f t="shared" si="40"/>
        <v>0</v>
      </c>
      <c r="G359" s="155">
        <f t="shared" si="36"/>
        <v>0</v>
      </c>
      <c r="H359" s="155">
        <f t="shared" si="37"/>
        <v>0</v>
      </c>
    </row>
    <row r="360" spans="2:12" x14ac:dyDescent="0.3">
      <c r="B360" s="69">
        <f t="shared" si="41"/>
        <v>29</v>
      </c>
      <c r="C360" s="160">
        <f t="shared" si="38"/>
        <v>347</v>
      </c>
      <c r="D360" s="155">
        <f t="shared" si="39"/>
        <v>0</v>
      </c>
      <c r="E360" s="155">
        <f t="shared" si="35"/>
        <v>0</v>
      </c>
      <c r="F360" s="155">
        <f t="shared" si="40"/>
        <v>0</v>
      </c>
      <c r="G360" s="155">
        <f t="shared" si="36"/>
        <v>0</v>
      </c>
      <c r="H360" s="155">
        <f t="shared" si="37"/>
        <v>0</v>
      </c>
    </row>
    <row r="361" spans="2:12" x14ac:dyDescent="0.3">
      <c r="B361" s="69">
        <f t="shared" si="41"/>
        <v>29</v>
      </c>
      <c r="C361" s="160">
        <f t="shared" si="38"/>
        <v>348</v>
      </c>
      <c r="D361" s="155">
        <f t="shared" si="39"/>
        <v>0</v>
      </c>
      <c r="E361" s="155">
        <f t="shared" si="35"/>
        <v>0</v>
      </c>
      <c r="F361" s="155">
        <f t="shared" si="40"/>
        <v>0</v>
      </c>
      <c r="G361" s="155">
        <f t="shared" si="36"/>
        <v>0</v>
      </c>
      <c r="H361" s="155">
        <f t="shared" si="37"/>
        <v>0</v>
      </c>
      <c r="J361" s="99">
        <f>SUM(E350:E361)</f>
        <v>0</v>
      </c>
      <c r="K361" s="99">
        <f>SUM(F350:F361)</f>
        <v>0</v>
      </c>
      <c r="L361" s="99">
        <f>SUM(G350:G361)</f>
        <v>0</v>
      </c>
    </row>
    <row r="362" spans="2:12" x14ac:dyDescent="0.3">
      <c r="B362" s="69">
        <f t="shared" si="41"/>
        <v>30</v>
      </c>
      <c r="C362" s="160">
        <f t="shared" si="38"/>
        <v>349</v>
      </c>
      <c r="D362" s="155">
        <f t="shared" si="39"/>
        <v>0</v>
      </c>
      <c r="E362" s="155">
        <f t="shared" si="35"/>
        <v>0</v>
      </c>
      <c r="F362" s="155">
        <f t="shared" si="40"/>
        <v>0</v>
      </c>
      <c r="G362" s="155">
        <f t="shared" si="36"/>
        <v>0</v>
      </c>
      <c r="H362" s="155">
        <f t="shared" si="37"/>
        <v>0</v>
      </c>
    </row>
    <row r="363" spans="2:12" x14ac:dyDescent="0.3">
      <c r="B363" s="69">
        <f t="shared" si="41"/>
        <v>30</v>
      </c>
      <c r="C363" s="160">
        <f t="shared" si="38"/>
        <v>350</v>
      </c>
      <c r="D363" s="155">
        <f t="shared" si="39"/>
        <v>0</v>
      </c>
      <c r="E363" s="155">
        <f t="shared" si="35"/>
        <v>0</v>
      </c>
      <c r="F363" s="155">
        <f t="shared" si="40"/>
        <v>0</v>
      </c>
      <c r="G363" s="155">
        <f t="shared" si="36"/>
        <v>0</v>
      </c>
      <c r="H363" s="155">
        <f t="shared" si="37"/>
        <v>0</v>
      </c>
    </row>
    <row r="364" spans="2:12" x14ac:dyDescent="0.3">
      <c r="B364" s="69">
        <f t="shared" si="41"/>
        <v>30</v>
      </c>
      <c r="C364" s="160">
        <f t="shared" si="38"/>
        <v>351</v>
      </c>
      <c r="D364" s="155">
        <f t="shared" si="39"/>
        <v>0</v>
      </c>
      <c r="E364" s="155">
        <f t="shared" si="35"/>
        <v>0</v>
      </c>
      <c r="F364" s="155">
        <f t="shared" si="40"/>
        <v>0</v>
      </c>
      <c r="G364" s="155">
        <f t="shared" si="36"/>
        <v>0</v>
      </c>
      <c r="H364" s="155">
        <f t="shared" si="37"/>
        <v>0</v>
      </c>
    </row>
    <row r="365" spans="2:12" x14ac:dyDescent="0.3">
      <c r="B365" s="69">
        <f t="shared" si="41"/>
        <v>30</v>
      </c>
      <c r="C365" s="160">
        <f t="shared" si="38"/>
        <v>352</v>
      </c>
      <c r="D365" s="155">
        <f t="shared" si="39"/>
        <v>0</v>
      </c>
      <c r="E365" s="155">
        <f t="shared" si="35"/>
        <v>0</v>
      </c>
      <c r="F365" s="155">
        <f t="shared" si="40"/>
        <v>0</v>
      </c>
      <c r="G365" s="155">
        <f t="shared" si="36"/>
        <v>0</v>
      </c>
      <c r="H365" s="155">
        <f t="shared" si="37"/>
        <v>0</v>
      </c>
    </row>
    <row r="366" spans="2:12" x14ac:dyDescent="0.3">
      <c r="B366" s="69">
        <f t="shared" si="41"/>
        <v>30</v>
      </c>
      <c r="C366" s="160">
        <f t="shared" si="38"/>
        <v>353</v>
      </c>
      <c r="D366" s="155">
        <f t="shared" si="39"/>
        <v>0</v>
      </c>
      <c r="E366" s="155">
        <f t="shared" si="35"/>
        <v>0</v>
      </c>
      <c r="F366" s="155">
        <f t="shared" si="40"/>
        <v>0</v>
      </c>
      <c r="G366" s="155">
        <f t="shared" si="36"/>
        <v>0</v>
      </c>
      <c r="H366" s="155">
        <f t="shared" si="37"/>
        <v>0</v>
      </c>
    </row>
    <row r="367" spans="2:12" x14ac:dyDescent="0.3">
      <c r="B367" s="69">
        <f t="shared" si="41"/>
        <v>30</v>
      </c>
      <c r="C367" s="160">
        <f t="shared" si="38"/>
        <v>354</v>
      </c>
      <c r="D367" s="155">
        <f t="shared" si="39"/>
        <v>0</v>
      </c>
      <c r="E367" s="155">
        <f t="shared" si="35"/>
        <v>0</v>
      </c>
      <c r="F367" s="155">
        <f t="shared" si="40"/>
        <v>0</v>
      </c>
      <c r="G367" s="155">
        <f t="shared" si="36"/>
        <v>0</v>
      </c>
      <c r="H367" s="155">
        <f t="shared" si="37"/>
        <v>0</v>
      </c>
    </row>
    <row r="368" spans="2:12" x14ac:dyDescent="0.3">
      <c r="B368" s="69">
        <f t="shared" si="41"/>
        <v>30</v>
      </c>
      <c r="C368" s="160">
        <f t="shared" si="38"/>
        <v>355</v>
      </c>
      <c r="D368" s="155">
        <f t="shared" si="39"/>
        <v>0</v>
      </c>
      <c r="E368" s="155">
        <f t="shared" si="35"/>
        <v>0</v>
      </c>
      <c r="F368" s="155">
        <f t="shared" si="40"/>
        <v>0</v>
      </c>
      <c r="G368" s="155">
        <f t="shared" si="36"/>
        <v>0</v>
      </c>
      <c r="H368" s="155">
        <f t="shared" si="37"/>
        <v>0</v>
      </c>
    </row>
    <row r="369" spans="2:12" x14ac:dyDescent="0.3">
      <c r="B369" s="69">
        <f t="shared" si="41"/>
        <v>30</v>
      </c>
      <c r="C369" s="160">
        <f t="shared" si="38"/>
        <v>356</v>
      </c>
      <c r="D369" s="155">
        <f t="shared" si="39"/>
        <v>0</v>
      </c>
      <c r="E369" s="155">
        <f t="shared" si="35"/>
        <v>0</v>
      </c>
      <c r="F369" s="155">
        <f t="shared" si="40"/>
        <v>0</v>
      </c>
      <c r="G369" s="155">
        <f t="shared" si="36"/>
        <v>0</v>
      </c>
      <c r="H369" s="155">
        <f t="shared" si="37"/>
        <v>0</v>
      </c>
    </row>
    <row r="370" spans="2:12" x14ac:dyDescent="0.3">
      <c r="B370" s="69">
        <f t="shared" si="41"/>
        <v>30</v>
      </c>
      <c r="C370" s="160">
        <f t="shared" si="38"/>
        <v>357</v>
      </c>
      <c r="D370" s="155">
        <f t="shared" si="39"/>
        <v>0</v>
      </c>
      <c r="E370" s="155">
        <f t="shared" si="35"/>
        <v>0</v>
      </c>
      <c r="F370" s="155">
        <f t="shared" si="40"/>
        <v>0</v>
      </c>
      <c r="G370" s="155">
        <f t="shared" si="36"/>
        <v>0</v>
      </c>
      <c r="H370" s="155">
        <f t="shared" si="37"/>
        <v>0</v>
      </c>
    </row>
    <row r="371" spans="2:12" x14ac:dyDescent="0.3">
      <c r="B371" s="69">
        <f t="shared" si="41"/>
        <v>30</v>
      </c>
      <c r="C371" s="160">
        <f t="shared" si="38"/>
        <v>358</v>
      </c>
      <c r="D371" s="155">
        <f t="shared" si="39"/>
        <v>0</v>
      </c>
      <c r="E371" s="155">
        <f t="shared" si="35"/>
        <v>0</v>
      </c>
      <c r="F371" s="155">
        <f t="shared" si="40"/>
        <v>0</v>
      </c>
      <c r="G371" s="155">
        <f t="shared" si="36"/>
        <v>0</v>
      </c>
      <c r="H371" s="155">
        <f t="shared" si="37"/>
        <v>0</v>
      </c>
    </row>
    <row r="372" spans="2:12" x14ac:dyDescent="0.3">
      <c r="B372" s="69">
        <f t="shared" si="41"/>
        <v>30</v>
      </c>
      <c r="C372" s="160">
        <f t="shared" si="38"/>
        <v>359</v>
      </c>
      <c r="D372" s="155">
        <f t="shared" si="39"/>
        <v>0</v>
      </c>
      <c r="E372" s="155">
        <f t="shared" si="35"/>
        <v>0</v>
      </c>
      <c r="F372" s="155">
        <f t="shared" si="40"/>
        <v>0</v>
      </c>
      <c r="G372" s="155">
        <f t="shared" si="36"/>
        <v>0</v>
      </c>
      <c r="H372" s="155">
        <f t="shared" si="37"/>
        <v>0</v>
      </c>
    </row>
    <row r="373" spans="2:12" x14ac:dyDescent="0.3">
      <c r="B373" s="69">
        <f t="shared" si="41"/>
        <v>30</v>
      </c>
      <c r="C373" s="160">
        <f t="shared" si="38"/>
        <v>360</v>
      </c>
      <c r="D373" s="155">
        <f t="shared" si="39"/>
        <v>0</v>
      </c>
      <c r="E373" s="155">
        <f t="shared" si="35"/>
        <v>0</v>
      </c>
      <c r="F373" s="155">
        <f t="shared" si="40"/>
        <v>0</v>
      </c>
      <c r="G373" s="155">
        <f t="shared" si="36"/>
        <v>0</v>
      </c>
      <c r="H373" s="155">
        <f t="shared" si="37"/>
        <v>0</v>
      </c>
      <c r="J373" s="99">
        <f>SUM(E362:E373)</f>
        <v>0</v>
      </c>
      <c r="K373" s="99">
        <f>SUM(F362:F373)</f>
        <v>0</v>
      </c>
      <c r="L373" s="99">
        <f>SUM(G362:G373)</f>
        <v>0</v>
      </c>
    </row>
  </sheetData>
  <mergeCells count="6">
    <mergeCell ref="C9:D9"/>
    <mergeCell ref="C4:D4"/>
    <mergeCell ref="C5:D5"/>
    <mergeCell ref="C6:D6"/>
    <mergeCell ref="C7:D7"/>
    <mergeCell ref="C8:D8"/>
  </mergeCells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גיליון13"/>
  <dimension ref="B2:R142"/>
  <sheetViews>
    <sheetView showGridLines="0" rightToLeft="1"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N16" sqref="C6:N16"/>
    </sheetView>
  </sheetViews>
  <sheetFormatPr defaultColWidth="9" defaultRowHeight="13.5" x14ac:dyDescent="0.25"/>
  <cols>
    <col min="1" max="1" width="2.5" style="1" customWidth="1"/>
    <col min="2" max="2" width="13.58203125" style="1" bestFit="1" customWidth="1"/>
    <col min="3" max="14" width="9" style="1"/>
    <col min="15" max="16" width="10" style="1" bestFit="1" customWidth="1"/>
    <col min="17" max="17" width="14" style="2" bestFit="1" customWidth="1"/>
    <col min="18" max="18" width="9.6640625" style="1" bestFit="1" customWidth="1"/>
    <col min="19" max="16384" width="9" style="1"/>
  </cols>
  <sheetData>
    <row r="2" spans="2:18" x14ac:dyDescent="0.25">
      <c r="B2" s="13" t="s">
        <v>12</v>
      </c>
      <c r="C2" s="25">
        <f>C4</f>
        <v>44927</v>
      </c>
    </row>
    <row r="3" spans="2:18" ht="19.5" customHeight="1" thickBot="1" x14ac:dyDescent="0.3"/>
    <row r="4" spans="2:18" x14ac:dyDescent="0.25">
      <c r="B4" s="38"/>
      <c r="C4" s="39">
        <f>DATE(YEAR('תחזית רווה'!C4),MONTH('תחזית רווה'!C4),DAY(1))</f>
        <v>44927</v>
      </c>
      <c r="D4" s="39">
        <f>DATE(YEAR(C4),MONTH(C4)+1,DAY(1))</f>
        <v>44958</v>
      </c>
      <c r="E4" s="39">
        <f t="shared" ref="E4:N4" si="0">DATE(YEAR(D4),MONTH(D4)+1,DAY(1))</f>
        <v>44986</v>
      </c>
      <c r="F4" s="39">
        <f t="shared" si="0"/>
        <v>45017</v>
      </c>
      <c r="G4" s="39">
        <f t="shared" si="0"/>
        <v>45047</v>
      </c>
      <c r="H4" s="39">
        <f t="shared" si="0"/>
        <v>45078</v>
      </c>
      <c r="I4" s="39">
        <f t="shared" si="0"/>
        <v>45108</v>
      </c>
      <c r="J4" s="39">
        <f t="shared" si="0"/>
        <v>45139</v>
      </c>
      <c r="K4" s="39">
        <f t="shared" si="0"/>
        <v>45170</v>
      </c>
      <c r="L4" s="39">
        <f t="shared" si="0"/>
        <v>45200</v>
      </c>
      <c r="M4" s="39">
        <f t="shared" si="0"/>
        <v>45231</v>
      </c>
      <c r="N4" s="39">
        <f t="shared" si="0"/>
        <v>45261</v>
      </c>
      <c r="O4" s="55" t="s">
        <v>1</v>
      </c>
      <c r="P4" s="55" t="s">
        <v>2</v>
      </c>
      <c r="Q4" s="60" t="s">
        <v>41</v>
      </c>
      <c r="R4" s="61" t="s">
        <v>42</v>
      </c>
    </row>
    <row r="5" spans="2:18" x14ac:dyDescent="0.25">
      <c r="B5" s="28" t="s">
        <v>17</v>
      </c>
      <c r="C5" s="7">
        <f>SUM(C6:C55)</f>
        <v>25735</v>
      </c>
      <c r="D5" s="7">
        <f t="shared" ref="D5:N5" si="1">SUM(D6:D55)</f>
        <v>25735</v>
      </c>
      <c r="E5" s="7">
        <f t="shared" si="1"/>
        <v>25735</v>
      </c>
      <c r="F5" s="7">
        <f t="shared" si="1"/>
        <v>25735</v>
      </c>
      <c r="G5" s="7">
        <f t="shared" si="1"/>
        <v>25735</v>
      </c>
      <c r="H5" s="7">
        <f t="shared" si="1"/>
        <v>25735</v>
      </c>
      <c r="I5" s="7">
        <f t="shared" si="1"/>
        <v>25735</v>
      </c>
      <c r="J5" s="7">
        <f t="shared" si="1"/>
        <v>25735</v>
      </c>
      <c r="K5" s="7">
        <f t="shared" si="1"/>
        <v>25735</v>
      </c>
      <c r="L5" s="7">
        <f t="shared" si="1"/>
        <v>25735</v>
      </c>
      <c r="M5" s="7">
        <f t="shared" si="1"/>
        <v>25735</v>
      </c>
      <c r="N5" s="7">
        <f t="shared" si="1"/>
        <v>25735</v>
      </c>
      <c r="O5" s="8">
        <f>SUM(C5:N5)</f>
        <v>308820</v>
      </c>
      <c r="P5" s="7">
        <f>IFERROR(O5/(12-COUNTIF(C5:N5,0)),0)</f>
        <v>25735</v>
      </c>
      <c r="Q5" s="62"/>
      <c r="R5" s="63" t="str">
        <f>IFERROR(IF(O5=0,"",O5/#REF!),"")</f>
        <v/>
      </c>
    </row>
    <row r="6" spans="2:18" x14ac:dyDescent="0.25">
      <c r="B6" s="68">
        <f>קבועות!B6</f>
        <v>0</v>
      </c>
      <c r="C6" s="23">
        <v>15000</v>
      </c>
      <c r="D6" s="23">
        <v>15000</v>
      </c>
      <c r="E6" s="23">
        <v>15000</v>
      </c>
      <c r="F6" s="23">
        <v>15000</v>
      </c>
      <c r="G6" s="23">
        <v>15000</v>
      </c>
      <c r="H6" s="23">
        <v>15000</v>
      </c>
      <c r="I6" s="23">
        <v>15000</v>
      </c>
      <c r="J6" s="23">
        <v>15000</v>
      </c>
      <c r="K6" s="23">
        <v>15000</v>
      </c>
      <c r="L6" s="23">
        <v>15000</v>
      </c>
      <c r="M6" s="23">
        <v>15000</v>
      </c>
      <c r="N6" s="23">
        <v>15000</v>
      </c>
      <c r="O6" s="10">
        <f>SUM(C6:N6)</f>
        <v>180000</v>
      </c>
      <c r="P6" s="9">
        <f>IFERROR(AVERAGE(C6:N6),"")</f>
        <v>15000</v>
      </c>
      <c r="Q6" s="64">
        <f>IFERROR(P6/$P$5,"")</f>
        <v>0.58286380415776184</v>
      </c>
      <c r="R6" s="65" t="str">
        <f>IFERROR(IF(O6=0,"",O6/#REF!),"")</f>
        <v/>
      </c>
    </row>
    <row r="7" spans="2:18" x14ac:dyDescent="0.25">
      <c r="B7" s="26">
        <f>קבועות!B7</f>
        <v>0</v>
      </c>
      <c r="C7" s="9">
        <v>4000</v>
      </c>
      <c r="D7" s="9">
        <v>4000</v>
      </c>
      <c r="E7" s="9">
        <v>4000</v>
      </c>
      <c r="F7" s="9">
        <v>4000</v>
      </c>
      <c r="G7" s="9">
        <v>4000</v>
      </c>
      <c r="H7" s="9">
        <v>4000</v>
      </c>
      <c r="I7" s="9">
        <v>4000</v>
      </c>
      <c r="J7" s="9">
        <v>4000</v>
      </c>
      <c r="K7" s="9">
        <v>4000</v>
      </c>
      <c r="L7" s="9">
        <v>4000</v>
      </c>
      <c r="M7" s="9">
        <v>4000</v>
      </c>
      <c r="N7" s="9">
        <v>4000</v>
      </c>
      <c r="O7" s="10">
        <f t="shared" ref="O7:O55" si="2">SUM(C7:N7)</f>
        <v>48000</v>
      </c>
      <c r="P7" s="9">
        <f t="shared" ref="P7:P55" si="3">IFERROR(AVERAGE(C7:N7),"")</f>
        <v>4000</v>
      </c>
      <c r="Q7" s="64">
        <f t="shared" ref="Q7:Q55" si="4">IFERROR(P7/$P$5,"")</f>
        <v>0.15543034777540315</v>
      </c>
      <c r="R7" s="65" t="str">
        <f>IFERROR(IF(O7=0,"",O7/#REF!),"")</f>
        <v/>
      </c>
    </row>
    <row r="8" spans="2:18" x14ac:dyDescent="0.25">
      <c r="B8" s="26">
        <f>קבועות!B8</f>
        <v>0</v>
      </c>
      <c r="C8" s="9">
        <v>875</v>
      </c>
      <c r="D8" s="9">
        <v>875</v>
      </c>
      <c r="E8" s="9">
        <v>875</v>
      </c>
      <c r="F8" s="9">
        <v>875</v>
      </c>
      <c r="G8" s="9">
        <v>875</v>
      </c>
      <c r="H8" s="9">
        <v>875</v>
      </c>
      <c r="I8" s="9">
        <v>875</v>
      </c>
      <c r="J8" s="9">
        <v>875</v>
      </c>
      <c r="K8" s="9">
        <v>875</v>
      </c>
      <c r="L8" s="9">
        <v>875</v>
      </c>
      <c r="M8" s="9">
        <v>875</v>
      </c>
      <c r="N8" s="9">
        <v>875</v>
      </c>
      <c r="O8" s="10">
        <f t="shared" si="2"/>
        <v>10500</v>
      </c>
      <c r="P8" s="9">
        <f t="shared" si="3"/>
        <v>875</v>
      </c>
      <c r="Q8" s="64">
        <f t="shared" si="4"/>
        <v>3.4000388575869442E-2</v>
      </c>
      <c r="R8" s="65" t="str">
        <f>IFERROR(IF(O8=0,"",O8/#REF!),"")</f>
        <v/>
      </c>
    </row>
    <row r="9" spans="2:18" x14ac:dyDescent="0.25">
      <c r="B9" s="26">
        <f>קבועות!B9</f>
        <v>0</v>
      </c>
      <c r="C9" s="9">
        <v>700</v>
      </c>
      <c r="D9" s="9">
        <v>700</v>
      </c>
      <c r="E9" s="9">
        <v>700</v>
      </c>
      <c r="F9" s="9">
        <v>700</v>
      </c>
      <c r="G9" s="9">
        <v>700</v>
      </c>
      <c r="H9" s="9">
        <v>700</v>
      </c>
      <c r="I9" s="9">
        <v>700</v>
      </c>
      <c r="J9" s="9">
        <v>700</v>
      </c>
      <c r="K9" s="9">
        <v>700</v>
      </c>
      <c r="L9" s="9">
        <v>700</v>
      </c>
      <c r="M9" s="9">
        <v>700</v>
      </c>
      <c r="N9" s="9">
        <v>700</v>
      </c>
      <c r="O9" s="10">
        <f t="shared" si="2"/>
        <v>8400</v>
      </c>
      <c r="P9" s="9">
        <f t="shared" si="3"/>
        <v>700</v>
      </c>
      <c r="Q9" s="64">
        <f t="shared" si="4"/>
        <v>2.7200310860695551E-2</v>
      </c>
      <c r="R9" s="65" t="str">
        <f>IFERROR(IF(O9=0,"",O9/#REF!),"")</f>
        <v/>
      </c>
    </row>
    <row r="10" spans="2:18" x14ac:dyDescent="0.25">
      <c r="B10" s="26">
        <f>קבועות!B10</f>
        <v>0</v>
      </c>
      <c r="C10" s="9">
        <v>2000</v>
      </c>
      <c r="D10" s="9">
        <v>2000</v>
      </c>
      <c r="E10" s="9">
        <v>2000</v>
      </c>
      <c r="F10" s="9">
        <v>2000</v>
      </c>
      <c r="G10" s="9">
        <v>2000</v>
      </c>
      <c r="H10" s="9">
        <v>2000</v>
      </c>
      <c r="I10" s="9">
        <v>2000</v>
      </c>
      <c r="J10" s="9">
        <v>2000</v>
      </c>
      <c r="K10" s="9">
        <v>2000</v>
      </c>
      <c r="L10" s="9">
        <v>2000</v>
      </c>
      <c r="M10" s="9">
        <v>2000</v>
      </c>
      <c r="N10" s="9">
        <v>2000</v>
      </c>
      <c r="O10" s="10">
        <f t="shared" si="2"/>
        <v>24000</v>
      </c>
      <c r="P10" s="9">
        <f t="shared" si="3"/>
        <v>2000</v>
      </c>
      <c r="Q10" s="64">
        <f t="shared" si="4"/>
        <v>7.7715173887701577E-2</v>
      </c>
      <c r="R10" s="65" t="str">
        <f>IFERROR(IF(O10=0,"",O10/#REF!),"")</f>
        <v/>
      </c>
    </row>
    <row r="11" spans="2:18" x14ac:dyDescent="0.25">
      <c r="B11" s="26">
        <f>קבועות!B11</f>
        <v>0</v>
      </c>
      <c r="C11" s="9">
        <v>500</v>
      </c>
      <c r="D11" s="9">
        <v>500</v>
      </c>
      <c r="E11" s="9">
        <v>500</v>
      </c>
      <c r="F11" s="9">
        <v>500</v>
      </c>
      <c r="G11" s="9">
        <v>500</v>
      </c>
      <c r="H11" s="9">
        <v>500</v>
      </c>
      <c r="I11" s="9">
        <v>500</v>
      </c>
      <c r="J11" s="9">
        <v>500</v>
      </c>
      <c r="K11" s="9">
        <v>500</v>
      </c>
      <c r="L11" s="9">
        <v>500</v>
      </c>
      <c r="M11" s="9">
        <v>500</v>
      </c>
      <c r="N11" s="9">
        <v>500</v>
      </c>
      <c r="O11" s="10">
        <f t="shared" si="2"/>
        <v>6000</v>
      </c>
      <c r="P11" s="9">
        <f t="shared" si="3"/>
        <v>500</v>
      </c>
      <c r="Q11" s="64">
        <f t="shared" si="4"/>
        <v>1.9428793471925394E-2</v>
      </c>
      <c r="R11" s="65" t="str">
        <f>IFERROR(IF(O11=0,"",O11/#REF!),"")</f>
        <v/>
      </c>
    </row>
    <row r="12" spans="2:18" x14ac:dyDescent="0.25">
      <c r="B12" s="26">
        <f>קבועות!B12</f>
        <v>0</v>
      </c>
      <c r="C12" s="9">
        <v>160</v>
      </c>
      <c r="D12" s="9">
        <v>160</v>
      </c>
      <c r="E12" s="9">
        <v>160</v>
      </c>
      <c r="F12" s="9">
        <v>160</v>
      </c>
      <c r="G12" s="9">
        <v>160</v>
      </c>
      <c r="H12" s="9">
        <v>160</v>
      </c>
      <c r="I12" s="9">
        <v>160</v>
      </c>
      <c r="J12" s="9">
        <v>160</v>
      </c>
      <c r="K12" s="9">
        <v>160</v>
      </c>
      <c r="L12" s="9">
        <v>160</v>
      </c>
      <c r="M12" s="9">
        <v>160</v>
      </c>
      <c r="N12" s="9">
        <v>160</v>
      </c>
      <c r="O12" s="10">
        <f t="shared" si="2"/>
        <v>1920</v>
      </c>
      <c r="P12" s="9">
        <f t="shared" si="3"/>
        <v>160</v>
      </c>
      <c r="Q12" s="64">
        <f t="shared" si="4"/>
        <v>6.2172139110161263E-3</v>
      </c>
      <c r="R12" s="65" t="str">
        <f>IFERROR(IF(O12=0,"",O12/#REF!),"")</f>
        <v/>
      </c>
    </row>
    <row r="13" spans="2:18" x14ac:dyDescent="0.25">
      <c r="B13" s="26">
        <f>קבועות!B13</f>
        <v>0</v>
      </c>
      <c r="C13" s="9">
        <v>200</v>
      </c>
      <c r="D13" s="9">
        <v>200</v>
      </c>
      <c r="E13" s="9">
        <v>200</v>
      </c>
      <c r="F13" s="9">
        <v>200</v>
      </c>
      <c r="G13" s="9">
        <v>200</v>
      </c>
      <c r="H13" s="9">
        <v>200</v>
      </c>
      <c r="I13" s="9">
        <v>200</v>
      </c>
      <c r="J13" s="9">
        <v>200</v>
      </c>
      <c r="K13" s="9">
        <v>200</v>
      </c>
      <c r="L13" s="9">
        <v>200</v>
      </c>
      <c r="M13" s="9">
        <v>200</v>
      </c>
      <c r="N13" s="9">
        <v>200</v>
      </c>
      <c r="O13" s="10">
        <f t="shared" si="2"/>
        <v>2400</v>
      </c>
      <c r="P13" s="9">
        <f t="shared" si="3"/>
        <v>200</v>
      </c>
      <c r="Q13" s="64">
        <f t="shared" si="4"/>
        <v>7.771517388770157E-3</v>
      </c>
      <c r="R13" s="65" t="str">
        <f>IFERROR(IF(O13=0,"",O13/#REF!),"")</f>
        <v/>
      </c>
    </row>
    <row r="14" spans="2:18" x14ac:dyDescent="0.25">
      <c r="B14" s="26">
        <f>קבועות!B14</f>
        <v>0</v>
      </c>
      <c r="C14" s="9">
        <v>500</v>
      </c>
      <c r="D14" s="9">
        <v>500</v>
      </c>
      <c r="E14" s="9">
        <v>500</v>
      </c>
      <c r="F14" s="9">
        <v>500</v>
      </c>
      <c r="G14" s="9">
        <v>500</v>
      </c>
      <c r="H14" s="9">
        <v>500</v>
      </c>
      <c r="I14" s="9">
        <v>500</v>
      </c>
      <c r="J14" s="9">
        <v>500</v>
      </c>
      <c r="K14" s="9">
        <v>500</v>
      </c>
      <c r="L14" s="9">
        <v>500</v>
      </c>
      <c r="M14" s="9">
        <v>500</v>
      </c>
      <c r="N14" s="9">
        <v>500</v>
      </c>
      <c r="O14" s="10">
        <f t="shared" si="2"/>
        <v>6000</v>
      </c>
      <c r="P14" s="9">
        <f t="shared" si="3"/>
        <v>500</v>
      </c>
      <c r="Q14" s="64">
        <f t="shared" si="4"/>
        <v>1.9428793471925394E-2</v>
      </c>
      <c r="R14" s="65" t="str">
        <f>IFERROR(IF(O14=0,"",O14/#REF!),"")</f>
        <v/>
      </c>
    </row>
    <row r="15" spans="2:18" x14ac:dyDescent="0.25">
      <c r="B15" s="26">
        <f>קבועות!B15</f>
        <v>0</v>
      </c>
      <c r="C15" s="23">
        <v>1500</v>
      </c>
      <c r="D15" s="9">
        <v>1500</v>
      </c>
      <c r="E15" s="9">
        <v>1500</v>
      </c>
      <c r="F15" s="9">
        <v>1500</v>
      </c>
      <c r="G15" s="9">
        <v>1500</v>
      </c>
      <c r="H15" s="9">
        <v>1500</v>
      </c>
      <c r="I15" s="9">
        <v>1500</v>
      </c>
      <c r="J15" s="9">
        <v>1500</v>
      </c>
      <c r="K15" s="9">
        <v>1500</v>
      </c>
      <c r="L15" s="9">
        <v>1500</v>
      </c>
      <c r="M15" s="9">
        <v>1500</v>
      </c>
      <c r="N15" s="9">
        <v>1500</v>
      </c>
      <c r="O15" s="10">
        <f t="shared" si="2"/>
        <v>18000</v>
      </c>
      <c r="P15" s="9">
        <f t="shared" si="3"/>
        <v>1500</v>
      </c>
      <c r="Q15" s="64">
        <f t="shared" si="4"/>
        <v>5.8286380415776183E-2</v>
      </c>
      <c r="R15" s="65" t="str">
        <f>IFERROR(IF(O15=0,"",O15/#REF!),"")</f>
        <v/>
      </c>
    </row>
    <row r="16" spans="2:18" x14ac:dyDescent="0.25">
      <c r="B16" s="26">
        <f>קבועות!B16</f>
        <v>0</v>
      </c>
      <c r="C16" s="23">
        <v>300</v>
      </c>
      <c r="D16" s="23">
        <v>300</v>
      </c>
      <c r="E16" s="23">
        <v>300</v>
      </c>
      <c r="F16" s="23">
        <v>300</v>
      </c>
      <c r="G16" s="23">
        <v>300</v>
      </c>
      <c r="H16" s="23">
        <v>300</v>
      </c>
      <c r="I16" s="23">
        <v>300</v>
      </c>
      <c r="J16" s="23">
        <v>300</v>
      </c>
      <c r="K16" s="23">
        <v>300</v>
      </c>
      <c r="L16" s="23">
        <v>300</v>
      </c>
      <c r="M16" s="23">
        <v>300</v>
      </c>
      <c r="N16" s="23">
        <v>300</v>
      </c>
      <c r="O16" s="10">
        <f t="shared" si="2"/>
        <v>3600</v>
      </c>
      <c r="P16" s="9">
        <f t="shared" si="3"/>
        <v>300</v>
      </c>
      <c r="Q16" s="64">
        <f t="shared" si="4"/>
        <v>1.1657276083155236E-2</v>
      </c>
      <c r="R16" s="65" t="str">
        <f>IFERROR(IF(O16=0,"",O16/#REF!),"")</f>
        <v/>
      </c>
    </row>
    <row r="17" spans="2:18" x14ac:dyDescent="0.25">
      <c r="B17" s="26">
        <f>קבועות!B17</f>
        <v>0</v>
      </c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10">
        <f t="shared" si="2"/>
        <v>0</v>
      </c>
      <c r="P17" s="9" t="str">
        <f t="shared" si="3"/>
        <v/>
      </c>
      <c r="Q17" s="64" t="str">
        <f t="shared" si="4"/>
        <v/>
      </c>
      <c r="R17" s="65" t="str">
        <f>IFERROR(IF(O17=0,"",O17/#REF!),"")</f>
        <v/>
      </c>
    </row>
    <row r="18" spans="2:18" x14ac:dyDescent="0.25">
      <c r="B18" s="26">
        <f>קבועות!B18</f>
        <v>0</v>
      </c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10">
        <f t="shared" si="2"/>
        <v>0</v>
      </c>
      <c r="P18" s="9" t="str">
        <f t="shared" si="3"/>
        <v/>
      </c>
      <c r="Q18" s="64" t="str">
        <f t="shared" si="4"/>
        <v/>
      </c>
      <c r="R18" s="65" t="str">
        <f>IFERROR(IF(O18=0,"",O18/#REF!),"")</f>
        <v/>
      </c>
    </row>
    <row r="19" spans="2:18" x14ac:dyDescent="0.25">
      <c r="B19" s="26">
        <f>קבועות!B19</f>
        <v>0</v>
      </c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10">
        <f t="shared" si="2"/>
        <v>0</v>
      </c>
      <c r="P19" s="9" t="str">
        <f t="shared" si="3"/>
        <v/>
      </c>
      <c r="Q19" s="64" t="str">
        <f t="shared" si="4"/>
        <v/>
      </c>
      <c r="R19" s="65" t="str">
        <f>IFERROR(IF(O19=0,"",O19/#REF!),"")</f>
        <v/>
      </c>
    </row>
    <row r="20" spans="2:18" x14ac:dyDescent="0.25">
      <c r="B20" s="26">
        <f>קבועות!B20</f>
        <v>0</v>
      </c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10">
        <f t="shared" si="2"/>
        <v>0</v>
      </c>
      <c r="P20" s="9" t="str">
        <f t="shared" si="3"/>
        <v/>
      </c>
      <c r="Q20" s="64" t="str">
        <f t="shared" si="4"/>
        <v/>
      </c>
      <c r="R20" s="65" t="str">
        <f>IFERROR(IF(O20=0,"",O20/#REF!),"")</f>
        <v/>
      </c>
    </row>
    <row r="21" spans="2:18" x14ac:dyDescent="0.25">
      <c r="B21" s="26">
        <f>קבועות!B21</f>
        <v>0</v>
      </c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10">
        <f t="shared" si="2"/>
        <v>0</v>
      </c>
      <c r="P21" s="9" t="str">
        <f t="shared" si="3"/>
        <v/>
      </c>
      <c r="Q21" s="64" t="str">
        <f t="shared" si="4"/>
        <v/>
      </c>
      <c r="R21" s="65" t="str">
        <f>IFERROR(IF(O21=0,"",O21/#REF!),"")</f>
        <v/>
      </c>
    </row>
    <row r="22" spans="2:18" x14ac:dyDescent="0.25">
      <c r="B22" s="26">
        <f>קבועות!B22</f>
        <v>0</v>
      </c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10">
        <f t="shared" si="2"/>
        <v>0</v>
      </c>
      <c r="P22" s="9" t="str">
        <f t="shared" si="3"/>
        <v/>
      </c>
      <c r="Q22" s="64" t="str">
        <f t="shared" si="4"/>
        <v/>
      </c>
      <c r="R22" s="65" t="str">
        <f>IFERROR(IF(O22=0,"",O22/#REF!),"")</f>
        <v/>
      </c>
    </row>
    <row r="23" spans="2:18" x14ac:dyDescent="0.25">
      <c r="B23" s="26">
        <f>קבועות!B23</f>
        <v>0</v>
      </c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10">
        <f t="shared" si="2"/>
        <v>0</v>
      </c>
      <c r="P23" s="9" t="str">
        <f t="shared" si="3"/>
        <v/>
      </c>
      <c r="Q23" s="64" t="str">
        <f t="shared" si="4"/>
        <v/>
      </c>
      <c r="R23" s="65" t="str">
        <f>IFERROR(IF(O23=0,"",O23/#REF!),"")</f>
        <v/>
      </c>
    </row>
    <row r="24" spans="2:18" x14ac:dyDescent="0.25">
      <c r="B24" s="26">
        <f>קבועות!B24</f>
        <v>0</v>
      </c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10">
        <f t="shared" si="2"/>
        <v>0</v>
      </c>
      <c r="P24" s="9" t="str">
        <f t="shared" si="3"/>
        <v/>
      </c>
      <c r="Q24" s="64" t="str">
        <f t="shared" si="4"/>
        <v/>
      </c>
      <c r="R24" s="65" t="str">
        <f>IFERROR(IF(O24=0,"",O24/#REF!),"")</f>
        <v/>
      </c>
    </row>
    <row r="25" spans="2:18" x14ac:dyDescent="0.25">
      <c r="B25" s="26">
        <f>קבועות!B25</f>
        <v>0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10">
        <f t="shared" si="2"/>
        <v>0</v>
      </c>
      <c r="P25" s="9" t="str">
        <f t="shared" si="3"/>
        <v/>
      </c>
      <c r="Q25" s="64" t="str">
        <f t="shared" si="4"/>
        <v/>
      </c>
      <c r="R25" s="65" t="str">
        <f>IFERROR(IF(O25=0,"",O25/#REF!),"")</f>
        <v/>
      </c>
    </row>
    <row r="26" spans="2:18" x14ac:dyDescent="0.25">
      <c r="B26" s="26">
        <f>קבועות!B26</f>
        <v>0</v>
      </c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10">
        <f t="shared" si="2"/>
        <v>0</v>
      </c>
      <c r="P26" s="9" t="str">
        <f t="shared" si="3"/>
        <v/>
      </c>
      <c r="Q26" s="64" t="str">
        <f t="shared" si="4"/>
        <v/>
      </c>
      <c r="R26" s="65" t="str">
        <f>IFERROR(IF(O26=0,"",O26/#REF!),"")</f>
        <v/>
      </c>
    </row>
    <row r="27" spans="2:18" x14ac:dyDescent="0.25">
      <c r="B27" s="26">
        <f>קבועות!B27</f>
        <v>0</v>
      </c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10">
        <f t="shared" si="2"/>
        <v>0</v>
      </c>
      <c r="P27" s="9" t="str">
        <f t="shared" si="3"/>
        <v/>
      </c>
      <c r="Q27" s="64" t="str">
        <f t="shared" si="4"/>
        <v/>
      </c>
      <c r="R27" s="65" t="str">
        <f>IFERROR(IF(O27=0,"",O27/#REF!),"")</f>
        <v/>
      </c>
    </row>
    <row r="28" spans="2:18" x14ac:dyDescent="0.25">
      <c r="B28" s="26">
        <f>קבועות!B28</f>
        <v>0</v>
      </c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10">
        <f t="shared" si="2"/>
        <v>0</v>
      </c>
      <c r="P28" s="9" t="str">
        <f t="shared" si="3"/>
        <v/>
      </c>
      <c r="Q28" s="64" t="str">
        <f t="shared" si="4"/>
        <v/>
      </c>
      <c r="R28" s="65" t="str">
        <f>IFERROR(IF(O28=0,"",O28/#REF!),"")</f>
        <v/>
      </c>
    </row>
    <row r="29" spans="2:18" x14ac:dyDescent="0.25">
      <c r="B29" s="26">
        <f>קבועות!B29</f>
        <v>0</v>
      </c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10">
        <f t="shared" si="2"/>
        <v>0</v>
      </c>
      <c r="P29" s="9" t="str">
        <f t="shared" si="3"/>
        <v/>
      </c>
      <c r="Q29" s="64" t="str">
        <f t="shared" si="4"/>
        <v/>
      </c>
      <c r="R29" s="65" t="str">
        <f>IFERROR(IF(O29=0,"",O29/#REF!),"")</f>
        <v/>
      </c>
    </row>
    <row r="30" spans="2:18" x14ac:dyDescent="0.25">
      <c r="B30" s="26" t="e">
        <f>קבועות!#REF!</f>
        <v>#REF!</v>
      </c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10">
        <f t="shared" si="2"/>
        <v>0</v>
      </c>
      <c r="P30" s="9" t="str">
        <f t="shared" si="3"/>
        <v/>
      </c>
      <c r="Q30" s="64" t="str">
        <f t="shared" si="4"/>
        <v/>
      </c>
      <c r="R30" s="65" t="str">
        <f>IFERROR(IF(O30=0,"",O30/#REF!),"")</f>
        <v/>
      </c>
    </row>
    <row r="31" spans="2:18" x14ac:dyDescent="0.25">
      <c r="B31" s="26" t="e">
        <f>קבועות!#REF!</f>
        <v>#REF!</v>
      </c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10">
        <f t="shared" si="2"/>
        <v>0</v>
      </c>
      <c r="P31" s="9" t="str">
        <f t="shared" si="3"/>
        <v/>
      </c>
      <c r="Q31" s="64" t="str">
        <f t="shared" si="4"/>
        <v/>
      </c>
      <c r="R31" s="65" t="str">
        <f>IFERROR(IF(O31=0,"",O31/#REF!),"")</f>
        <v/>
      </c>
    </row>
    <row r="32" spans="2:18" x14ac:dyDescent="0.25">
      <c r="B32" s="26" t="e">
        <f>קבועות!#REF!</f>
        <v>#REF!</v>
      </c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10">
        <f t="shared" si="2"/>
        <v>0</v>
      </c>
      <c r="P32" s="9" t="str">
        <f t="shared" si="3"/>
        <v/>
      </c>
      <c r="Q32" s="64" t="str">
        <f t="shared" si="4"/>
        <v/>
      </c>
      <c r="R32" s="65" t="str">
        <f>IFERROR(IF(O32=0,"",O32/#REF!),"")</f>
        <v/>
      </c>
    </row>
    <row r="33" spans="2:18" x14ac:dyDescent="0.25">
      <c r="B33" s="26" t="e">
        <f>קבועות!#REF!</f>
        <v>#REF!</v>
      </c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10">
        <f t="shared" si="2"/>
        <v>0</v>
      </c>
      <c r="P33" s="9" t="str">
        <f t="shared" si="3"/>
        <v/>
      </c>
      <c r="Q33" s="64" t="str">
        <f t="shared" si="4"/>
        <v/>
      </c>
      <c r="R33" s="65" t="str">
        <f>IFERROR(IF(O33=0,"",O33/#REF!),"")</f>
        <v/>
      </c>
    </row>
    <row r="34" spans="2:18" x14ac:dyDescent="0.25">
      <c r="B34" s="26" t="e">
        <f>קבועות!#REF!</f>
        <v>#REF!</v>
      </c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10">
        <f t="shared" si="2"/>
        <v>0</v>
      </c>
      <c r="P34" s="9" t="str">
        <f t="shared" si="3"/>
        <v/>
      </c>
      <c r="Q34" s="64" t="str">
        <f t="shared" si="4"/>
        <v/>
      </c>
      <c r="R34" s="65" t="str">
        <f>IFERROR(IF(O34=0,"",O34/#REF!),"")</f>
        <v/>
      </c>
    </row>
    <row r="35" spans="2:18" x14ac:dyDescent="0.25">
      <c r="B35" s="26" t="e">
        <f>קבועות!#REF!</f>
        <v>#REF!</v>
      </c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10">
        <f t="shared" si="2"/>
        <v>0</v>
      </c>
      <c r="P35" s="9" t="str">
        <f t="shared" si="3"/>
        <v/>
      </c>
      <c r="Q35" s="64" t="str">
        <f t="shared" si="4"/>
        <v/>
      </c>
      <c r="R35" s="65" t="str">
        <f>IFERROR(IF(O35=0,"",O35/#REF!),"")</f>
        <v/>
      </c>
    </row>
    <row r="36" spans="2:18" x14ac:dyDescent="0.25">
      <c r="B36" s="26" t="e">
        <f>קבועות!#REF!</f>
        <v>#REF!</v>
      </c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10">
        <f t="shared" si="2"/>
        <v>0</v>
      </c>
      <c r="P36" s="9" t="str">
        <f t="shared" si="3"/>
        <v/>
      </c>
      <c r="Q36" s="64" t="str">
        <f t="shared" si="4"/>
        <v/>
      </c>
      <c r="R36" s="65" t="str">
        <f>IFERROR(IF(O36=0,"",O36/#REF!),"")</f>
        <v/>
      </c>
    </row>
    <row r="37" spans="2:18" x14ac:dyDescent="0.25">
      <c r="B37" s="26" t="e">
        <f>קבועות!#REF!</f>
        <v>#REF!</v>
      </c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10">
        <f t="shared" si="2"/>
        <v>0</v>
      </c>
      <c r="P37" s="9" t="str">
        <f t="shared" si="3"/>
        <v/>
      </c>
      <c r="Q37" s="64" t="str">
        <f t="shared" si="4"/>
        <v/>
      </c>
      <c r="R37" s="65" t="str">
        <f>IFERROR(IF(O37=0,"",O37/#REF!),"")</f>
        <v/>
      </c>
    </row>
    <row r="38" spans="2:18" x14ac:dyDescent="0.25">
      <c r="B38" s="26" t="e">
        <f>קבועות!#REF!</f>
        <v>#REF!</v>
      </c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10">
        <f t="shared" si="2"/>
        <v>0</v>
      </c>
      <c r="P38" s="9" t="str">
        <f t="shared" si="3"/>
        <v/>
      </c>
      <c r="Q38" s="64" t="str">
        <f t="shared" si="4"/>
        <v/>
      </c>
      <c r="R38" s="65" t="str">
        <f>IFERROR(IF(O38=0,"",O38/#REF!),"")</f>
        <v/>
      </c>
    </row>
    <row r="39" spans="2:18" x14ac:dyDescent="0.25">
      <c r="B39" s="26" t="e">
        <f>קבועות!#REF!</f>
        <v>#REF!</v>
      </c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10">
        <f t="shared" si="2"/>
        <v>0</v>
      </c>
      <c r="P39" s="9" t="str">
        <f t="shared" si="3"/>
        <v/>
      </c>
      <c r="Q39" s="64" t="str">
        <f t="shared" si="4"/>
        <v/>
      </c>
      <c r="R39" s="65" t="str">
        <f>IFERROR(IF(O39=0,"",O39/#REF!),"")</f>
        <v/>
      </c>
    </row>
    <row r="40" spans="2:18" x14ac:dyDescent="0.25">
      <c r="B40" s="26" t="e">
        <f>קבועות!#REF!</f>
        <v>#REF!</v>
      </c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10">
        <f t="shared" si="2"/>
        <v>0</v>
      </c>
      <c r="P40" s="9" t="str">
        <f t="shared" si="3"/>
        <v/>
      </c>
      <c r="Q40" s="64" t="str">
        <f t="shared" si="4"/>
        <v/>
      </c>
      <c r="R40" s="65" t="str">
        <f>IFERROR(IF(O40=0,"",O40/#REF!),"")</f>
        <v/>
      </c>
    </row>
    <row r="41" spans="2:18" x14ac:dyDescent="0.25">
      <c r="B41" s="26" t="e">
        <f>קבועות!#REF!</f>
        <v>#REF!</v>
      </c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10">
        <f t="shared" si="2"/>
        <v>0</v>
      </c>
      <c r="P41" s="9" t="str">
        <f t="shared" si="3"/>
        <v/>
      </c>
      <c r="Q41" s="64" t="str">
        <f t="shared" si="4"/>
        <v/>
      </c>
      <c r="R41" s="65" t="str">
        <f>IFERROR(IF(O41=0,"",O41/#REF!),"")</f>
        <v/>
      </c>
    </row>
    <row r="42" spans="2:18" x14ac:dyDescent="0.25">
      <c r="B42" s="26" t="e">
        <f>קבועות!#REF!</f>
        <v>#REF!</v>
      </c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10">
        <f t="shared" si="2"/>
        <v>0</v>
      </c>
      <c r="P42" s="9" t="str">
        <f t="shared" si="3"/>
        <v/>
      </c>
      <c r="Q42" s="64" t="str">
        <f t="shared" si="4"/>
        <v/>
      </c>
      <c r="R42" s="65" t="str">
        <f>IFERROR(IF(O42=0,"",O42/#REF!),"")</f>
        <v/>
      </c>
    </row>
    <row r="43" spans="2:18" x14ac:dyDescent="0.25">
      <c r="B43" s="26" t="e">
        <f>קבועות!#REF!</f>
        <v>#REF!</v>
      </c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10">
        <f t="shared" si="2"/>
        <v>0</v>
      </c>
      <c r="P43" s="9" t="str">
        <f t="shared" si="3"/>
        <v/>
      </c>
      <c r="Q43" s="64" t="str">
        <f t="shared" si="4"/>
        <v/>
      </c>
      <c r="R43" s="65" t="str">
        <f>IFERROR(IF(O43=0,"",O43/#REF!),"")</f>
        <v/>
      </c>
    </row>
    <row r="44" spans="2:18" x14ac:dyDescent="0.25">
      <c r="B44" s="26" t="e">
        <f>קבועות!#REF!</f>
        <v>#REF!</v>
      </c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10">
        <f t="shared" si="2"/>
        <v>0</v>
      </c>
      <c r="P44" s="9" t="str">
        <f t="shared" si="3"/>
        <v/>
      </c>
      <c r="Q44" s="64" t="str">
        <f t="shared" si="4"/>
        <v/>
      </c>
      <c r="R44" s="65" t="str">
        <f>IFERROR(IF(O44=0,"",O44/#REF!),"")</f>
        <v/>
      </c>
    </row>
    <row r="45" spans="2:18" x14ac:dyDescent="0.25">
      <c r="B45" s="26" t="e">
        <f>קבועות!#REF!</f>
        <v>#REF!</v>
      </c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10">
        <f t="shared" si="2"/>
        <v>0</v>
      </c>
      <c r="P45" s="9" t="str">
        <f t="shared" si="3"/>
        <v/>
      </c>
      <c r="Q45" s="64" t="str">
        <f t="shared" si="4"/>
        <v/>
      </c>
      <c r="R45" s="65" t="str">
        <f>IFERROR(IF(O45=0,"",O45/#REF!),"")</f>
        <v/>
      </c>
    </row>
    <row r="46" spans="2:18" x14ac:dyDescent="0.25">
      <c r="B46" s="26" t="e">
        <f>קבועות!#REF!</f>
        <v>#REF!</v>
      </c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10">
        <f t="shared" si="2"/>
        <v>0</v>
      </c>
      <c r="P46" s="9" t="str">
        <f t="shared" si="3"/>
        <v/>
      </c>
      <c r="Q46" s="64" t="str">
        <f t="shared" si="4"/>
        <v/>
      </c>
      <c r="R46" s="65" t="str">
        <f>IFERROR(IF(O46=0,"",O46/#REF!),"")</f>
        <v/>
      </c>
    </row>
    <row r="47" spans="2:18" x14ac:dyDescent="0.25">
      <c r="B47" s="26" t="e">
        <f>קבועות!#REF!</f>
        <v>#REF!</v>
      </c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10">
        <f t="shared" si="2"/>
        <v>0</v>
      </c>
      <c r="P47" s="9" t="str">
        <f t="shared" si="3"/>
        <v/>
      </c>
      <c r="Q47" s="64" t="str">
        <f t="shared" si="4"/>
        <v/>
      </c>
      <c r="R47" s="65" t="str">
        <f>IFERROR(IF(O47=0,"",O47/#REF!),"")</f>
        <v/>
      </c>
    </row>
    <row r="48" spans="2:18" x14ac:dyDescent="0.25">
      <c r="B48" s="26" t="e">
        <f>קבועות!#REF!</f>
        <v>#REF!</v>
      </c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10">
        <f t="shared" si="2"/>
        <v>0</v>
      </c>
      <c r="P48" s="9" t="str">
        <f t="shared" si="3"/>
        <v/>
      </c>
      <c r="Q48" s="64" t="str">
        <f t="shared" si="4"/>
        <v/>
      </c>
      <c r="R48" s="65" t="str">
        <f>IFERROR(IF(O48=0,"",O48/#REF!),"")</f>
        <v/>
      </c>
    </row>
    <row r="49" spans="2:18" x14ac:dyDescent="0.25">
      <c r="B49" s="26" t="e">
        <f>קבועות!#REF!</f>
        <v>#REF!</v>
      </c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10">
        <f t="shared" si="2"/>
        <v>0</v>
      </c>
      <c r="P49" s="9" t="str">
        <f t="shared" si="3"/>
        <v/>
      </c>
      <c r="Q49" s="64" t="str">
        <f t="shared" si="4"/>
        <v/>
      </c>
      <c r="R49" s="65" t="str">
        <f>IFERROR(IF(O49=0,"",O49/#REF!),"")</f>
        <v/>
      </c>
    </row>
    <row r="50" spans="2:18" x14ac:dyDescent="0.25">
      <c r="B50" s="26" t="e">
        <f>קבועות!#REF!</f>
        <v>#REF!</v>
      </c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10">
        <f t="shared" si="2"/>
        <v>0</v>
      </c>
      <c r="P50" s="9" t="str">
        <f t="shared" si="3"/>
        <v/>
      </c>
      <c r="Q50" s="64" t="str">
        <f t="shared" si="4"/>
        <v/>
      </c>
      <c r="R50" s="65" t="str">
        <f>IFERROR(IF(O50=0,"",O50/#REF!),"")</f>
        <v/>
      </c>
    </row>
    <row r="51" spans="2:18" x14ac:dyDescent="0.25">
      <c r="B51" s="26" t="e">
        <f>קבועות!#REF!</f>
        <v>#REF!</v>
      </c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10">
        <f t="shared" si="2"/>
        <v>0</v>
      </c>
      <c r="P51" s="9" t="str">
        <f t="shared" si="3"/>
        <v/>
      </c>
      <c r="Q51" s="64" t="str">
        <f t="shared" si="4"/>
        <v/>
      </c>
      <c r="R51" s="65" t="str">
        <f>IFERROR(IF(O51=0,"",O51/#REF!),"")</f>
        <v/>
      </c>
    </row>
    <row r="52" spans="2:18" x14ac:dyDescent="0.25">
      <c r="B52" s="26" t="e">
        <f>קבועות!#REF!</f>
        <v>#REF!</v>
      </c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10">
        <f t="shared" si="2"/>
        <v>0</v>
      </c>
      <c r="P52" s="9" t="str">
        <f t="shared" si="3"/>
        <v/>
      </c>
      <c r="Q52" s="64" t="str">
        <f t="shared" si="4"/>
        <v/>
      </c>
      <c r="R52" s="65" t="str">
        <f>IFERROR(IF(O52=0,"",O52/#REF!),"")</f>
        <v/>
      </c>
    </row>
    <row r="53" spans="2:18" x14ac:dyDescent="0.25">
      <c r="B53" s="26" t="e">
        <f>קבועות!#REF!</f>
        <v>#REF!</v>
      </c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10">
        <f t="shared" si="2"/>
        <v>0</v>
      </c>
      <c r="P53" s="9" t="str">
        <f t="shared" si="3"/>
        <v/>
      </c>
      <c r="Q53" s="64" t="str">
        <f t="shared" si="4"/>
        <v/>
      </c>
      <c r="R53" s="65" t="str">
        <f>IFERROR(IF(O53=0,"",O53/#REF!),"")</f>
        <v/>
      </c>
    </row>
    <row r="54" spans="2:18" x14ac:dyDescent="0.25">
      <c r="B54" s="26" t="e">
        <f>קבועות!#REF!</f>
        <v>#REF!</v>
      </c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10">
        <f t="shared" si="2"/>
        <v>0</v>
      </c>
      <c r="P54" s="9" t="str">
        <f t="shared" si="3"/>
        <v/>
      </c>
      <c r="Q54" s="64" t="str">
        <f t="shared" si="4"/>
        <v/>
      </c>
      <c r="R54" s="65" t="str">
        <f>IFERROR(IF(O54=0,"",O54/#REF!),"")</f>
        <v/>
      </c>
    </row>
    <row r="55" spans="2:18" ht="14" thickBot="1" x14ac:dyDescent="0.3">
      <c r="B55" s="29" t="e">
        <f>קבועות!#REF!</f>
        <v>#REF!</v>
      </c>
      <c r="C55" s="56"/>
      <c r="D55" s="56"/>
      <c r="E55" s="56"/>
      <c r="F55" s="56"/>
      <c r="G55" s="56"/>
      <c r="H55" s="56"/>
      <c r="I55" s="56"/>
      <c r="J55" s="56"/>
      <c r="K55" s="56"/>
      <c r="L55" s="56"/>
      <c r="M55" s="56"/>
      <c r="N55" s="56"/>
      <c r="O55" s="57">
        <f t="shared" si="2"/>
        <v>0</v>
      </c>
      <c r="P55" s="56" t="str">
        <f t="shared" si="3"/>
        <v/>
      </c>
      <c r="Q55" s="66" t="str">
        <f t="shared" si="4"/>
        <v/>
      </c>
      <c r="R55" s="67" t="str">
        <f>IFERROR(IF(O55=0,"",O55/#REF!),"")</f>
        <v/>
      </c>
    </row>
    <row r="91" spans="2:15" x14ac:dyDescent="0.25">
      <c r="B91" s="3">
        <f t="shared" ref="B91:N91" si="5">B4</f>
        <v>0</v>
      </c>
      <c r="C91" s="4">
        <f t="shared" si="5"/>
        <v>44927</v>
      </c>
      <c r="D91" s="4">
        <f t="shared" si="5"/>
        <v>44958</v>
      </c>
      <c r="E91" s="4">
        <f t="shared" si="5"/>
        <v>44986</v>
      </c>
      <c r="F91" s="4">
        <f t="shared" si="5"/>
        <v>45017</v>
      </c>
      <c r="G91" s="4">
        <f t="shared" si="5"/>
        <v>45047</v>
      </c>
      <c r="H91" s="4">
        <f t="shared" si="5"/>
        <v>45078</v>
      </c>
      <c r="I91" s="4">
        <f t="shared" si="5"/>
        <v>45108</v>
      </c>
      <c r="J91" s="4">
        <f t="shared" si="5"/>
        <v>45139</v>
      </c>
      <c r="K91" s="4">
        <f t="shared" si="5"/>
        <v>45170</v>
      </c>
      <c r="L91" s="4">
        <f t="shared" si="5"/>
        <v>45200</v>
      </c>
      <c r="M91" s="4">
        <f t="shared" si="5"/>
        <v>45231</v>
      </c>
      <c r="N91" s="4">
        <f t="shared" si="5"/>
        <v>45261</v>
      </c>
      <c r="O91" s="5" t="s">
        <v>1</v>
      </c>
    </row>
    <row r="92" spans="2:15" x14ac:dyDescent="0.25">
      <c r="B92" s="6" t="str">
        <f t="shared" ref="B92:B106" si="6">B5</f>
        <v>סה"כ קבועות</v>
      </c>
      <c r="C92" s="7" t="str">
        <f>IF('תחזית רווה'!C$5=0,"",C5)</f>
        <v/>
      </c>
      <c r="D92" s="7" t="str">
        <f>IF('תחזית רווה'!D$5=0,"",D5)</f>
        <v/>
      </c>
      <c r="E92" s="7" t="str">
        <f>IF('תחזית רווה'!E$5=0,"",E5)</f>
        <v/>
      </c>
      <c r="F92" s="7" t="str">
        <f>IF('תחזית רווה'!F$5=0,"",F5)</f>
        <v/>
      </c>
      <c r="G92" s="7" t="str">
        <f>IF('תחזית רווה'!G$5=0,"",G5)</f>
        <v/>
      </c>
      <c r="H92" s="7" t="str">
        <f>IF('תחזית רווה'!H$5=0,"",H5)</f>
        <v/>
      </c>
      <c r="I92" s="7" t="str">
        <f>IF('תחזית רווה'!I$5=0,"",I5)</f>
        <v/>
      </c>
      <c r="J92" s="7" t="str">
        <f>IF('תחזית רווה'!J$5=0,"",J5)</f>
        <v/>
      </c>
      <c r="K92" s="7" t="str">
        <f>IF('תחזית רווה'!K$5=0,"",K5)</f>
        <v/>
      </c>
      <c r="L92" s="7" t="str">
        <f>IF('תחזית רווה'!L$5=0,"",L5)</f>
        <v/>
      </c>
      <c r="M92" s="7" t="str">
        <f>IF('תחזית רווה'!M$5=0,"",M5)</f>
        <v/>
      </c>
      <c r="N92" s="7" t="str">
        <f>IF('תחזית רווה'!N$5=0,"",N5)</f>
        <v/>
      </c>
      <c r="O92" s="8">
        <f>SUM(C92:N92)</f>
        <v>0</v>
      </c>
    </row>
    <row r="93" spans="2:15" x14ac:dyDescent="0.25">
      <c r="B93" s="12">
        <f t="shared" si="6"/>
        <v>0</v>
      </c>
      <c r="C93" s="7" t="str">
        <f>IF('תחזית רווה'!C$5=0,"",C6)</f>
        <v/>
      </c>
      <c r="D93" s="7" t="str">
        <f>IF('תחזית רווה'!D$5=0,"",D6)</f>
        <v/>
      </c>
      <c r="E93" s="7" t="str">
        <f>IF('תחזית רווה'!E$5=0,"",E6)</f>
        <v/>
      </c>
      <c r="F93" s="7" t="str">
        <f>IF('תחזית רווה'!F$5=0,"",F6)</f>
        <v/>
      </c>
      <c r="G93" s="7" t="str">
        <f>IF('תחזית רווה'!G$5=0,"",G6)</f>
        <v/>
      </c>
      <c r="H93" s="7" t="str">
        <f>IF('תחזית רווה'!H$5=0,"",H6)</f>
        <v/>
      </c>
      <c r="I93" s="7" t="str">
        <f>IF('תחזית רווה'!I$5=0,"",I6)</f>
        <v/>
      </c>
      <c r="J93" s="7" t="str">
        <f>IF('תחזית רווה'!J$5=0,"",J6)</f>
        <v/>
      </c>
      <c r="K93" s="7" t="str">
        <f>IF('תחזית רווה'!K$5=0,"",K6)</f>
        <v/>
      </c>
      <c r="L93" s="7" t="str">
        <f>IF('תחזית רווה'!L$5=0,"",L6)</f>
        <v/>
      </c>
      <c r="M93" s="7" t="str">
        <f>IF('תחזית רווה'!M$5=0,"",M6)</f>
        <v/>
      </c>
      <c r="N93" s="7" t="str">
        <f>IF('תחזית רווה'!N$5=0,"",N6)</f>
        <v/>
      </c>
      <c r="O93" s="10">
        <f>SUM(C93:N93)</f>
        <v>0</v>
      </c>
    </row>
    <row r="94" spans="2:15" x14ac:dyDescent="0.25">
      <c r="B94" s="12">
        <f t="shared" si="6"/>
        <v>0</v>
      </c>
      <c r="C94" s="7" t="str">
        <f>IF('תחזית רווה'!C$5=0,"",C7)</f>
        <v/>
      </c>
      <c r="D94" s="7" t="str">
        <f>IF('תחזית רווה'!D$5=0,"",D7)</f>
        <v/>
      </c>
      <c r="E94" s="7" t="str">
        <f>IF('תחזית רווה'!E$5=0,"",E7)</f>
        <v/>
      </c>
      <c r="F94" s="7" t="str">
        <f>IF('תחזית רווה'!F$5=0,"",F7)</f>
        <v/>
      </c>
      <c r="G94" s="7" t="str">
        <f>IF('תחזית רווה'!G$5=0,"",G7)</f>
        <v/>
      </c>
      <c r="H94" s="7" t="str">
        <f>IF('תחזית רווה'!H$5=0,"",H7)</f>
        <v/>
      </c>
      <c r="I94" s="7" t="str">
        <f>IF('תחזית רווה'!I$5=0,"",I7)</f>
        <v/>
      </c>
      <c r="J94" s="7" t="str">
        <f>IF('תחזית רווה'!J$5=0,"",J7)</f>
        <v/>
      </c>
      <c r="K94" s="7" t="str">
        <f>IF('תחזית רווה'!K$5=0,"",K7)</f>
        <v/>
      </c>
      <c r="L94" s="7" t="str">
        <f>IF('תחזית רווה'!L$5=0,"",L7)</f>
        <v/>
      </c>
      <c r="M94" s="7" t="str">
        <f>IF('תחזית רווה'!M$5=0,"",M7)</f>
        <v/>
      </c>
      <c r="N94" s="7" t="str">
        <f>IF('תחזית רווה'!N$5=0,"",N7)</f>
        <v/>
      </c>
      <c r="O94" s="10">
        <f t="shared" ref="O94:O142" si="7">SUM(C94:N94)</f>
        <v>0</v>
      </c>
    </row>
    <row r="95" spans="2:15" x14ac:dyDescent="0.25">
      <c r="B95" s="12">
        <f t="shared" si="6"/>
        <v>0</v>
      </c>
      <c r="C95" s="7" t="str">
        <f>IF('תחזית רווה'!C$5=0,"",C8)</f>
        <v/>
      </c>
      <c r="D95" s="7" t="str">
        <f>IF('תחזית רווה'!D$5=0,"",D8)</f>
        <v/>
      </c>
      <c r="E95" s="7" t="str">
        <f>IF('תחזית רווה'!E$5=0,"",E8)</f>
        <v/>
      </c>
      <c r="F95" s="7" t="str">
        <f>IF('תחזית רווה'!F$5=0,"",F8)</f>
        <v/>
      </c>
      <c r="G95" s="7" t="str">
        <f>IF('תחזית רווה'!G$5=0,"",G8)</f>
        <v/>
      </c>
      <c r="H95" s="7" t="str">
        <f>IF('תחזית רווה'!H$5=0,"",H8)</f>
        <v/>
      </c>
      <c r="I95" s="7" t="str">
        <f>IF('תחזית רווה'!I$5=0,"",I8)</f>
        <v/>
      </c>
      <c r="J95" s="7" t="str">
        <f>IF('תחזית רווה'!J$5=0,"",J8)</f>
        <v/>
      </c>
      <c r="K95" s="7" t="str">
        <f>IF('תחזית רווה'!K$5=0,"",K8)</f>
        <v/>
      </c>
      <c r="L95" s="7" t="str">
        <f>IF('תחזית רווה'!L$5=0,"",L8)</f>
        <v/>
      </c>
      <c r="M95" s="7" t="str">
        <f>IF('תחזית רווה'!M$5=0,"",M8)</f>
        <v/>
      </c>
      <c r="N95" s="7" t="str">
        <f>IF('תחזית רווה'!N$5=0,"",N8)</f>
        <v/>
      </c>
      <c r="O95" s="10">
        <f t="shared" si="7"/>
        <v>0</v>
      </c>
    </row>
    <row r="96" spans="2:15" x14ac:dyDescent="0.25">
      <c r="B96" s="12">
        <f t="shared" si="6"/>
        <v>0</v>
      </c>
      <c r="C96" s="7" t="str">
        <f>IF('תחזית רווה'!C$5=0,"",C9)</f>
        <v/>
      </c>
      <c r="D96" s="7" t="str">
        <f>IF('תחזית רווה'!D$5=0,"",D9)</f>
        <v/>
      </c>
      <c r="E96" s="7" t="str">
        <f>IF('תחזית רווה'!E$5=0,"",E9)</f>
        <v/>
      </c>
      <c r="F96" s="7" t="str">
        <f>IF('תחזית רווה'!F$5=0,"",F9)</f>
        <v/>
      </c>
      <c r="G96" s="7" t="str">
        <f>IF('תחזית רווה'!G$5=0,"",G9)</f>
        <v/>
      </c>
      <c r="H96" s="7" t="str">
        <f>IF('תחזית רווה'!H$5=0,"",H9)</f>
        <v/>
      </c>
      <c r="I96" s="7" t="str">
        <f>IF('תחזית רווה'!I$5=0,"",I9)</f>
        <v/>
      </c>
      <c r="J96" s="7" t="str">
        <f>IF('תחזית רווה'!J$5=0,"",J9)</f>
        <v/>
      </c>
      <c r="K96" s="7" t="str">
        <f>IF('תחזית רווה'!K$5=0,"",K9)</f>
        <v/>
      </c>
      <c r="L96" s="7" t="str">
        <f>IF('תחזית רווה'!L$5=0,"",L9)</f>
        <v/>
      </c>
      <c r="M96" s="7" t="str">
        <f>IF('תחזית רווה'!M$5=0,"",M9)</f>
        <v/>
      </c>
      <c r="N96" s="7" t="str">
        <f>IF('תחזית רווה'!N$5=0,"",N9)</f>
        <v/>
      </c>
      <c r="O96" s="10">
        <f t="shared" si="7"/>
        <v>0</v>
      </c>
    </row>
    <row r="97" spans="2:15" x14ac:dyDescent="0.25">
      <c r="B97" s="12">
        <f t="shared" si="6"/>
        <v>0</v>
      </c>
      <c r="C97" s="7" t="str">
        <f>IF('תחזית רווה'!C$5=0,"",C10)</f>
        <v/>
      </c>
      <c r="D97" s="7" t="str">
        <f>IF('תחזית רווה'!D$5=0,"",D10)</f>
        <v/>
      </c>
      <c r="E97" s="7" t="str">
        <f>IF('תחזית רווה'!E$5=0,"",E10)</f>
        <v/>
      </c>
      <c r="F97" s="7" t="str">
        <f>IF('תחזית רווה'!F$5=0,"",F10)</f>
        <v/>
      </c>
      <c r="G97" s="7" t="str">
        <f>IF('תחזית רווה'!G$5=0,"",G10)</f>
        <v/>
      </c>
      <c r="H97" s="7" t="str">
        <f>IF('תחזית רווה'!H$5=0,"",H10)</f>
        <v/>
      </c>
      <c r="I97" s="7" t="str">
        <f>IF('תחזית רווה'!I$5=0,"",I10)</f>
        <v/>
      </c>
      <c r="J97" s="7" t="str">
        <f>IF('תחזית רווה'!J$5=0,"",J10)</f>
        <v/>
      </c>
      <c r="K97" s="7" t="str">
        <f>IF('תחזית רווה'!K$5=0,"",K10)</f>
        <v/>
      </c>
      <c r="L97" s="7" t="str">
        <f>IF('תחזית רווה'!L$5=0,"",L10)</f>
        <v/>
      </c>
      <c r="M97" s="7" t="str">
        <f>IF('תחזית רווה'!M$5=0,"",M10)</f>
        <v/>
      </c>
      <c r="N97" s="7" t="str">
        <f>IF('תחזית רווה'!N$5=0,"",N10)</f>
        <v/>
      </c>
      <c r="O97" s="10">
        <f t="shared" si="7"/>
        <v>0</v>
      </c>
    </row>
    <row r="98" spans="2:15" x14ac:dyDescent="0.25">
      <c r="B98" s="12">
        <f t="shared" si="6"/>
        <v>0</v>
      </c>
      <c r="C98" s="7" t="str">
        <f>IF('תחזית רווה'!C$5=0,"",C11)</f>
        <v/>
      </c>
      <c r="D98" s="7" t="str">
        <f>IF('תחזית רווה'!D$5=0,"",D11)</f>
        <v/>
      </c>
      <c r="E98" s="7" t="str">
        <f>IF('תחזית רווה'!E$5=0,"",E11)</f>
        <v/>
      </c>
      <c r="F98" s="7" t="str">
        <f>IF('תחזית רווה'!F$5=0,"",F11)</f>
        <v/>
      </c>
      <c r="G98" s="7" t="str">
        <f>IF('תחזית רווה'!G$5=0,"",G11)</f>
        <v/>
      </c>
      <c r="H98" s="7" t="str">
        <f>IF('תחזית רווה'!H$5=0,"",H11)</f>
        <v/>
      </c>
      <c r="I98" s="7" t="str">
        <f>IF('תחזית רווה'!I$5=0,"",I11)</f>
        <v/>
      </c>
      <c r="J98" s="7" t="str">
        <f>IF('תחזית רווה'!J$5=0,"",J11)</f>
        <v/>
      </c>
      <c r="K98" s="7" t="str">
        <f>IF('תחזית רווה'!K$5=0,"",K11)</f>
        <v/>
      </c>
      <c r="L98" s="7" t="str">
        <f>IF('תחזית רווה'!L$5=0,"",L11)</f>
        <v/>
      </c>
      <c r="M98" s="7" t="str">
        <f>IF('תחזית רווה'!M$5=0,"",M11)</f>
        <v/>
      </c>
      <c r="N98" s="7" t="str">
        <f>IF('תחזית רווה'!N$5=0,"",N11)</f>
        <v/>
      </c>
      <c r="O98" s="10">
        <f t="shared" si="7"/>
        <v>0</v>
      </c>
    </row>
    <row r="99" spans="2:15" x14ac:dyDescent="0.25">
      <c r="B99" s="12">
        <f t="shared" si="6"/>
        <v>0</v>
      </c>
      <c r="C99" s="7" t="str">
        <f>IF('תחזית רווה'!C$5=0,"",C12)</f>
        <v/>
      </c>
      <c r="D99" s="7" t="str">
        <f>IF('תחזית רווה'!D$5=0,"",D12)</f>
        <v/>
      </c>
      <c r="E99" s="7" t="str">
        <f>IF('תחזית רווה'!E$5=0,"",E12)</f>
        <v/>
      </c>
      <c r="F99" s="7" t="str">
        <f>IF('תחזית רווה'!F$5=0,"",F12)</f>
        <v/>
      </c>
      <c r="G99" s="7" t="str">
        <f>IF('תחזית רווה'!G$5=0,"",G12)</f>
        <v/>
      </c>
      <c r="H99" s="7" t="str">
        <f>IF('תחזית רווה'!H$5=0,"",H12)</f>
        <v/>
      </c>
      <c r="I99" s="7" t="str">
        <f>IF('תחזית רווה'!I$5=0,"",I12)</f>
        <v/>
      </c>
      <c r="J99" s="7" t="str">
        <f>IF('תחזית רווה'!J$5=0,"",J12)</f>
        <v/>
      </c>
      <c r="K99" s="7" t="str">
        <f>IF('תחזית רווה'!K$5=0,"",K12)</f>
        <v/>
      </c>
      <c r="L99" s="7" t="str">
        <f>IF('תחזית רווה'!L$5=0,"",L12)</f>
        <v/>
      </c>
      <c r="M99" s="7" t="str">
        <f>IF('תחזית רווה'!M$5=0,"",M12)</f>
        <v/>
      </c>
      <c r="N99" s="7" t="str">
        <f>IF('תחזית רווה'!N$5=0,"",N12)</f>
        <v/>
      </c>
      <c r="O99" s="10">
        <f t="shared" si="7"/>
        <v>0</v>
      </c>
    </row>
    <row r="100" spans="2:15" x14ac:dyDescent="0.25">
      <c r="B100" s="12">
        <f t="shared" si="6"/>
        <v>0</v>
      </c>
      <c r="C100" s="7" t="str">
        <f>IF('תחזית רווה'!C$5=0,"",C13)</f>
        <v/>
      </c>
      <c r="D100" s="7" t="str">
        <f>IF('תחזית רווה'!D$5=0,"",D13)</f>
        <v/>
      </c>
      <c r="E100" s="7" t="str">
        <f>IF('תחזית רווה'!E$5=0,"",E13)</f>
        <v/>
      </c>
      <c r="F100" s="7" t="str">
        <f>IF('תחזית רווה'!F$5=0,"",F13)</f>
        <v/>
      </c>
      <c r="G100" s="7" t="str">
        <f>IF('תחזית רווה'!G$5=0,"",G13)</f>
        <v/>
      </c>
      <c r="H100" s="7" t="str">
        <f>IF('תחזית רווה'!H$5=0,"",H13)</f>
        <v/>
      </c>
      <c r="I100" s="7" t="str">
        <f>IF('תחזית רווה'!I$5=0,"",I13)</f>
        <v/>
      </c>
      <c r="J100" s="7" t="str">
        <f>IF('תחזית רווה'!J$5=0,"",J13)</f>
        <v/>
      </c>
      <c r="K100" s="7" t="str">
        <f>IF('תחזית רווה'!K$5=0,"",K13)</f>
        <v/>
      </c>
      <c r="L100" s="7" t="str">
        <f>IF('תחזית רווה'!L$5=0,"",L13)</f>
        <v/>
      </c>
      <c r="M100" s="7" t="str">
        <f>IF('תחזית רווה'!M$5=0,"",M13)</f>
        <v/>
      </c>
      <c r="N100" s="7" t="str">
        <f>IF('תחזית רווה'!N$5=0,"",N13)</f>
        <v/>
      </c>
      <c r="O100" s="10">
        <f t="shared" si="7"/>
        <v>0</v>
      </c>
    </row>
    <row r="101" spans="2:15" x14ac:dyDescent="0.25">
      <c r="B101" s="12">
        <f t="shared" si="6"/>
        <v>0</v>
      </c>
      <c r="C101" s="7" t="str">
        <f>IF('תחזית רווה'!C$5=0,"",C14)</f>
        <v/>
      </c>
      <c r="D101" s="7" t="str">
        <f>IF('תחזית רווה'!D$5=0,"",D14)</f>
        <v/>
      </c>
      <c r="E101" s="7" t="str">
        <f>IF('תחזית רווה'!E$5=0,"",E14)</f>
        <v/>
      </c>
      <c r="F101" s="7" t="str">
        <f>IF('תחזית רווה'!F$5=0,"",F14)</f>
        <v/>
      </c>
      <c r="G101" s="7" t="str">
        <f>IF('תחזית רווה'!G$5=0,"",G14)</f>
        <v/>
      </c>
      <c r="H101" s="7" t="str">
        <f>IF('תחזית רווה'!H$5=0,"",H14)</f>
        <v/>
      </c>
      <c r="I101" s="7" t="str">
        <f>IF('תחזית רווה'!I$5=0,"",I14)</f>
        <v/>
      </c>
      <c r="J101" s="7" t="str">
        <f>IF('תחזית רווה'!J$5=0,"",J14)</f>
        <v/>
      </c>
      <c r="K101" s="7" t="str">
        <f>IF('תחזית רווה'!K$5=0,"",K14)</f>
        <v/>
      </c>
      <c r="L101" s="7" t="str">
        <f>IF('תחזית רווה'!L$5=0,"",L14)</f>
        <v/>
      </c>
      <c r="M101" s="7" t="str">
        <f>IF('תחזית רווה'!M$5=0,"",M14)</f>
        <v/>
      </c>
      <c r="N101" s="7" t="str">
        <f>IF('תחזית רווה'!N$5=0,"",N14)</f>
        <v/>
      </c>
      <c r="O101" s="10">
        <f t="shared" si="7"/>
        <v>0</v>
      </c>
    </row>
    <row r="102" spans="2:15" x14ac:dyDescent="0.25">
      <c r="B102" s="12">
        <f t="shared" si="6"/>
        <v>0</v>
      </c>
      <c r="C102" s="7" t="str">
        <f>IF('תחזית רווה'!C$5=0,"",C15)</f>
        <v/>
      </c>
      <c r="D102" s="7" t="str">
        <f>IF('תחזית רווה'!D$5=0,"",D15)</f>
        <v/>
      </c>
      <c r="E102" s="7" t="str">
        <f>IF('תחזית רווה'!E$5=0,"",E15)</f>
        <v/>
      </c>
      <c r="F102" s="7" t="str">
        <f>IF('תחזית רווה'!F$5=0,"",F15)</f>
        <v/>
      </c>
      <c r="G102" s="7" t="str">
        <f>IF('תחזית רווה'!G$5=0,"",G15)</f>
        <v/>
      </c>
      <c r="H102" s="7" t="str">
        <f>IF('תחזית רווה'!H$5=0,"",H15)</f>
        <v/>
      </c>
      <c r="I102" s="7" t="str">
        <f>IF('תחזית רווה'!I$5=0,"",I15)</f>
        <v/>
      </c>
      <c r="J102" s="7" t="str">
        <f>IF('תחזית רווה'!J$5=0,"",J15)</f>
        <v/>
      </c>
      <c r="K102" s="7" t="str">
        <f>IF('תחזית רווה'!K$5=0,"",K15)</f>
        <v/>
      </c>
      <c r="L102" s="7" t="str">
        <f>IF('תחזית רווה'!L$5=0,"",L15)</f>
        <v/>
      </c>
      <c r="M102" s="7" t="str">
        <f>IF('תחזית רווה'!M$5=0,"",M15)</f>
        <v/>
      </c>
      <c r="N102" s="7" t="str">
        <f>IF('תחזית רווה'!N$5=0,"",N15)</f>
        <v/>
      </c>
      <c r="O102" s="10">
        <f t="shared" si="7"/>
        <v>0</v>
      </c>
    </row>
    <row r="103" spans="2:15" x14ac:dyDescent="0.25">
      <c r="B103" s="12">
        <f t="shared" si="6"/>
        <v>0</v>
      </c>
      <c r="C103" s="7" t="str">
        <f>IF('תחזית רווה'!C$5=0,"",C16)</f>
        <v/>
      </c>
      <c r="D103" s="7" t="str">
        <f>IF('תחזית רווה'!D$5=0,"",D16)</f>
        <v/>
      </c>
      <c r="E103" s="7" t="str">
        <f>IF('תחזית רווה'!E$5=0,"",E16)</f>
        <v/>
      </c>
      <c r="F103" s="7" t="str">
        <f>IF('תחזית רווה'!F$5=0,"",F16)</f>
        <v/>
      </c>
      <c r="G103" s="7" t="str">
        <f>IF('תחזית רווה'!G$5=0,"",G16)</f>
        <v/>
      </c>
      <c r="H103" s="7" t="str">
        <f>IF('תחזית רווה'!H$5=0,"",H16)</f>
        <v/>
      </c>
      <c r="I103" s="7" t="str">
        <f>IF('תחזית רווה'!I$5=0,"",I16)</f>
        <v/>
      </c>
      <c r="J103" s="7" t="str">
        <f>IF('תחזית רווה'!J$5=0,"",J16)</f>
        <v/>
      </c>
      <c r="K103" s="7" t="str">
        <f>IF('תחזית רווה'!K$5=0,"",K16)</f>
        <v/>
      </c>
      <c r="L103" s="7" t="str">
        <f>IF('תחזית רווה'!L$5=0,"",L16)</f>
        <v/>
      </c>
      <c r="M103" s="7" t="str">
        <f>IF('תחזית רווה'!M$5=0,"",M16)</f>
        <v/>
      </c>
      <c r="N103" s="7" t="str">
        <f>IF('תחזית רווה'!N$5=0,"",N16)</f>
        <v/>
      </c>
      <c r="O103" s="10">
        <f t="shared" si="7"/>
        <v>0</v>
      </c>
    </row>
    <row r="104" spans="2:15" x14ac:dyDescent="0.25">
      <c r="B104" s="12">
        <f t="shared" si="6"/>
        <v>0</v>
      </c>
      <c r="C104" s="7" t="str">
        <f>IF('תחזית רווה'!C$5=0,"",C17)</f>
        <v/>
      </c>
      <c r="D104" s="7" t="str">
        <f>IF('תחזית רווה'!D$5=0,"",D17)</f>
        <v/>
      </c>
      <c r="E104" s="7" t="str">
        <f>IF('תחזית רווה'!E$5=0,"",E17)</f>
        <v/>
      </c>
      <c r="F104" s="7" t="str">
        <f>IF('תחזית רווה'!F$5=0,"",F17)</f>
        <v/>
      </c>
      <c r="G104" s="7" t="str">
        <f>IF('תחזית רווה'!G$5=0,"",G17)</f>
        <v/>
      </c>
      <c r="H104" s="7" t="str">
        <f>IF('תחזית רווה'!H$5=0,"",H17)</f>
        <v/>
      </c>
      <c r="I104" s="7" t="str">
        <f>IF('תחזית רווה'!I$5=0,"",I17)</f>
        <v/>
      </c>
      <c r="J104" s="7" t="str">
        <f>IF('תחזית רווה'!J$5=0,"",J17)</f>
        <v/>
      </c>
      <c r="K104" s="7" t="str">
        <f>IF('תחזית רווה'!K$5=0,"",K17)</f>
        <v/>
      </c>
      <c r="L104" s="7" t="str">
        <f>IF('תחזית רווה'!L$5=0,"",L17)</f>
        <v/>
      </c>
      <c r="M104" s="7" t="str">
        <f>IF('תחזית רווה'!M$5=0,"",M17)</f>
        <v/>
      </c>
      <c r="N104" s="7" t="str">
        <f>IF('תחזית רווה'!N$5=0,"",N17)</f>
        <v/>
      </c>
      <c r="O104" s="10">
        <f t="shared" si="7"/>
        <v>0</v>
      </c>
    </row>
    <row r="105" spans="2:15" x14ac:dyDescent="0.25">
      <c r="B105" s="12">
        <f t="shared" si="6"/>
        <v>0</v>
      </c>
      <c r="C105" s="7" t="str">
        <f>IF('תחזית רווה'!C$5=0,"",C18)</f>
        <v/>
      </c>
      <c r="D105" s="7" t="str">
        <f>IF('תחזית רווה'!D$5=0,"",D18)</f>
        <v/>
      </c>
      <c r="E105" s="7" t="str">
        <f>IF('תחזית רווה'!E$5=0,"",E18)</f>
        <v/>
      </c>
      <c r="F105" s="7" t="str">
        <f>IF('תחזית רווה'!F$5=0,"",F18)</f>
        <v/>
      </c>
      <c r="G105" s="7" t="str">
        <f>IF('תחזית רווה'!G$5=0,"",G18)</f>
        <v/>
      </c>
      <c r="H105" s="7" t="str">
        <f>IF('תחזית רווה'!H$5=0,"",H18)</f>
        <v/>
      </c>
      <c r="I105" s="7" t="str">
        <f>IF('תחזית רווה'!I$5=0,"",I18)</f>
        <v/>
      </c>
      <c r="J105" s="7" t="str">
        <f>IF('תחזית רווה'!J$5=0,"",J18)</f>
        <v/>
      </c>
      <c r="K105" s="7" t="str">
        <f>IF('תחזית רווה'!K$5=0,"",K18)</f>
        <v/>
      </c>
      <c r="L105" s="7" t="str">
        <f>IF('תחזית רווה'!L$5=0,"",L18)</f>
        <v/>
      </c>
      <c r="M105" s="7" t="str">
        <f>IF('תחזית רווה'!M$5=0,"",M18)</f>
        <v/>
      </c>
      <c r="N105" s="7" t="str">
        <f>IF('תחזית רווה'!N$5=0,"",N18)</f>
        <v/>
      </c>
      <c r="O105" s="10">
        <f t="shared" si="7"/>
        <v>0</v>
      </c>
    </row>
    <row r="106" spans="2:15" x14ac:dyDescent="0.25">
      <c r="B106" s="12">
        <f t="shared" si="6"/>
        <v>0</v>
      </c>
      <c r="C106" s="7" t="str">
        <f>IF('תחזית רווה'!C$5=0,"",C19)</f>
        <v/>
      </c>
      <c r="D106" s="7" t="str">
        <f>IF('תחזית רווה'!D$5=0,"",D19)</f>
        <v/>
      </c>
      <c r="E106" s="7" t="str">
        <f>IF('תחזית רווה'!E$5=0,"",E19)</f>
        <v/>
      </c>
      <c r="F106" s="7" t="str">
        <f>IF('תחזית רווה'!F$5=0,"",F19)</f>
        <v/>
      </c>
      <c r="G106" s="7" t="str">
        <f>IF('תחזית רווה'!G$5=0,"",G19)</f>
        <v/>
      </c>
      <c r="H106" s="7" t="str">
        <f>IF('תחזית רווה'!H$5=0,"",H19)</f>
        <v/>
      </c>
      <c r="I106" s="7" t="str">
        <f>IF('תחזית רווה'!I$5=0,"",I19)</f>
        <v/>
      </c>
      <c r="J106" s="7" t="str">
        <f>IF('תחזית רווה'!J$5=0,"",J19)</f>
        <v/>
      </c>
      <c r="K106" s="7" t="str">
        <f>IF('תחזית רווה'!K$5=0,"",K19)</f>
        <v/>
      </c>
      <c r="L106" s="7" t="str">
        <f>IF('תחזית רווה'!L$5=0,"",L19)</f>
        <v/>
      </c>
      <c r="M106" s="7" t="str">
        <f>IF('תחזית רווה'!M$5=0,"",M19)</f>
        <v/>
      </c>
      <c r="N106" s="7" t="str">
        <f>IF('תחזית רווה'!N$5=0,"",N19)</f>
        <v/>
      </c>
      <c r="O106" s="10">
        <f t="shared" si="7"/>
        <v>0</v>
      </c>
    </row>
    <row r="107" spans="2:15" x14ac:dyDescent="0.25">
      <c r="B107" s="12">
        <f t="shared" ref="B107:B122" si="8">B20</f>
        <v>0</v>
      </c>
      <c r="C107" s="7" t="str">
        <f>IF('תחזית רווה'!C$5=0,"",C20)</f>
        <v/>
      </c>
      <c r="D107" s="7" t="str">
        <f>IF('תחזית רווה'!D$5=0,"",D20)</f>
        <v/>
      </c>
      <c r="E107" s="7" t="str">
        <f>IF('תחזית רווה'!E$5=0,"",E20)</f>
        <v/>
      </c>
      <c r="F107" s="7" t="str">
        <f>IF('תחזית רווה'!F$5=0,"",F20)</f>
        <v/>
      </c>
      <c r="G107" s="7" t="str">
        <f>IF('תחזית רווה'!G$5=0,"",G20)</f>
        <v/>
      </c>
      <c r="H107" s="7" t="str">
        <f>IF('תחזית רווה'!H$5=0,"",H20)</f>
        <v/>
      </c>
      <c r="I107" s="7" t="str">
        <f>IF('תחזית רווה'!I$5=0,"",I20)</f>
        <v/>
      </c>
      <c r="J107" s="7" t="str">
        <f>IF('תחזית רווה'!J$5=0,"",J20)</f>
        <v/>
      </c>
      <c r="K107" s="7" t="str">
        <f>IF('תחזית רווה'!K$5=0,"",K20)</f>
        <v/>
      </c>
      <c r="L107" s="7" t="str">
        <f>IF('תחזית רווה'!L$5=0,"",L20)</f>
        <v/>
      </c>
      <c r="M107" s="7" t="str">
        <f>IF('תחזית רווה'!M$5=0,"",M20)</f>
        <v/>
      </c>
      <c r="N107" s="7" t="str">
        <f>IF('תחזית רווה'!N$5=0,"",N20)</f>
        <v/>
      </c>
      <c r="O107" s="10">
        <f t="shared" si="7"/>
        <v>0</v>
      </c>
    </row>
    <row r="108" spans="2:15" x14ac:dyDescent="0.25">
      <c r="B108" s="12">
        <f t="shared" si="8"/>
        <v>0</v>
      </c>
      <c r="C108" s="7" t="str">
        <f>IF('תחזית רווה'!C$5=0,"",C21)</f>
        <v/>
      </c>
      <c r="D108" s="7" t="str">
        <f>IF('תחזית רווה'!D$5=0,"",D21)</f>
        <v/>
      </c>
      <c r="E108" s="7" t="str">
        <f>IF('תחזית רווה'!E$5=0,"",E21)</f>
        <v/>
      </c>
      <c r="F108" s="7" t="str">
        <f>IF('תחזית רווה'!F$5=0,"",F21)</f>
        <v/>
      </c>
      <c r="G108" s="7" t="str">
        <f>IF('תחזית רווה'!G$5=0,"",G21)</f>
        <v/>
      </c>
      <c r="H108" s="7" t="str">
        <f>IF('תחזית רווה'!H$5=0,"",H21)</f>
        <v/>
      </c>
      <c r="I108" s="7" t="str">
        <f>IF('תחזית רווה'!I$5=0,"",I21)</f>
        <v/>
      </c>
      <c r="J108" s="7" t="str">
        <f>IF('תחזית רווה'!J$5=0,"",J21)</f>
        <v/>
      </c>
      <c r="K108" s="7" t="str">
        <f>IF('תחזית רווה'!K$5=0,"",K21)</f>
        <v/>
      </c>
      <c r="L108" s="7" t="str">
        <f>IF('תחזית רווה'!L$5=0,"",L21)</f>
        <v/>
      </c>
      <c r="M108" s="7" t="str">
        <f>IF('תחזית רווה'!M$5=0,"",M21)</f>
        <v/>
      </c>
      <c r="N108" s="7" t="str">
        <f>IF('תחזית רווה'!N$5=0,"",N21)</f>
        <v/>
      </c>
      <c r="O108" s="10">
        <f t="shared" si="7"/>
        <v>0</v>
      </c>
    </row>
    <row r="109" spans="2:15" x14ac:dyDescent="0.25">
      <c r="B109" s="12">
        <f t="shared" si="8"/>
        <v>0</v>
      </c>
      <c r="C109" s="7" t="str">
        <f>IF('תחזית רווה'!C$5=0,"",C22)</f>
        <v/>
      </c>
      <c r="D109" s="7" t="str">
        <f>IF('תחזית רווה'!D$5=0,"",D22)</f>
        <v/>
      </c>
      <c r="E109" s="7" t="str">
        <f>IF('תחזית רווה'!E$5=0,"",E22)</f>
        <v/>
      </c>
      <c r="F109" s="7" t="str">
        <f>IF('תחזית רווה'!F$5=0,"",F22)</f>
        <v/>
      </c>
      <c r="G109" s="7" t="str">
        <f>IF('תחזית רווה'!G$5=0,"",G22)</f>
        <v/>
      </c>
      <c r="H109" s="7" t="str">
        <f>IF('תחזית רווה'!H$5=0,"",H22)</f>
        <v/>
      </c>
      <c r="I109" s="7" t="str">
        <f>IF('תחזית רווה'!I$5=0,"",I22)</f>
        <v/>
      </c>
      <c r="J109" s="7" t="str">
        <f>IF('תחזית רווה'!J$5=0,"",J22)</f>
        <v/>
      </c>
      <c r="K109" s="7" t="str">
        <f>IF('תחזית רווה'!K$5=0,"",K22)</f>
        <v/>
      </c>
      <c r="L109" s="7" t="str">
        <f>IF('תחזית רווה'!L$5=0,"",L22)</f>
        <v/>
      </c>
      <c r="M109" s="7" t="str">
        <f>IF('תחזית רווה'!M$5=0,"",M22)</f>
        <v/>
      </c>
      <c r="N109" s="7" t="str">
        <f>IF('תחזית רווה'!N$5=0,"",N22)</f>
        <v/>
      </c>
      <c r="O109" s="10">
        <f t="shared" si="7"/>
        <v>0</v>
      </c>
    </row>
    <row r="110" spans="2:15" x14ac:dyDescent="0.25">
      <c r="B110" s="12">
        <f t="shared" si="8"/>
        <v>0</v>
      </c>
      <c r="C110" s="7" t="str">
        <f>IF('תחזית רווה'!C$5=0,"",C23)</f>
        <v/>
      </c>
      <c r="D110" s="7" t="str">
        <f>IF('תחזית רווה'!D$5=0,"",D23)</f>
        <v/>
      </c>
      <c r="E110" s="7" t="str">
        <f>IF('תחזית רווה'!E$5=0,"",E23)</f>
        <v/>
      </c>
      <c r="F110" s="7" t="str">
        <f>IF('תחזית רווה'!F$5=0,"",F23)</f>
        <v/>
      </c>
      <c r="G110" s="7" t="str">
        <f>IF('תחזית רווה'!G$5=0,"",G23)</f>
        <v/>
      </c>
      <c r="H110" s="7" t="str">
        <f>IF('תחזית רווה'!H$5=0,"",H23)</f>
        <v/>
      </c>
      <c r="I110" s="7" t="str">
        <f>IF('תחזית רווה'!I$5=0,"",I23)</f>
        <v/>
      </c>
      <c r="J110" s="7" t="str">
        <f>IF('תחזית רווה'!J$5=0,"",J23)</f>
        <v/>
      </c>
      <c r="K110" s="7" t="str">
        <f>IF('תחזית רווה'!K$5=0,"",K23)</f>
        <v/>
      </c>
      <c r="L110" s="7" t="str">
        <f>IF('תחזית רווה'!L$5=0,"",L23)</f>
        <v/>
      </c>
      <c r="M110" s="7" t="str">
        <f>IF('תחזית רווה'!M$5=0,"",M23)</f>
        <v/>
      </c>
      <c r="N110" s="7" t="str">
        <f>IF('תחזית רווה'!N$5=0,"",N23)</f>
        <v/>
      </c>
      <c r="O110" s="10">
        <f t="shared" si="7"/>
        <v>0</v>
      </c>
    </row>
    <row r="111" spans="2:15" x14ac:dyDescent="0.25">
      <c r="B111" s="12">
        <f t="shared" si="8"/>
        <v>0</v>
      </c>
      <c r="C111" s="7" t="str">
        <f>IF('תחזית רווה'!C$5=0,"",C24)</f>
        <v/>
      </c>
      <c r="D111" s="7" t="str">
        <f>IF('תחזית רווה'!D$5=0,"",D24)</f>
        <v/>
      </c>
      <c r="E111" s="7" t="str">
        <f>IF('תחזית רווה'!E$5=0,"",E24)</f>
        <v/>
      </c>
      <c r="F111" s="7" t="str">
        <f>IF('תחזית רווה'!F$5=0,"",F24)</f>
        <v/>
      </c>
      <c r="G111" s="7" t="str">
        <f>IF('תחזית רווה'!G$5=0,"",G24)</f>
        <v/>
      </c>
      <c r="H111" s="7" t="str">
        <f>IF('תחזית רווה'!H$5=0,"",H24)</f>
        <v/>
      </c>
      <c r="I111" s="7" t="str">
        <f>IF('תחזית רווה'!I$5=0,"",I24)</f>
        <v/>
      </c>
      <c r="J111" s="7" t="str">
        <f>IF('תחזית רווה'!J$5=0,"",J24)</f>
        <v/>
      </c>
      <c r="K111" s="7" t="str">
        <f>IF('תחזית רווה'!K$5=0,"",K24)</f>
        <v/>
      </c>
      <c r="L111" s="7" t="str">
        <f>IF('תחזית רווה'!L$5=0,"",L24)</f>
        <v/>
      </c>
      <c r="M111" s="7" t="str">
        <f>IF('תחזית רווה'!M$5=0,"",M24)</f>
        <v/>
      </c>
      <c r="N111" s="7" t="str">
        <f>IF('תחזית רווה'!N$5=0,"",N24)</f>
        <v/>
      </c>
      <c r="O111" s="10">
        <f t="shared" si="7"/>
        <v>0</v>
      </c>
    </row>
    <row r="112" spans="2:15" x14ac:dyDescent="0.25">
      <c r="B112" s="12">
        <f t="shared" si="8"/>
        <v>0</v>
      </c>
      <c r="C112" s="7" t="str">
        <f>IF('תחזית רווה'!C$5=0,"",C25)</f>
        <v/>
      </c>
      <c r="D112" s="7" t="str">
        <f>IF('תחזית רווה'!D$5=0,"",D25)</f>
        <v/>
      </c>
      <c r="E112" s="7" t="str">
        <f>IF('תחזית רווה'!E$5=0,"",E25)</f>
        <v/>
      </c>
      <c r="F112" s="7" t="str">
        <f>IF('תחזית רווה'!F$5=0,"",F25)</f>
        <v/>
      </c>
      <c r="G112" s="7" t="str">
        <f>IF('תחזית רווה'!G$5=0,"",G25)</f>
        <v/>
      </c>
      <c r="H112" s="7" t="str">
        <f>IF('תחזית רווה'!H$5=0,"",H25)</f>
        <v/>
      </c>
      <c r="I112" s="7" t="str">
        <f>IF('תחזית רווה'!I$5=0,"",I25)</f>
        <v/>
      </c>
      <c r="J112" s="7" t="str">
        <f>IF('תחזית רווה'!J$5=0,"",J25)</f>
        <v/>
      </c>
      <c r="K112" s="7" t="str">
        <f>IF('תחזית רווה'!K$5=0,"",K25)</f>
        <v/>
      </c>
      <c r="L112" s="7" t="str">
        <f>IF('תחזית רווה'!L$5=0,"",L25)</f>
        <v/>
      </c>
      <c r="M112" s="7" t="str">
        <f>IF('תחזית רווה'!M$5=0,"",M25)</f>
        <v/>
      </c>
      <c r="N112" s="7" t="str">
        <f>IF('תחזית רווה'!N$5=0,"",N25)</f>
        <v/>
      </c>
      <c r="O112" s="10">
        <f t="shared" si="7"/>
        <v>0</v>
      </c>
    </row>
    <row r="113" spans="2:15" x14ac:dyDescent="0.25">
      <c r="B113" s="12">
        <f t="shared" si="8"/>
        <v>0</v>
      </c>
      <c r="C113" s="7" t="str">
        <f>IF('תחזית רווה'!C$5=0,"",C26)</f>
        <v/>
      </c>
      <c r="D113" s="7" t="str">
        <f>IF('תחזית רווה'!D$5=0,"",D26)</f>
        <v/>
      </c>
      <c r="E113" s="7" t="str">
        <f>IF('תחזית רווה'!E$5=0,"",E26)</f>
        <v/>
      </c>
      <c r="F113" s="7" t="str">
        <f>IF('תחזית רווה'!F$5=0,"",F26)</f>
        <v/>
      </c>
      <c r="G113" s="7" t="str">
        <f>IF('תחזית רווה'!G$5=0,"",G26)</f>
        <v/>
      </c>
      <c r="H113" s="7" t="str">
        <f>IF('תחזית רווה'!H$5=0,"",H26)</f>
        <v/>
      </c>
      <c r="I113" s="7" t="str">
        <f>IF('תחזית רווה'!I$5=0,"",I26)</f>
        <v/>
      </c>
      <c r="J113" s="7" t="str">
        <f>IF('תחזית רווה'!J$5=0,"",J26)</f>
        <v/>
      </c>
      <c r="K113" s="7" t="str">
        <f>IF('תחזית רווה'!K$5=0,"",K26)</f>
        <v/>
      </c>
      <c r="L113" s="7" t="str">
        <f>IF('תחזית רווה'!L$5=0,"",L26)</f>
        <v/>
      </c>
      <c r="M113" s="7" t="str">
        <f>IF('תחזית רווה'!M$5=0,"",M26)</f>
        <v/>
      </c>
      <c r="N113" s="7" t="str">
        <f>IF('תחזית רווה'!N$5=0,"",N26)</f>
        <v/>
      </c>
      <c r="O113" s="10">
        <f t="shared" si="7"/>
        <v>0</v>
      </c>
    </row>
    <row r="114" spans="2:15" x14ac:dyDescent="0.25">
      <c r="B114" s="12">
        <f t="shared" si="8"/>
        <v>0</v>
      </c>
      <c r="C114" s="7" t="str">
        <f>IF('תחזית רווה'!C$5=0,"",C27)</f>
        <v/>
      </c>
      <c r="D114" s="7" t="str">
        <f>IF('תחזית רווה'!D$5=0,"",D27)</f>
        <v/>
      </c>
      <c r="E114" s="7" t="str">
        <f>IF('תחזית רווה'!E$5=0,"",E27)</f>
        <v/>
      </c>
      <c r="F114" s="7" t="str">
        <f>IF('תחזית רווה'!F$5=0,"",F27)</f>
        <v/>
      </c>
      <c r="G114" s="7" t="str">
        <f>IF('תחזית רווה'!G$5=0,"",G27)</f>
        <v/>
      </c>
      <c r="H114" s="7" t="str">
        <f>IF('תחזית רווה'!H$5=0,"",H27)</f>
        <v/>
      </c>
      <c r="I114" s="7" t="str">
        <f>IF('תחזית רווה'!I$5=0,"",I27)</f>
        <v/>
      </c>
      <c r="J114" s="7" t="str">
        <f>IF('תחזית רווה'!J$5=0,"",J27)</f>
        <v/>
      </c>
      <c r="K114" s="7" t="str">
        <f>IF('תחזית רווה'!K$5=0,"",K27)</f>
        <v/>
      </c>
      <c r="L114" s="7" t="str">
        <f>IF('תחזית רווה'!L$5=0,"",L27)</f>
        <v/>
      </c>
      <c r="M114" s="7" t="str">
        <f>IF('תחזית רווה'!M$5=0,"",M27)</f>
        <v/>
      </c>
      <c r="N114" s="7" t="str">
        <f>IF('תחזית רווה'!N$5=0,"",N27)</f>
        <v/>
      </c>
      <c r="O114" s="10">
        <f t="shared" si="7"/>
        <v>0</v>
      </c>
    </row>
    <row r="115" spans="2:15" x14ac:dyDescent="0.25">
      <c r="B115" s="12">
        <f t="shared" si="8"/>
        <v>0</v>
      </c>
      <c r="C115" s="7" t="str">
        <f>IF('תחזית רווה'!C$5=0,"",C28)</f>
        <v/>
      </c>
      <c r="D115" s="7" t="str">
        <f>IF('תחזית רווה'!D$5=0,"",D28)</f>
        <v/>
      </c>
      <c r="E115" s="7" t="str">
        <f>IF('תחזית רווה'!E$5=0,"",E28)</f>
        <v/>
      </c>
      <c r="F115" s="7" t="str">
        <f>IF('תחזית רווה'!F$5=0,"",F28)</f>
        <v/>
      </c>
      <c r="G115" s="7" t="str">
        <f>IF('תחזית רווה'!G$5=0,"",G28)</f>
        <v/>
      </c>
      <c r="H115" s="7" t="str">
        <f>IF('תחזית רווה'!H$5=0,"",H28)</f>
        <v/>
      </c>
      <c r="I115" s="7" t="str">
        <f>IF('תחזית רווה'!I$5=0,"",I28)</f>
        <v/>
      </c>
      <c r="J115" s="7" t="str">
        <f>IF('תחזית רווה'!J$5=0,"",J28)</f>
        <v/>
      </c>
      <c r="K115" s="7" t="str">
        <f>IF('תחזית רווה'!K$5=0,"",K28)</f>
        <v/>
      </c>
      <c r="L115" s="7" t="str">
        <f>IF('תחזית רווה'!L$5=0,"",L28)</f>
        <v/>
      </c>
      <c r="M115" s="7" t="str">
        <f>IF('תחזית רווה'!M$5=0,"",M28)</f>
        <v/>
      </c>
      <c r="N115" s="7" t="str">
        <f>IF('תחזית רווה'!N$5=0,"",N28)</f>
        <v/>
      </c>
      <c r="O115" s="10">
        <f t="shared" si="7"/>
        <v>0</v>
      </c>
    </row>
    <row r="116" spans="2:15" x14ac:dyDescent="0.25">
      <c r="B116" s="12">
        <f t="shared" si="8"/>
        <v>0</v>
      </c>
      <c r="C116" s="7" t="str">
        <f>IF('תחזית רווה'!C$5=0,"",C29)</f>
        <v/>
      </c>
      <c r="D116" s="7" t="str">
        <f>IF('תחזית רווה'!D$5=0,"",D29)</f>
        <v/>
      </c>
      <c r="E116" s="7" t="str">
        <f>IF('תחזית רווה'!E$5=0,"",E29)</f>
        <v/>
      </c>
      <c r="F116" s="7" t="str">
        <f>IF('תחזית רווה'!F$5=0,"",F29)</f>
        <v/>
      </c>
      <c r="G116" s="7" t="str">
        <f>IF('תחזית רווה'!G$5=0,"",G29)</f>
        <v/>
      </c>
      <c r="H116" s="7" t="str">
        <f>IF('תחזית רווה'!H$5=0,"",H29)</f>
        <v/>
      </c>
      <c r="I116" s="7" t="str">
        <f>IF('תחזית רווה'!I$5=0,"",I29)</f>
        <v/>
      </c>
      <c r="J116" s="7" t="str">
        <f>IF('תחזית רווה'!J$5=0,"",J29)</f>
        <v/>
      </c>
      <c r="K116" s="7" t="str">
        <f>IF('תחזית רווה'!K$5=0,"",K29)</f>
        <v/>
      </c>
      <c r="L116" s="7" t="str">
        <f>IF('תחזית רווה'!L$5=0,"",L29)</f>
        <v/>
      </c>
      <c r="M116" s="7" t="str">
        <f>IF('תחזית רווה'!M$5=0,"",M29)</f>
        <v/>
      </c>
      <c r="N116" s="7" t="str">
        <f>IF('תחזית רווה'!N$5=0,"",N29)</f>
        <v/>
      </c>
      <c r="O116" s="10">
        <f t="shared" si="7"/>
        <v>0</v>
      </c>
    </row>
    <row r="117" spans="2:15" x14ac:dyDescent="0.25">
      <c r="B117" s="12" t="e">
        <f t="shared" si="8"/>
        <v>#REF!</v>
      </c>
      <c r="C117" s="7" t="str">
        <f>IF('תחזית רווה'!C$5=0,"",C30)</f>
        <v/>
      </c>
      <c r="D117" s="7" t="str">
        <f>IF('תחזית רווה'!D$5=0,"",D30)</f>
        <v/>
      </c>
      <c r="E117" s="7" t="str">
        <f>IF('תחזית רווה'!E$5=0,"",E30)</f>
        <v/>
      </c>
      <c r="F117" s="7" t="str">
        <f>IF('תחזית רווה'!F$5=0,"",F30)</f>
        <v/>
      </c>
      <c r="G117" s="7" t="str">
        <f>IF('תחזית רווה'!G$5=0,"",G30)</f>
        <v/>
      </c>
      <c r="H117" s="7" t="str">
        <f>IF('תחזית רווה'!H$5=0,"",H30)</f>
        <v/>
      </c>
      <c r="I117" s="7" t="str">
        <f>IF('תחזית רווה'!I$5=0,"",I30)</f>
        <v/>
      </c>
      <c r="J117" s="7" t="str">
        <f>IF('תחזית רווה'!J$5=0,"",J30)</f>
        <v/>
      </c>
      <c r="K117" s="7" t="str">
        <f>IF('תחזית רווה'!K$5=0,"",K30)</f>
        <v/>
      </c>
      <c r="L117" s="7" t="str">
        <f>IF('תחזית רווה'!L$5=0,"",L30)</f>
        <v/>
      </c>
      <c r="M117" s="7" t="str">
        <f>IF('תחזית רווה'!M$5=0,"",M30)</f>
        <v/>
      </c>
      <c r="N117" s="7" t="str">
        <f>IF('תחזית רווה'!N$5=0,"",N30)</f>
        <v/>
      </c>
      <c r="O117" s="10">
        <f t="shared" si="7"/>
        <v>0</v>
      </c>
    </row>
    <row r="118" spans="2:15" x14ac:dyDescent="0.25">
      <c r="B118" s="12" t="e">
        <f t="shared" si="8"/>
        <v>#REF!</v>
      </c>
      <c r="C118" s="7" t="str">
        <f>IF('תחזית רווה'!C$5=0,"",C31)</f>
        <v/>
      </c>
      <c r="D118" s="7" t="str">
        <f>IF('תחזית רווה'!D$5=0,"",D31)</f>
        <v/>
      </c>
      <c r="E118" s="7" t="str">
        <f>IF('תחזית רווה'!E$5=0,"",E31)</f>
        <v/>
      </c>
      <c r="F118" s="7" t="str">
        <f>IF('תחזית רווה'!F$5=0,"",F31)</f>
        <v/>
      </c>
      <c r="G118" s="7" t="str">
        <f>IF('תחזית רווה'!G$5=0,"",G31)</f>
        <v/>
      </c>
      <c r="H118" s="7" t="str">
        <f>IF('תחזית רווה'!H$5=0,"",H31)</f>
        <v/>
      </c>
      <c r="I118" s="7" t="str">
        <f>IF('תחזית רווה'!I$5=0,"",I31)</f>
        <v/>
      </c>
      <c r="J118" s="7" t="str">
        <f>IF('תחזית רווה'!J$5=0,"",J31)</f>
        <v/>
      </c>
      <c r="K118" s="7" t="str">
        <f>IF('תחזית רווה'!K$5=0,"",K31)</f>
        <v/>
      </c>
      <c r="L118" s="7" t="str">
        <f>IF('תחזית רווה'!L$5=0,"",L31)</f>
        <v/>
      </c>
      <c r="M118" s="7" t="str">
        <f>IF('תחזית רווה'!M$5=0,"",M31)</f>
        <v/>
      </c>
      <c r="N118" s="7" t="str">
        <f>IF('תחזית רווה'!N$5=0,"",N31)</f>
        <v/>
      </c>
      <c r="O118" s="10">
        <f t="shared" si="7"/>
        <v>0</v>
      </c>
    </row>
    <row r="119" spans="2:15" x14ac:dyDescent="0.25">
      <c r="B119" s="12" t="e">
        <f t="shared" si="8"/>
        <v>#REF!</v>
      </c>
      <c r="C119" s="7" t="str">
        <f>IF('תחזית רווה'!C$5=0,"",C32)</f>
        <v/>
      </c>
      <c r="D119" s="7" t="str">
        <f>IF('תחזית רווה'!D$5=0,"",D32)</f>
        <v/>
      </c>
      <c r="E119" s="7" t="str">
        <f>IF('תחזית רווה'!E$5=0,"",E32)</f>
        <v/>
      </c>
      <c r="F119" s="7" t="str">
        <f>IF('תחזית רווה'!F$5=0,"",F32)</f>
        <v/>
      </c>
      <c r="G119" s="7" t="str">
        <f>IF('תחזית רווה'!G$5=0,"",G32)</f>
        <v/>
      </c>
      <c r="H119" s="7" t="str">
        <f>IF('תחזית רווה'!H$5=0,"",H32)</f>
        <v/>
      </c>
      <c r="I119" s="7" t="str">
        <f>IF('תחזית רווה'!I$5=0,"",I32)</f>
        <v/>
      </c>
      <c r="J119" s="7" t="str">
        <f>IF('תחזית רווה'!J$5=0,"",J32)</f>
        <v/>
      </c>
      <c r="K119" s="7" t="str">
        <f>IF('תחזית רווה'!K$5=0,"",K32)</f>
        <v/>
      </c>
      <c r="L119" s="7" t="str">
        <f>IF('תחזית רווה'!L$5=0,"",L32)</f>
        <v/>
      </c>
      <c r="M119" s="7" t="str">
        <f>IF('תחזית רווה'!M$5=0,"",M32)</f>
        <v/>
      </c>
      <c r="N119" s="7" t="str">
        <f>IF('תחזית רווה'!N$5=0,"",N32)</f>
        <v/>
      </c>
      <c r="O119" s="10">
        <f t="shared" si="7"/>
        <v>0</v>
      </c>
    </row>
    <row r="120" spans="2:15" x14ac:dyDescent="0.25">
      <c r="B120" s="12" t="e">
        <f t="shared" si="8"/>
        <v>#REF!</v>
      </c>
      <c r="C120" s="7" t="str">
        <f>IF('תחזית רווה'!C$5=0,"",C33)</f>
        <v/>
      </c>
      <c r="D120" s="7" t="str">
        <f>IF('תחזית רווה'!D$5=0,"",D33)</f>
        <v/>
      </c>
      <c r="E120" s="7" t="str">
        <f>IF('תחזית רווה'!E$5=0,"",E33)</f>
        <v/>
      </c>
      <c r="F120" s="7" t="str">
        <f>IF('תחזית רווה'!F$5=0,"",F33)</f>
        <v/>
      </c>
      <c r="G120" s="7" t="str">
        <f>IF('תחזית רווה'!G$5=0,"",G33)</f>
        <v/>
      </c>
      <c r="H120" s="7" t="str">
        <f>IF('תחזית רווה'!H$5=0,"",H33)</f>
        <v/>
      </c>
      <c r="I120" s="7" t="str">
        <f>IF('תחזית רווה'!I$5=0,"",I33)</f>
        <v/>
      </c>
      <c r="J120" s="7" t="str">
        <f>IF('תחזית רווה'!J$5=0,"",J33)</f>
        <v/>
      </c>
      <c r="K120" s="7" t="str">
        <f>IF('תחזית רווה'!K$5=0,"",K33)</f>
        <v/>
      </c>
      <c r="L120" s="7" t="str">
        <f>IF('תחזית רווה'!L$5=0,"",L33)</f>
        <v/>
      </c>
      <c r="M120" s="7" t="str">
        <f>IF('תחזית רווה'!M$5=0,"",M33)</f>
        <v/>
      </c>
      <c r="N120" s="7" t="str">
        <f>IF('תחזית רווה'!N$5=0,"",N33)</f>
        <v/>
      </c>
      <c r="O120" s="10">
        <f t="shared" si="7"/>
        <v>0</v>
      </c>
    </row>
    <row r="121" spans="2:15" x14ac:dyDescent="0.25">
      <c r="B121" s="12" t="e">
        <f t="shared" si="8"/>
        <v>#REF!</v>
      </c>
      <c r="C121" s="7" t="str">
        <f>IF('תחזית רווה'!C$5=0,"",C34)</f>
        <v/>
      </c>
      <c r="D121" s="7" t="str">
        <f>IF('תחזית רווה'!D$5=0,"",D34)</f>
        <v/>
      </c>
      <c r="E121" s="7" t="str">
        <f>IF('תחזית רווה'!E$5=0,"",E34)</f>
        <v/>
      </c>
      <c r="F121" s="7" t="str">
        <f>IF('תחזית רווה'!F$5=0,"",F34)</f>
        <v/>
      </c>
      <c r="G121" s="7" t="str">
        <f>IF('תחזית רווה'!G$5=0,"",G34)</f>
        <v/>
      </c>
      <c r="H121" s="7" t="str">
        <f>IF('תחזית רווה'!H$5=0,"",H34)</f>
        <v/>
      </c>
      <c r="I121" s="7" t="str">
        <f>IF('תחזית רווה'!I$5=0,"",I34)</f>
        <v/>
      </c>
      <c r="J121" s="7" t="str">
        <f>IF('תחזית רווה'!J$5=0,"",J34)</f>
        <v/>
      </c>
      <c r="K121" s="7" t="str">
        <f>IF('תחזית רווה'!K$5=0,"",K34)</f>
        <v/>
      </c>
      <c r="L121" s="7" t="str">
        <f>IF('תחזית רווה'!L$5=0,"",L34)</f>
        <v/>
      </c>
      <c r="M121" s="7" t="str">
        <f>IF('תחזית רווה'!M$5=0,"",M34)</f>
        <v/>
      </c>
      <c r="N121" s="7" t="str">
        <f>IF('תחזית רווה'!N$5=0,"",N34)</f>
        <v/>
      </c>
      <c r="O121" s="10">
        <f t="shared" si="7"/>
        <v>0</v>
      </c>
    </row>
    <row r="122" spans="2:15" x14ac:dyDescent="0.25">
      <c r="B122" s="12" t="e">
        <f t="shared" si="8"/>
        <v>#REF!</v>
      </c>
      <c r="C122" s="7" t="str">
        <f>IF('תחזית רווה'!C$5=0,"",C35)</f>
        <v/>
      </c>
      <c r="D122" s="7" t="str">
        <f>IF('תחזית רווה'!D$5=0,"",D35)</f>
        <v/>
      </c>
      <c r="E122" s="7" t="str">
        <f>IF('תחזית רווה'!E$5=0,"",E35)</f>
        <v/>
      </c>
      <c r="F122" s="7" t="str">
        <f>IF('תחזית רווה'!F$5=0,"",F35)</f>
        <v/>
      </c>
      <c r="G122" s="7" t="str">
        <f>IF('תחזית רווה'!G$5=0,"",G35)</f>
        <v/>
      </c>
      <c r="H122" s="7" t="str">
        <f>IF('תחזית רווה'!H$5=0,"",H35)</f>
        <v/>
      </c>
      <c r="I122" s="7" t="str">
        <f>IF('תחזית רווה'!I$5=0,"",I35)</f>
        <v/>
      </c>
      <c r="J122" s="7" t="str">
        <f>IF('תחזית רווה'!J$5=0,"",J35)</f>
        <v/>
      </c>
      <c r="K122" s="7" t="str">
        <f>IF('תחזית רווה'!K$5=0,"",K35)</f>
        <v/>
      </c>
      <c r="L122" s="7" t="str">
        <f>IF('תחזית רווה'!L$5=0,"",L35)</f>
        <v/>
      </c>
      <c r="M122" s="7" t="str">
        <f>IF('תחזית רווה'!M$5=0,"",M35)</f>
        <v/>
      </c>
      <c r="N122" s="7" t="str">
        <f>IF('תחזית רווה'!N$5=0,"",N35)</f>
        <v/>
      </c>
      <c r="O122" s="10">
        <f t="shared" si="7"/>
        <v>0</v>
      </c>
    </row>
    <row r="123" spans="2:15" x14ac:dyDescent="0.25">
      <c r="B123" s="12" t="e">
        <f t="shared" ref="B123:B138" si="9">B36</f>
        <v>#REF!</v>
      </c>
      <c r="C123" s="7" t="str">
        <f>IF('תחזית רווה'!C$5=0,"",C36)</f>
        <v/>
      </c>
      <c r="D123" s="7" t="str">
        <f>IF('תחזית רווה'!D$5=0,"",D36)</f>
        <v/>
      </c>
      <c r="E123" s="7" t="str">
        <f>IF('תחזית רווה'!E$5=0,"",E36)</f>
        <v/>
      </c>
      <c r="F123" s="7" t="str">
        <f>IF('תחזית רווה'!F$5=0,"",F36)</f>
        <v/>
      </c>
      <c r="G123" s="7" t="str">
        <f>IF('תחזית רווה'!G$5=0,"",G36)</f>
        <v/>
      </c>
      <c r="H123" s="7" t="str">
        <f>IF('תחזית רווה'!H$5=0,"",H36)</f>
        <v/>
      </c>
      <c r="I123" s="7" t="str">
        <f>IF('תחזית רווה'!I$5=0,"",I36)</f>
        <v/>
      </c>
      <c r="J123" s="7" t="str">
        <f>IF('תחזית רווה'!J$5=0,"",J36)</f>
        <v/>
      </c>
      <c r="K123" s="7" t="str">
        <f>IF('תחזית רווה'!K$5=0,"",K36)</f>
        <v/>
      </c>
      <c r="L123" s="7" t="str">
        <f>IF('תחזית רווה'!L$5=0,"",L36)</f>
        <v/>
      </c>
      <c r="M123" s="7" t="str">
        <f>IF('תחזית רווה'!M$5=0,"",M36)</f>
        <v/>
      </c>
      <c r="N123" s="7" t="str">
        <f>IF('תחזית רווה'!N$5=0,"",N36)</f>
        <v/>
      </c>
      <c r="O123" s="10">
        <f t="shared" si="7"/>
        <v>0</v>
      </c>
    </row>
    <row r="124" spans="2:15" x14ac:dyDescent="0.25">
      <c r="B124" s="12" t="e">
        <f t="shared" si="9"/>
        <v>#REF!</v>
      </c>
      <c r="C124" s="7" t="str">
        <f>IF('תחזית רווה'!C$5=0,"",C37)</f>
        <v/>
      </c>
      <c r="D124" s="7" t="str">
        <f>IF('תחזית רווה'!D$5=0,"",D37)</f>
        <v/>
      </c>
      <c r="E124" s="7" t="str">
        <f>IF('תחזית רווה'!E$5=0,"",E37)</f>
        <v/>
      </c>
      <c r="F124" s="7" t="str">
        <f>IF('תחזית רווה'!F$5=0,"",F37)</f>
        <v/>
      </c>
      <c r="G124" s="7" t="str">
        <f>IF('תחזית רווה'!G$5=0,"",G37)</f>
        <v/>
      </c>
      <c r="H124" s="7" t="str">
        <f>IF('תחזית רווה'!H$5=0,"",H37)</f>
        <v/>
      </c>
      <c r="I124" s="7" t="str">
        <f>IF('תחזית רווה'!I$5=0,"",I37)</f>
        <v/>
      </c>
      <c r="J124" s="7" t="str">
        <f>IF('תחזית רווה'!J$5=0,"",J37)</f>
        <v/>
      </c>
      <c r="K124" s="7" t="str">
        <f>IF('תחזית רווה'!K$5=0,"",K37)</f>
        <v/>
      </c>
      <c r="L124" s="7" t="str">
        <f>IF('תחזית רווה'!L$5=0,"",L37)</f>
        <v/>
      </c>
      <c r="M124" s="7" t="str">
        <f>IF('תחזית רווה'!M$5=0,"",M37)</f>
        <v/>
      </c>
      <c r="N124" s="7" t="str">
        <f>IF('תחזית רווה'!N$5=0,"",N37)</f>
        <v/>
      </c>
      <c r="O124" s="10">
        <f t="shared" si="7"/>
        <v>0</v>
      </c>
    </row>
    <row r="125" spans="2:15" x14ac:dyDescent="0.25">
      <c r="B125" s="12" t="e">
        <f t="shared" si="9"/>
        <v>#REF!</v>
      </c>
      <c r="C125" s="7" t="str">
        <f>IF('תחזית רווה'!C$5=0,"",C38)</f>
        <v/>
      </c>
      <c r="D125" s="7" t="str">
        <f>IF('תחזית רווה'!D$5=0,"",D38)</f>
        <v/>
      </c>
      <c r="E125" s="7" t="str">
        <f>IF('תחזית רווה'!E$5=0,"",E38)</f>
        <v/>
      </c>
      <c r="F125" s="7" t="str">
        <f>IF('תחזית רווה'!F$5=0,"",F38)</f>
        <v/>
      </c>
      <c r="G125" s="7" t="str">
        <f>IF('תחזית רווה'!G$5=0,"",G38)</f>
        <v/>
      </c>
      <c r="H125" s="7" t="str">
        <f>IF('תחזית רווה'!H$5=0,"",H38)</f>
        <v/>
      </c>
      <c r="I125" s="7" t="str">
        <f>IF('תחזית רווה'!I$5=0,"",I38)</f>
        <v/>
      </c>
      <c r="J125" s="7" t="str">
        <f>IF('תחזית רווה'!J$5=0,"",J38)</f>
        <v/>
      </c>
      <c r="K125" s="7" t="str">
        <f>IF('תחזית רווה'!K$5=0,"",K38)</f>
        <v/>
      </c>
      <c r="L125" s="7" t="str">
        <f>IF('תחזית רווה'!L$5=0,"",L38)</f>
        <v/>
      </c>
      <c r="M125" s="7" t="str">
        <f>IF('תחזית רווה'!M$5=0,"",M38)</f>
        <v/>
      </c>
      <c r="N125" s="7" t="str">
        <f>IF('תחזית רווה'!N$5=0,"",N38)</f>
        <v/>
      </c>
      <c r="O125" s="10">
        <f t="shared" si="7"/>
        <v>0</v>
      </c>
    </row>
    <row r="126" spans="2:15" x14ac:dyDescent="0.25">
      <c r="B126" s="12" t="e">
        <f t="shared" si="9"/>
        <v>#REF!</v>
      </c>
      <c r="C126" s="7" t="str">
        <f>IF('תחזית רווה'!C$5=0,"",C39)</f>
        <v/>
      </c>
      <c r="D126" s="7" t="str">
        <f>IF('תחזית רווה'!D$5=0,"",D39)</f>
        <v/>
      </c>
      <c r="E126" s="7" t="str">
        <f>IF('תחזית רווה'!E$5=0,"",E39)</f>
        <v/>
      </c>
      <c r="F126" s="7" t="str">
        <f>IF('תחזית רווה'!F$5=0,"",F39)</f>
        <v/>
      </c>
      <c r="G126" s="7" t="str">
        <f>IF('תחזית רווה'!G$5=0,"",G39)</f>
        <v/>
      </c>
      <c r="H126" s="7" t="str">
        <f>IF('תחזית רווה'!H$5=0,"",H39)</f>
        <v/>
      </c>
      <c r="I126" s="7" t="str">
        <f>IF('תחזית רווה'!I$5=0,"",I39)</f>
        <v/>
      </c>
      <c r="J126" s="7" t="str">
        <f>IF('תחזית רווה'!J$5=0,"",J39)</f>
        <v/>
      </c>
      <c r="K126" s="7" t="str">
        <f>IF('תחזית רווה'!K$5=0,"",K39)</f>
        <v/>
      </c>
      <c r="L126" s="7" t="str">
        <f>IF('תחזית רווה'!L$5=0,"",L39)</f>
        <v/>
      </c>
      <c r="M126" s="7" t="str">
        <f>IF('תחזית רווה'!M$5=0,"",M39)</f>
        <v/>
      </c>
      <c r="N126" s="7" t="str">
        <f>IF('תחזית רווה'!N$5=0,"",N39)</f>
        <v/>
      </c>
      <c r="O126" s="10">
        <f t="shared" si="7"/>
        <v>0</v>
      </c>
    </row>
    <row r="127" spans="2:15" x14ac:dyDescent="0.25">
      <c r="B127" s="12" t="e">
        <f t="shared" si="9"/>
        <v>#REF!</v>
      </c>
      <c r="C127" s="7" t="str">
        <f>IF('תחזית רווה'!C$5=0,"",C40)</f>
        <v/>
      </c>
      <c r="D127" s="7" t="str">
        <f>IF('תחזית רווה'!D$5=0,"",D40)</f>
        <v/>
      </c>
      <c r="E127" s="7" t="str">
        <f>IF('תחזית רווה'!E$5=0,"",E40)</f>
        <v/>
      </c>
      <c r="F127" s="7" t="str">
        <f>IF('תחזית רווה'!F$5=0,"",F40)</f>
        <v/>
      </c>
      <c r="G127" s="7" t="str">
        <f>IF('תחזית רווה'!G$5=0,"",G40)</f>
        <v/>
      </c>
      <c r="H127" s="7" t="str">
        <f>IF('תחזית רווה'!H$5=0,"",H40)</f>
        <v/>
      </c>
      <c r="I127" s="7" t="str">
        <f>IF('תחזית רווה'!I$5=0,"",I40)</f>
        <v/>
      </c>
      <c r="J127" s="7" t="str">
        <f>IF('תחזית רווה'!J$5=0,"",J40)</f>
        <v/>
      </c>
      <c r="K127" s="7" t="str">
        <f>IF('תחזית רווה'!K$5=0,"",K40)</f>
        <v/>
      </c>
      <c r="L127" s="7" t="str">
        <f>IF('תחזית רווה'!L$5=0,"",L40)</f>
        <v/>
      </c>
      <c r="M127" s="7" t="str">
        <f>IF('תחזית רווה'!M$5=0,"",M40)</f>
        <v/>
      </c>
      <c r="N127" s="7" t="str">
        <f>IF('תחזית רווה'!N$5=0,"",N40)</f>
        <v/>
      </c>
      <c r="O127" s="10">
        <f t="shared" si="7"/>
        <v>0</v>
      </c>
    </row>
    <row r="128" spans="2:15" x14ac:dyDescent="0.25">
      <c r="B128" s="12" t="e">
        <f t="shared" si="9"/>
        <v>#REF!</v>
      </c>
      <c r="C128" s="7" t="str">
        <f>IF('תחזית רווה'!C$5=0,"",C41)</f>
        <v/>
      </c>
      <c r="D128" s="7" t="str">
        <f>IF('תחזית רווה'!D$5=0,"",D41)</f>
        <v/>
      </c>
      <c r="E128" s="7" t="str">
        <f>IF('תחזית רווה'!E$5=0,"",E41)</f>
        <v/>
      </c>
      <c r="F128" s="7" t="str">
        <f>IF('תחזית רווה'!F$5=0,"",F41)</f>
        <v/>
      </c>
      <c r="G128" s="7" t="str">
        <f>IF('תחזית רווה'!G$5=0,"",G41)</f>
        <v/>
      </c>
      <c r="H128" s="7" t="str">
        <f>IF('תחזית רווה'!H$5=0,"",H41)</f>
        <v/>
      </c>
      <c r="I128" s="7" t="str">
        <f>IF('תחזית רווה'!I$5=0,"",I41)</f>
        <v/>
      </c>
      <c r="J128" s="7" t="str">
        <f>IF('תחזית רווה'!J$5=0,"",J41)</f>
        <v/>
      </c>
      <c r="K128" s="7" t="str">
        <f>IF('תחזית רווה'!K$5=0,"",K41)</f>
        <v/>
      </c>
      <c r="L128" s="7" t="str">
        <f>IF('תחזית רווה'!L$5=0,"",L41)</f>
        <v/>
      </c>
      <c r="M128" s="7" t="str">
        <f>IF('תחזית רווה'!M$5=0,"",M41)</f>
        <v/>
      </c>
      <c r="N128" s="7" t="str">
        <f>IF('תחזית רווה'!N$5=0,"",N41)</f>
        <v/>
      </c>
      <c r="O128" s="10">
        <f t="shared" si="7"/>
        <v>0</v>
      </c>
    </row>
    <row r="129" spans="2:15" x14ac:dyDescent="0.25">
      <c r="B129" s="12" t="e">
        <f t="shared" si="9"/>
        <v>#REF!</v>
      </c>
      <c r="C129" s="7" t="str">
        <f>IF('תחזית רווה'!C$5=0,"",C42)</f>
        <v/>
      </c>
      <c r="D129" s="7" t="str">
        <f>IF('תחזית רווה'!D$5=0,"",D42)</f>
        <v/>
      </c>
      <c r="E129" s="7" t="str">
        <f>IF('תחזית רווה'!E$5=0,"",E42)</f>
        <v/>
      </c>
      <c r="F129" s="7" t="str">
        <f>IF('תחזית רווה'!F$5=0,"",F42)</f>
        <v/>
      </c>
      <c r="G129" s="7" t="str">
        <f>IF('תחזית רווה'!G$5=0,"",G42)</f>
        <v/>
      </c>
      <c r="H129" s="7" t="str">
        <f>IF('תחזית רווה'!H$5=0,"",H42)</f>
        <v/>
      </c>
      <c r="I129" s="7" t="str">
        <f>IF('תחזית רווה'!I$5=0,"",I42)</f>
        <v/>
      </c>
      <c r="J129" s="7" t="str">
        <f>IF('תחזית רווה'!J$5=0,"",J42)</f>
        <v/>
      </c>
      <c r="K129" s="7" t="str">
        <f>IF('תחזית רווה'!K$5=0,"",K42)</f>
        <v/>
      </c>
      <c r="L129" s="7" t="str">
        <f>IF('תחזית רווה'!L$5=0,"",L42)</f>
        <v/>
      </c>
      <c r="M129" s="7" t="str">
        <f>IF('תחזית רווה'!M$5=0,"",M42)</f>
        <v/>
      </c>
      <c r="N129" s="7" t="str">
        <f>IF('תחזית רווה'!N$5=0,"",N42)</f>
        <v/>
      </c>
      <c r="O129" s="10">
        <f t="shared" si="7"/>
        <v>0</v>
      </c>
    </row>
    <row r="130" spans="2:15" x14ac:dyDescent="0.25">
      <c r="B130" s="12" t="e">
        <f t="shared" si="9"/>
        <v>#REF!</v>
      </c>
      <c r="C130" s="7" t="str">
        <f>IF('תחזית רווה'!C$5=0,"",C43)</f>
        <v/>
      </c>
      <c r="D130" s="7" t="str">
        <f>IF('תחזית רווה'!D$5=0,"",D43)</f>
        <v/>
      </c>
      <c r="E130" s="7" t="str">
        <f>IF('תחזית רווה'!E$5=0,"",E43)</f>
        <v/>
      </c>
      <c r="F130" s="7" t="str">
        <f>IF('תחזית רווה'!F$5=0,"",F43)</f>
        <v/>
      </c>
      <c r="G130" s="7" t="str">
        <f>IF('תחזית רווה'!G$5=0,"",G43)</f>
        <v/>
      </c>
      <c r="H130" s="7" t="str">
        <f>IF('תחזית רווה'!H$5=0,"",H43)</f>
        <v/>
      </c>
      <c r="I130" s="7" t="str">
        <f>IF('תחזית רווה'!I$5=0,"",I43)</f>
        <v/>
      </c>
      <c r="J130" s="7" t="str">
        <f>IF('תחזית רווה'!J$5=0,"",J43)</f>
        <v/>
      </c>
      <c r="K130" s="7" t="str">
        <f>IF('תחזית רווה'!K$5=0,"",K43)</f>
        <v/>
      </c>
      <c r="L130" s="7" t="str">
        <f>IF('תחזית רווה'!L$5=0,"",L43)</f>
        <v/>
      </c>
      <c r="M130" s="7" t="str">
        <f>IF('תחזית רווה'!M$5=0,"",M43)</f>
        <v/>
      </c>
      <c r="N130" s="7" t="str">
        <f>IF('תחזית רווה'!N$5=0,"",N43)</f>
        <v/>
      </c>
      <c r="O130" s="10">
        <f t="shared" si="7"/>
        <v>0</v>
      </c>
    </row>
    <row r="131" spans="2:15" x14ac:dyDescent="0.25">
      <c r="B131" s="12" t="e">
        <f t="shared" si="9"/>
        <v>#REF!</v>
      </c>
      <c r="C131" s="7" t="str">
        <f>IF('תחזית רווה'!C$5=0,"",C44)</f>
        <v/>
      </c>
      <c r="D131" s="7" t="str">
        <f>IF('תחזית רווה'!D$5=0,"",D44)</f>
        <v/>
      </c>
      <c r="E131" s="7" t="str">
        <f>IF('תחזית רווה'!E$5=0,"",E44)</f>
        <v/>
      </c>
      <c r="F131" s="7" t="str">
        <f>IF('תחזית רווה'!F$5=0,"",F44)</f>
        <v/>
      </c>
      <c r="G131" s="7" t="str">
        <f>IF('תחזית רווה'!G$5=0,"",G44)</f>
        <v/>
      </c>
      <c r="H131" s="7" t="str">
        <f>IF('תחזית רווה'!H$5=0,"",H44)</f>
        <v/>
      </c>
      <c r="I131" s="7" t="str">
        <f>IF('תחזית רווה'!I$5=0,"",I44)</f>
        <v/>
      </c>
      <c r="J131" s="7" t="str">
        <f>IF('תחזית רווה'!J$5=0,"",J44)</f>
        <v/>
      </c>
      <c r="K131" s="7" t="str">
        <f>IF('תחזית רווה'!K$5=0,"",K44)</f>
        <v/>
      </c>
      <c r="L131" s="7" t="str">
        <f>IF('תחזית רווה'!L$5=0,"",L44)</f>
        <v/>
      </c>
      <c r="M131" s="7" t="str">
        <f>IF('תחזית רווה'!M$5=0,"",M44)</f>
        <v/>
      </c>
      <c r="N131" s="7" t="str">
        <f>IF('תחזית רווה'!N$5=0,"",N44)</f>
        <v/>
      </c>
      <c r="O131" s="10">
        <f t="shared" si="7"/>
        <v>0</v>
      </c>
    </row>
    <row r="132" spans="2:15" x14ac:dyDescent="0.25">
      <c r="B132" s="12" t="e">
        <f t="shared" si="9"/>
        <v>#REF!</v>
      </c>
      <c r="C132" s="7" t="str">
        <f>IF('תחזית רווה'!C$5=0,"",C45)</f>
        <v/>
      </c>
      <c r="D132" s="7" t="str">
        <f>IF('תחזית רווה'!D$5=0,"",D45)</f>
        <v/>
      </c>
      <c r="E132" s="7" t="str">
        <f>IF('תחזית רווה'!E$5=0,"",E45)</f>
        <v/>
      </c>
      <c r="F132" s="7" t="str">
        <f>IF('תחזית רווה'!F$5=0,"",F45)</f>
        <v/>
      </c>
      <c r="G132" s="7" t="str">
        <f>IF('תחזית רווה'!G$5=0,"",G45)</f>
        <v/>
      </c>
      <c r="H132" s="7" t="str">
        <f>IF('תחזית רווה'!H$5=0,"",H45)</f>
        <v/>
      </c>
      <c r="I132" s="7" t="str">
        <f>IF('תחזית רווה'!I$5=0,"",I45)</f>
        <v/>
      </c>
      <c r="J132" s="7" t="str">
        <f>IF('תחזית רווה'!J$5=0,"",J45)</f>
        <v/>
      </c>
      <c r="K132" s="7" t="str">
        <f>IF('תחזית רווה'!K$5=0,"",K45)</f>
        <v/>
      </c>
      <c r="L132" s="7" t="str">
        <f>IF('תחזית רווה'!L$5=0,"",L45)</f>
        <v/>
      </c>
      <c r="M132" s="7" t="str">
        <f>IF('תחזית רווה'!M$5=0,"",M45)</f>
        <v/>
      </c>
      <c r="N132" s="7" t="str">
        <f>IF('תחזית רווה'!N$5=0,"",N45)</f>
        <v/>
      </c>
      <c r="O132" s="10">
        <f t="shared" si="7"/>
        <v>0</v>
      </c>
    </row>
    <row r="133" spans="2:15" x14ac:dyDescent="0.25">
      <c r="B133" s="12" t="e">
        <f t="shared" si="9"/>
        <v>#REF!</v>
      </c>
      <c r="C133" s="7" t="str">
        <f>IF('תחזית רווה'!C$5=0,"",C46)</f>
        <v/>
      </c>
      <c r="D133" s="7" t="str">
        <f>IF('תחזית רווה'!D$5=0,"",D46)</f>
        <v/>
      </c>
      <c r="E133" s="7" t="str">
        <f>IF('תחזית רווה'!E$5=0,"",E46)</f>
        <v/>
      </c>
      <c r="F133" s="7" t="str">
        <f>IF('תחזית רווה'!F$5=0,"",F46)</f>
        <v/>
      </c>
      <c r="G133" s="7" t="str">
        <f>IF('תחזית רווה'!G$5=0,"",G46)</f>
        <v/>
      </c>
      <c r="H133" s="7" t="str">
        <f>IF('תחזית רווה'!H$5=0,"",H46)</f>
        <v/>
      </c>
      <c r="I133" s="7" t="str">
        <f>IF('תחזית רווה'!I$5=0,"",I46)</f>
        <v/>
      </c>
      <c r="J133" s="7" t="str">
        <f>IF('תחזית רווה'!J$5=0,"",J46)</f>
        <v/>
      </c>
      <c r="K133" s="7" t="str">
        <f>IF('תחזית רווה'!K$5=0,"",K46)</f>
        <v/>
      </c>
      <c r="L133" s="7" t="str">
        <f>IF('תחזית רווה'!L$5=0,"",L46)</f>
        <v/>
      </c>
      <c r="M133" s="7" t="str">
        <f>IF('תחזית רווה'!M$5=0,"",M46)</f>
        <v/>
      </c>
      <c r="N133" s="7" t="str">
        <f>IF('תחזית רווה'!N$5=0,"",N46)</f>
        <v/>
      </c>
      <c r="O133" s="10">
        <f t="shared" si="7"/>
        <v>0</v>
      </c>
    </row>
    <row r="134" spans="2:15" x14ac:dyDescent="0.25">
      <c r="B134" s="12" t="e">
        <f t="shared" si="9"/>
        <v>#REF!</v>
      </c>
      <c r="C134" s="7" t="str">
        <f>IF('תחזית רווה'!C$5=0,"",C47)</f>
        <v/>
      </c>
      <c r="D134" s="7" t="str">
        <f>IF('תחזית רווה'!D$5=0,"",D47)</f>
        <v/>
      </c>
      <c r="E134" s="7" t="str">
        <f>IF('תחזית רווה'!E$5=0,"",E47)</f>
        <v/>
      </c>
      <c r="F134" s="7" t="str">
        <f>IF('תחזית רווה'!F$5=0,"",F47)</f>
        <v/>
      </c>
      <c r="G134" s="7" t="str">
        <f>IF('תחזית רווה'!G$5=0,"",G47)</f>
        <v/>
      </c>
      <c r="H134" s="7" t="str">
        <f>IF('תחזית רווה'!H$5=0,"",H47)</f>
        <v/>
      </c>
      <c r="I134" s="7" t="str">
        <f>IF('תחזית רווה'!I$5=0,"",I47)</f>
        <v/>
      </c>
      <c r="J134" s="7" t="str">
        <f>IF('תחזית רווה'!J$5=0,"",J47)</f>
        <v/>
      </c>
      <c r="K134" s="7" t="str">
        <f>IF('תחזית רווה'!K$5=0,"",K47)</f>
        <v/>
      </c>
      <c r="L134" s="7" t="str">
        <f>IF('תחזית רווה'!L$5=0,"",L47)</f>
        <v/>
      </c>
      <c r="M134" s="7" t="str">
        <f>IF('תחזית רווה'!M$5=0,"",M47)</f>
        <v/>
      </c>
      <c r="N134" s="7" t="str">
        <f>IF('תחזית רווה'!N$5=0,"",N47)</f>
        <v/>
      </c>
      <c r="O134" s="10">
        <f t="shared" si="7"/>
        <v>0</v>
      </c>
    </row>
    <row r="135" spans="2:15" x14ac:dyDescent="0.25">
      <c r="B135" s="12" t="e">
        <f t="shared" si="9"/>
        <v>#REF!</v>
      </c>
      <c r="C135" s="7" t="str">
        <f>IF('תחזית רווה'!C$5=0,"",C48)</f>
        <v/>
      </c>
      <c r="D135" s="7" t="str">
        <f>IF('תחזית רווה'!D$5=0,"",D48)</f>
        <v/>
      </c>
      <c r="E135" s="7" t="str">
        <f>IF('תחזית רווה'!E$5=0,"",E48)</f>
        <v/>
      </c>
      <c r="F135" s="7" t="str">
        <f>IF('תחזית רווה'!F$5=0,"",F48)</f>
        <v/>
      </c>
      <c r="G135" s="7" t="str">
        <f>IF('תחזית רווה'!G$5=0,"",G48)</f>
        <v/>
      </c>
      <c r="H135" s="7" t="str">
        <f>IF('תחזית רווה'!H$5=0,"",H48)</f>
        <v/>
      </c>
      <c r="I135" s="7" t="str">
        <f>IF('תחזית רווה'!I$5=0,"",I48)</f>
        <v/>
      </c>
      <c r="J135" s="7" t="str">
        <f>IF('תחזית רווה'!J$5=0,"",J48)</f>
        <v/>
      </c>
      <c r="K135" s="7" t="str">
        <f>IF('תחזית רווה'!K$5=0,"",K48)</f>
        <v/>
      </c>
      <c r="L135" s="7" t="str">
        <f>IF('תחזית רווה'!L$5=0,"",L48)</f>
        <v/>
      </c>
      <c r="M135" s="7" t="str">
        <f>IF('תחזית רווה'!M$5=0,"",M48)</f>
        <v/>
      </c>
      <c r="N135" s="7" t="str">
        <f>IF('תחזית רווה'!N$5=0,"",N48)</f>
        <v/>
      </c>
      <c r="O135" s="10">
        <f t="shared" si="7"/>
        <v>0</v>
      </c>
    </row>
    <row r="136" spans="2:15" x14ac:dyDescent="0.25">
      <c r="B136" s="12" t="e">
        <f t="shared" si="9"/>
        <v>#REF!</v>
      </c>
      <c r="C136" s="7" t="str">
        <f>IF('תחזית רווה'!C$5=0,"",C49)</f>
        <v/>
      </c>
      <c r="D136" s="7" t="str">
        <f>IF('תחזית רווה'!D$5=0,"",D49)</f>
        <v/>
      </c>
      <c r="E136" s="7" t="str">
        <f>IF('תחזית רווה'!E$5=0,"",E49)</f>
        <v/>
      </c>
      <c r="F136" s="7" t="str">
        <f>IF('תחזית רווה'!F$5=0,"",F49)</f>
        <v/>
      </c>
      <c r="G136" s="7" t="str">
        <f>IF('תחזית רווה'!G$5=0,"",G49)</f>
        <v/>
      </c>
      <c r="H136" s="7" t="str">
        <f>IF('תחזית רווה'!H$5=0,"",H49)</f>
        <v/>
      </c>
      <c r="I136" s="7" t="str">
        <f>IF('תחזית רווה'!I$5=0,"",I49)</f>
        <v/>
      </c>
      <c r="J136" s="7" t="str">
        <f>IF('תחזית רווה'!J$5=0,"",J49)</f>
        <v/>
      </c>
      <c r="K136" s="7" t="str">
        <f>IF('תחזית רווה'!K$5=0,"",K49)</f>
        <v/>
      </c>
      <c r="L136" s="7" t="str">
        <f>IF('תחזית רווה'!L$5=0,"",L49)</f>
        <v/>
      </c>
      <c r="M136" s="7" t="str">
        <f>IF('תחזית רווה'!M$5=0,"",M49)</f>
        <v/>
      </c>
      <c r="N136" s="7" t="str">
        <f>IF('תחזית רווה'!N$5=0,"",N49)</f>
        <v/>
      </c>
      <c r="O136" s="10">
        <f t="shared" si="7"/>
        <v>0</v>
      </c>
    </row>
    <row r="137" spans="2:15" x14ac:dyDescent="0.25">
      <c r="B137" s="12" t="e">
        <f t="shared" si="9"/>
        <v>#REF!</v>
      </c>
      <c r="C137" s="7" t="str">
        <f>IF('תחזית רווה'!C$5=0,"",C50)</f>
        <v/>
      </c>
      <c r="D137" s="7" t="str">
        <f>IF('תחזית רווה'!D$5=0,"",D50)</f>
        <v/>
      </c>
      <c r="E137" s="7" t="str">
        <f>IF('תחזית רווה'!E$5=0,"",E50)</f>
        <v/>
      </c>
      <c r="F137" s="7" t="str">
        <f>IF('תחזית רווה'!F$5=0,"",F50)</f>
        <v/>
      </c>
      <c r="G137" s="7" t="str">
        <f>IF('תחזית רווה'!G$5=0,"",G50)</f>
        <v/>
      </c>
      <c r="H137" s="7" t="str">
        <f>IF('תחזית רווה'!H$5=0,"",H50)</f>
        <v/>
      </c>
      <c r="I137" s="7" t="str">
        <f>IF('תחזית רווה'!I$5=0,"",I50)</f>
        <v/>
      </c>
      <c r="J137" s="7" t="str">
        <f>IF('תחזית רווה'!J$5=0,"",J50)</f>
        <v/>
      </c>
      <c r="K137" s="7" t="str">
        <f>IF('תחזית רווה'!K$5=0,"",K50)</f>
        <v/>
      </c>
      <c r="L137" s="7" t="str">
        <f>IF('תחזית רווה'!L$5=0,"",L50)</f>
        <v/>
      </c>
      <c r="M137" s="7" t="str">
        <f>IF('תחזית רווה'!M$5=0,"",M50)</f>
        <v/>
      </c>
      <c r="N137" s="7" t="str">
        <f>IF('תחזית רווה'!N$5=0,"",N50)</f>
        <v/>
      </c>
      <c r="O137" s="10">
        <f t="shared" si="7"/>
        <v>0</v>
      </c>
    </row>
    <row r="138" spans="2:15" x14ac:dyDescent="0.25">
      <c r="B138" s="12" t="e">
        <f t="shared" si="9"/>
        <v>#REF!</v>
      </c>
      <c r="C138" s="7" t="str">
        <f>IF('תחזית רווה'!C$5=0,"",C51)</f>
        <v/>
      </c>
      <c r="D138" s="7" t="str">
        <f>IF('תחזית רווה'!D$5=0,"",D51)</f>
        <v/>
      </c>
      <c r="E138" s="7" t="str">
        <f>IF('תחזית רווה'!E$5=0,"",E51)</f>
        <v/>
      </c>
      <c r="F138" s="7" t="str">
        <f>IF('תחזית רווה'!F$5=0,"",F51)</f>
        <v/>
      </c>
      <c r="G138" s="7" t="str">
        <f>IF('תחזית רווה'!G$5=0,"",G51)</f>
        <v/>
      </c>
      <c r="H138" s="7" t="str">
        <f>IF('תחזית רווה'!H$5=0,"",H51)</f>
        <v/>
      </c>
      <c r="I138" s="7" t="str">
        <f>IF('תחזית רווה'!I$5=0,"",I51)</f>
        <v/>
      </c>
      <c r="J138" s="7" t="str">
        <f>IF('תחזית רווה'!J$5=0,"",J51)</f>
        <v/>
      </c>
      <c r="K138" s="7" t="str">
        <f>IF('תחזית רווה'!K$5=0,"",K51)</f>
        <v/>
      </c>
      <c r="L138" s="7" t="str">
        <f>IF('תחזית רווה'!L$5=0,"",L51)</f>
        <v/>
      </c>
      <c r="M138" s="7" t="str">
        <f>IF('תחזית רווה'!M$5=0,"",M51)</f>
        <v/>
      </c>
      <c r="N138" s="7" t="str">
        <f>IF('תחזית רווה'!N$5=0,"",N51)</f>
        <v/>
      </c>
      <c r="O138" s="10">
        <f t="shared" si="7"/>
        <v>0</v>
      </c>
    </row>
    <row r="139" spans="2:15" x14ac:dyDescent="0.25">
      <c r="B139" s="12" t="e">
        <f t="shared" ref="B139:B142" si="10">B52</f>
        <v>#REF!</v>
      </c>
      <c r="C139" s="7" t="str">
        <f>IF('תחזית רווה'!C$5=0,"",C52)</f>
        <v/>
      </c>
      <c r="D139" s="7" t="str">
        <f>IF('תחזית רווה'!D$5=0,"",D52)</f>
        <v/>
      </c>
      <c r="E139" s="7" t="str">
        <f>IF('תחזית רווה'!E$5=0,"",E52)</f>
        <v/>
      </c>
      <c r="F139" s="7" t="str">
        <f>IF('תחזית רווה'!F$5=0,"",F52)</f>
        <v/>
      </c>
      <c r="G139" s="7" t="str">
        <f>IF('תחזית רווה'!G$5=0,"",G52)</f>
        <v/>
      </c>
      <c r="H139" s="7" t="str">
        <f>IF('תחזית רווה'!H$5=0,"",H52)</f>
        <v/>
      </c>
      <c r="I139" s="7" t="str">
        <f>IF('תחזית רווה'!I$5=0,"",I52)</f>
        <v/>
      </c>
      <c r="J139" s="7" t="str">
        <f>IF('תחזית רווה'!J$5=0,"",J52)</f>
        <v/>
      </c>
      <c r="K139" s="7" t="str">
        <f>IF('תחזית רווה'!K$5=0,"",K52)</f>
        <v/>
      </c>
      <c r="L139" s="7" t="str">
        <f>IF('תחזית רווה'!L$5=0,"",L52)</f>
        <v/>
      </c>
      <c r="M139" s="7" t="str">
        <f>IF('תחזית רווה'!M$5=0,"",M52)</f>
        <v/>
      </c>
      <c r="N139" s="7" t="str">
        <f>IF('תחזית רווה'!N$5=0,"",N52)</f>
        <v/>
      </c>
      <c r="O139" s="10">
        <f t="shared" si="7"/>
        <v>0</v>
      </c>
    </row>
    <row r="140" spans="2:15" x14ac:dyDescent="0.25">
      <c r="B140" s="12" t="e">
        <f t="shared" si="10"/>
        <v>#REF!</v>
      </c>
      <c r="C140" s="7" t="str">
        <f>IF('תחזית רווה'!C$5=0,"",C53)</f>
        <v/>
      </c>
      <c r="D140" s="7" t="str">
        <f>IF('תחזית רווה'!D$5=0,"",D53)</f>
        <v/>
      </c>
      <c r="E140" s="7" t="str">
        <f>IF('תחזית רווה'!E$5=0,"",E53)</f>
        <v/>
      </c>
      <c r="F140" s="7" t="str">
        <f>IF('תחזית רווה'!F$5=0,"",F53)</f>
        <v/>
      </c>
      <c r="G140" s="7" t="str">
        <f>IF('תחזית רווה'!G$5=0,"",G53)</f>
        <v/>
      </c>
      <c r="H140" s="7" t="str">
        <f>IF('תחזית רווה'!H$5=0,"",H53)</f>
        <v/>
      </c>
      <c r="I140" s="7" t="str">
        <f>IF('תחזית רווה'!I$5=0,"",I53)</f>
        <v/>
      </c>
      <c r="J140" s="7" t="str">
        <f>IF('תחזית רווה'!J$5=0,"",J53)</f>
        <v/>
      </c>
      <c r="K140" s="7" t="str">
        <f>IF('תחזית רווה'!K$5=0,"",K53)</f>
        <v/>
      </c>
      <c r="L140" s="7" t="str">
        <f>IF('תחזית רווה'!L$5=0,"",L53)</f>
        <v/>
      </c>
      <c r="M140" s="7" t="str">
        <f>IF('תחזית רווה'!M$5=0,"",M53)</f>
        <v/>
      </c>
      <c r="N140" s="7" t="str">
        <f>IF('תחזית רווה'!N$5=0,"",N53)</f>
        <v/>
      </c>
      <c r="O140" s="10">
        <f t="shared" si="7"/>
        <v>0</v>
      </c>
    </row>
    <row r="141" spans="2:15" x14ac:dyDescent="0.25">
      <c r="B141" s="12" t="e">
        <f t="shared" si="10"/>
        <v>#REF!</v>
      </c>
      <c r="C141" s="7" t="str">
        <f>IF('תחזית רווה'!C$5=0,"",C54)</f>
        <v/>
      </c>
      <c r="D141" s="7" t="str">
        <f>IF('תחזית רווה'!D$5=0,"",D54)</f>
        <v/>
      </c>
      <c r="E141" s="7" t="str">
        <f>IF('תחזית רווה'!E$5=0,"",E54)</f>
        <v/>
      </c>
      <c r="F141" s="7" t="str">
        <f>IF('תחזית רווה'!F$5=0,"",F54)</f>
        <v/>
      </c>
      <c r="G141" s="7" t="str">
        <f>IF('תחזית רווה'!G$5=0,"",G54)</f>
        <v/>
      </c>
      <c r="H141" s="7" t="str">
        <f>IF('תחזית רווה'!H$5=0,"",H54)</f>
        <v/>
      </c>
      <c r="I141" s="7" t="str">
        <f>IF('תחזית רווה'!I$5=0,"",I54)</f>
        <v/>
      </c>
      <c r="J141" s="7" t="str">
        <f>IF('תחזית רווה'!J$5=0,"",J54)</f>
        <v/>
      </c>
      <c r="K141" s="7" t="str">
        <f>IF('תחזית רווה'!K$5=0,"",K54)</f>
        <v/>
      </c>
      <c r="L141" s="7" t="str">
        <f>IF('תחזית רווה'!L$5=0,"",L54)</f>
        <v/>
      </c>
      <c r="M141" s="7" t="str">
        <f>IF('תחזית רווה'!M$5=0,"",M54)</f>
        <v/>
      </c>
      <c r="N141" s="7" t="str">
        <f>IF('תחזית רווה'!N$5=0,"",N54)</f>
        <v/>
      </c>
      <c r="O141" s="10">
        <f t="shared" si="7"/>
        <v>0</v>
      </c>
    </row>
    <row r="142" spans="2:15" x14ac:dyDescent="0.25">
      <c r="B142" s="12" t="e">
        <f t="shared" si="10"/>
        <v>#REF!</v>
      </c>
      <c r="C142" s="7" t="str">
        <f>IF('תחזית רווה'!C$5=0,"",C55)</f>
        <v/>
      </c>
      <c r="D142" s="7" t="str">
        <f>IF('תחזית רווה'!D$5=0,"",D55)</f>
        <v/>
      </c>
      <c r="E142" s="7" t="str">
        <f>IF('תחזית רווה'!E$5=0,"",E55)</f>
        <v/>
      </c>
      <c r="F142" s="7" t="str">
        <f>IF('תחזית רווה'!F$5=0,"",F55)</f>
        <v/>
      </c>
      <c r="G142" s="7" t="str">
        <f>IF('תחזית רווה'!G$5=0,"",G55)</f>
        <v/>
      </c>
      <c r="H142" s="7" t="str">
        <f>IF('תחזית רווה'!H$5=0,"",H55)</f>
        <v/>
      </c>
      <c r="I142" s="7" t="str">
        <f>IF('תחזית רווה'!I$5=0,"",I55)</f>
        <v/>
      </c>
      <c r="J142" s="7" t="str">
        <f>IF('תחזית רווה'!J$5=0,"",J55)</f>
        <v/>
      </c>
      <c r="K142" s="7" t="str">
        <f>IF('תחזית רווה'!K$5=0,"",K55)</f>
        <v/>
      </c>
      <c r="L142" s="7" t="str">
        <f>IF('תחזית רווה'!L$5=0,"",L55)</f>
        <v/>
      </c>
      <c r="M142" s="7" t="str">
        <f>IF('תחזית רווה'!M$5=0,"",M55)</f>
        <v/>
      </c>
      <c r="N142" s="7" t="str">
        <f>IF('תחזית רווה'!N$5=0,"",N55)</f>
        <v/>
      </c>
      <c r="O142" s="10">
        <f t="shared" si="7"/>
        <v>0</v>
      </c>
    </row>
  </sheetData>
  <pageMargins left="0.7" right="0.7" top="0.75" bottom="0.75" header="0.3" footer="0.3"/>
  <pageSetup paperSize="9" scale="54" orientation="portrait" r:id="rId1"/>
  <rowBreaks count="1" manualBreakCount="1">
    <brk id="90" max="16" man="1"/>
  </rowBreaks>
  <colBreaks count="1" manualBreakCount="1">
    <brk id="17" max="1048575" man="1"/>
  </col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גיליון14"/>
  <dimension ref="B2:R142"/>
  <sheetViews>
    <sheetView showGridLines="0" rightToLeft="1"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F11" sqref="F11"/>
    </sheetView>
  </sheetViews>
  <sheetFormatPr defaultColWidth="9" defaultRowHeight="13.5" x14ac:dyDescent="0.25"/>
  <cols>
    <col min="1" max="1" width="2" style="1" customWidth="1"/>
    <col min="2" max="2" width="13.58203125" style="1" bestFit="1" customWidth="1"/>
    <col min="3" max="3" width="6.58203125" style="1" bestFit="1" customWidth="1"/>
    <col min="4" max="5" width="9" style="1"/>
    <col min="6" max="6" width="10" style="1" bestFit="1" customWidth="1"/>
    <col min="7" max="11" width="9" style="1"/>
    <col min="12" max="12" width="10" style="1" bestFit="1" customWidth="1"/>
    <col min="13" max="13" width="9" style="1"/>
    <col min="14" max="14" width="9" style="1" bestFit="1" customWidth="1"/>
    <col min="15" max="15" width="12" style="1" bestFit="1" customWidth="1"/>
    <col min="16" max="16" width="9" style="1"/>
    <col min="17" max="17" width="14" style="2" bestFit="1" customWidth="1"/>
    <col min="18" max="18" width="9.6640625" style="1" bestFit="1" customWidth="1"/>
    <col min="19" max="16384" width="9" style="1"/>
  </cols>
  <sheetData>
    <row r="2" spans="2:18" x14ac:dyDescent="0.25">
      <c r="B2" s="13" t="s">
        <v>12</v>
      </c>
      <c r="C2" s="25">
        <f>C4</f>
        <v>44562</v>
      </c>
    </row>
    <row r="3" spans="2:18" ht="19.5" customHeight="1" thickBot="1" x14ac:dyDescent="0.3"/>
    <row r="4" spans="2:18" x14ac:dyDescent="0.25">
      <c r="B4" s="38"/>
      <c r="C4" s="39">
        <f>DATE(YEAR('תחזית רווה'!C4)-1,MONTH('תחזית רווה'!C4),DAY(1))</f>
        <v>44562</v>
      </c>
      <c r="D4" s="39">
        <f>DATE(YEAR(C4),MONTH(C4)+1,DAY(1))</f>
        <v>44593</v>
      </c>
      <c r="E4" s="39">
        <f t="shared" ref="E4:N4" si="0">DATE(YEAR(D4),MONTH(D4)+1,DAY(1))</f>
        <v>44621</v>
      </c>
      <c r="F4" s="39">
        <f t="shared" si="0"/>
        <v>44652</v>
      </c>
      <c r="G4" s="39">
        <f t="shared" si="0"/>
        <v>44682</v>
      </c>
      <c r="H4" s="39">
        <f t="shared" si="0"/>
        <v>44713</v>
      </c>
      <c r="I4" s="39">
        <f t="shared" si="0"/>
        <v>44743</v>
      </c>
      <c r="J4" s="39">
        <f t="shared" si="0"/>
        <v>44774</v>
      </c>
      <c r="K4" s="39">
        <f t="shared" si="0"/>
        <v>44805</v>
      </c>
      <c r="L4" s="39">
        <f t="shared" si="0"/>
        <v>44835</v>
      </c>
      <c r="M4" s="39">
        <f t="shared" si="0"/>
        <v>44866</v>
      </c>
      <c r="N4" s="39">
        <f t="shared" si="0"/>
        <v>44896</v>
      </c>
      <c r="O4" s="55" t="s">
        <v>1</v>
      </c>
      <c r="P4" s="55" t="s">
        <v>2</v>
      </c>
      <c r="Q4" s="60" t="s">
        <v>41</v>
      </c>
      <c r="R4" s="61" t="s">
        <v>42</v>
      </c>
    </row>
    <row r="5" spans="2:18" x14ac:dyDescent="0.25">
      <c r="B5" s="28" t="s">
        <v>17</v>
      </c>
      <c r="C5" s="7">
        <f>SUM(C6:C55)</f>
        <v>0</v>
      </c>
      <c r="D5" s="7">
        <f t="shared" ref="D5:N5" si="1">SUM(D6:D55)</f>
        <v>0</v>
      </c>
      <c r="E5" s="7">
        <f t="shared" si="1"/>
        <v>0</v>
      </c>
      <c r="F5" s="7">
        <f t="shared" si="1"/>
        <v>0</v>
      </c>
      <c r="G5" s="7">
        <f t="shared" si="1"/>
        <v>0</v>
      </c>
      <c r="H5" s="7">
        <f t="shared" si="1"/>
        <v>0</v>
      </c>
      <c r="I5" s="7">
        <f t="shared" si="1"/>
        <v>0</v>
      </c>
      <c r="J5" s="7">
        <f t="shared" si="1"/>
        <v>0</v>
      </c>
      <c r="K5" s="7">
        <f t="shared" si="1"/>
        <v>0</v>
      </c>
      <c r="L5" s="7">
        <f t="shared" si="1"/>
        <v>0</v>
      </c>
      <c r="M5" s="7">
        <f>SUM(M6:M55)</f>
        <v>0</v>
      </c>
      <c r="N5" s="7">
        <f t="shared" si="1"/>
        <v>0</v>
      </c>
      <c r="O5" s="8">
        <f>SUM(C5:N5)</f>
        <v>0</v>
      </c>
      <c r="P5" s="7">
        <f>IFERROR(O5/(12-COUNTIF(C5:N5,0)),0)</f>
        <v>0</v>
      </c>
      <c r="Q5" s="62" t="str">
        <f>IFERROR(P5/$P$5,"")</f>
        <v/>
      </c>
      <c r="R5" s="63" t="str">
        <f>IFERROR(IF(O5=0,"",O5/#REF!),"")</f>
        <v/>
      </c>
    </row>
    <row r="6" spans="2:18" x14ac:dyDescent="0.25">
      <c r="B6" s="26">
        <f>קבועות!B6</f>
        <v>0</v>
      </c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10">
        <f>SUM(C6:N6)</f>
        <v>0</v>
      </c>
      <c r="P6" s="9" t="str">
        <f>IFERROR(AVERAGE(C6:N6),"")</f>
        <v/>
      </c>
      <c r="Q6" s="64" t="str">
        <f t="shared" ref="Q6:Q55" si="2">IFERROR(P6/$P$5,"")</f>
        <v/>
      </c>
      <c r="R6" s="65" t="str">
        <f>IFERROR(IF(O6=0,"",O6/#REF!),"")</f>
        <v/>
      </c>
    </row>
    <row r="7" spans="2:18" x14ac:dyDescent="0.25">
      <c r="B7" s="26">
        <f>קבועות!B7</f>
        <v>0</v>
      </c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10">
        <f t="shared" ref="O7:O55" si="3">SUM(C7:N7)</f>
        <v>0</v>
      </c>
      <c r="P7" s="9" t="str">
        <f t="shared" ref="P7:P55" si="4">IFERROR(AVERAGE(C7:N7),"")</f>
        <v/>
      </c>
      <c r="Q7" s="64" t="str">
        <f t="shared" si="2"/>
        <v/>
      </c>
      <c r="R7" s="65" t="str">
        <f>IFERROR(IF(O7=0,"",O7/#REF!),"")</f>
        <v/>
      </c>
    </row>
    <row r="8" spans="2:18" x14ac:dyDescent="0.25">
      <c r="B8" s="26">
        <f>קבועות!B8</f>
        <v>0</v>
      </c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10">
        <f t="shared" si="3"/>
        <v>0</v>
      </c>
      <c r="P8" s="9" t="str">
        <f t="shared" si="4"/>
        <v/>
      </c>
      <c r="Q8" s="64" t="str">
        <f t="shared" si="2"/>
        <v/>
      </c>
      <c r="R8" s="65" t="str">
        <f>IFERROR(IF(O8=0,"",O8/#REF!),"")</f>
        <v/>
      </c>
    </row>
    <row r="9" spans="2:18" x14ac:dyDescent="0.25">
      <c r="B9" s="26">
        <f>קבועות!B9</f>
        <v>0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10">
        <f t="shared" si="3"/>
        <v>0</v>
      </c>
      <c r="P9" s="9" t="str">
        <f t="shared" si="4"/>
        <v/>
      </c>
      <c r="Q9" s="64" t="str">
        <f t="shared" si="2"/>
        <v/>
      </c>
      <c r="R9" s="65" t="str">
        <f>IFERROR(IF(O9=0,"",O9/#REF!),"")</f>
        <v/>
      </c>
    </row>
    <row r="10" spans="2:18" x14ac:dyDescent="0.25">
      <c r="B10" s="26">
        <f>קבועות!B10</f>
        <v>0</v>
      </c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10">
        <f t="shared" si="3"/>
        <v>0</v>
      </c>
      <c r="P10" s="9" t="str">
        <f t="shared" si="4"/>
        <v/>
      </c>
      <c r="Q10" s="64" t="str">
        <f t="shared" si="2"/>
        <v/>
      </c>
      <c r="R10" s="65" t="str">
        <f>IFERROR(IF(O10=0,"",O10/#REF!),"")</f>
        <v/>
      </c>
    </row>
    <row r="11" spans="2:18" x14ac:dyDescent="0.25">
      <c r="B11" s="26">
        <f>קבועות!B11</f>
        <v>0</v>
      </c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10">
        <f t="shared" si="3"/>
        <v>0</v>
      </c>
      <c r="P11" s="9" t="str">
        <f t="shared" si="4"/>
        <v/>
      </c>
      <c r="Q11" s="64" t="str">
        <f t="shared" si="2"/>
        <v/>
      </c>
      <c r="R11" s="65" t="str">
        <f>IFERROR(IF(O11=0,"",O11/#REF!),"")</f>
        <v/>
      </c>
    </row>
    <row r="12" spans="2:18" x14ac:dyDescent="0.25">
      <c r="B12" s="26">
        <f>קבועות!B12</f>
        <v>0</v>
      </c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10">
        <f t="shared" si="3"/>
        <v>0</v>
      </c>
      <c r="P12" s="9" t="str">
        <f t="shared" si="4"/>
        <v/>
      </c>
      <c r="Q12" s="64" t="str">
        <f t="shared" si="2"/>
        <v/>
      </c>
      <c r="R12" s="65" t="str">
        <f>IFERROR(IF(O12=0,"",O12/#REF!),"")</f>
        <v/>
      </c>
    </row>
    <row r="13" spans="2:18" x14ac:dyDescent="0.25">
      <c r="B13" s="26">
        <f>קבועות!B13</f>
        <v>0</v>
      </c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10">
        <f t="shared" si="3"/>
        <v>0</v>
      </c>
      <c r="P13" s="9" t="str">
        <f t="shared" si="4"/>
        <v/>
      </c>
      <c r="Q13" s="64" t="str">
        <f t="shared" si="2"/>
        <v/>
      </c>
      <c r="R13" s="65" t="str">
        <f>IFERROR(IF(O13=0,"",O13/#REF!),"")</f>
        <v/>
      </c>
    </row>
    <row r="14" spans="2:18" x14ac:dyDescent="0.25">
      <c r="B14" s="26">
        <f>קבועות!B14</f>
        <v>0</v>
      </c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10">
        <f t="shared" si="3"/>
        <v>0</v>
      </c>
      <c r="P14" s="9" t="str">
        <f t="shared" si="4"/>
        <v/>
      </c>
      <c r="Q14" s="64" t="str">
        <f t="shared" si="2"/>
        <v/>
      </c>
      <c r="R14" s="65" t="str">
        <f>IFERROR(IF(O14=0,"",O14/#REF!),"")</f>
        <v/>
      </c>
    </row>
    <row r="15" spans="2:18" x14ac:dyDescent="0.25">
      <c r="B15" s="26">
        <f>קבועות!B15</f>
        <v>0</v>
      </c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10">
        <f t="shared" si="3"/>
        <v>0</v>
      </c>
      <c r="P15" s="9" t="str">
        <f t="shared" si="4"/>
        <v/>
      </c>
      <c r="Q15" s="64" t="str">
        <f t="shared" si="2"/>
        <v/>
      </c>
      <c r="R15" s="65" t="str">
        <f>IFERROR(IF(O15=0,"",O15/#REF!),"")</f>
        <v/>
      </c>
    </row>
    <row r="16" spans="2:18" x14ac:dyDescent="0.25">
      <c r="B16" s="26">
        <f>קבועות!B16</f>
        <v>0</v>
      </c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10">
        <f t="shared" si="3"/>
        <v>0</v>
      </c>
      <c r="P16" s="9" t="str">
        <f t="shared" si="4"/>
        <v/>
      </c>
      <c r="Q16" s="64" t="str">
        <f t="shared" si="2"/>
        <v/>
      </c>
      <c r="R16" s="65" t="str">
        <f>IFERROR(IF(O16=0,"",O16/#REF!),"")</f>
        <v/>
      </c>
    </row>
    <row r="17" spans="2:18" x14ac:dyDescent="0.25">
      <c r="B17" s="26">
        <f>קבועות!B17</f>
        <v>0</v>
      </c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10">
        <f t="shared" si="3"/>
        <v>0</v>
      </c>
      <c r="P17" s="9" t="str">
        <f t="shared" si="4"/>
        <v/>
      </c>
      <c r="Q17" s="64" t="str">
        <f t="shared" si="2"/>
        <v/>
      </c>
      <c r="R17" s="65" t="str">
        <f>IFERROR(IF(O17=0,"",O17/#REF!),"")</f>
        <v/>
      </c>
    </row>
    <row r="18" spans="2:18" x14ac:dyDescent="0.25">
      <c r="B18" s="26">
        <f>קבועות!B18</f>
        <v>0</v>
      </c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10">
        <f t="shared" si="3"/>
        <v>0</v>
      </c>
      <c r="P18" s="9" t="str">
        <f t="shared" si="4"/>
        <v/>
      </c>
      <c r="Q18" s="64" t="str">
        <f t="shared" si="2"/>
        <v/>
      </c>
      <c r="R18" s="65" t="str">
        <f>IFERROR(IF(O18=0,"",O18/#REF!),"")</f>
        <v/>
      </c>
    </row>
    <row r="19" spans="2:18" x14ac:dyDescent="0.25">
      <c r="B19" s="26">
        <f>קבועות!B19</f>
        <v>0</v>
      </c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10">
        <f t="shared" si="3"/>
        <v>0</v>
      </c>
      <c r="P19" s="9" t="str">
        <f t="shared" si="4"/>
        <v/>
      </c>
      <c r="Q19" s="64" t="str">
        <f t="shared" si="2"/>
        <v/>
      </c>
      <c r="R19" s="65" t="str">
        <f>IFERROR(IF(O19=0,"",O19/#REF!),"")</f>
        <v/>
      </c>
    </row>
    <row r="20" spans="2:18" x14ac:dyDescent="0.25">
      <c r="B20" s="26">
        <f>קבועות!B20</f>
        <v>0</v>
      </c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10">
        <f t="shared" si="3"/>
        <v>0</v>
      </c>
      <c r="P20" s="9" t="str">
        <f t="shared" si="4"/>
        <v/>
      </c>
      <c r="Q20" s="64" t="str">
        <f t="shared" si="2"/>
        <v/>
      </c>
      <c r="R20" s="65" t="str">
        <f>IFERROR(IF(O20=0,"",O20/#REF!),"")</f>
        <v/>
      </c>
    </row>
    <row r="21" spans="2:18" x14ac:dyDescent="0.25">
      <c r="B21" s="26">
        <f>קבועות!B21</f>
        <v>0</v>
      </c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10">
        <f t="shared" si="3"/>
        <v>0</v>
      </c>
      <c r="P21" s="9" t="str">
        <f t="shared" si="4"/>
        <v/>
      </c>
      <c r="Q21" s="64" t="str">
        <f t="shared" si="2"/>
        <v/>
      </c>
      <c r="R21" s="65" t="str">
        <f>IFERROR(IF(O21=0,"",O21/#REF!),"")</f>
        <v/>
      </c>
    </row>
    <row r="22" spans="2:18" x14ac:dyDescent="0.25">
      <c r="B22" s="26">
        <f>קבועות!B22</f>
        <v>0</v>
      </c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10">
        <f t="shared" si="3"/>
        <v>0</v>
      </c>
      <c r="P22" s="9" t="str">
        <f t="shared" si="4"/>
        <v/>
      </c>
      <c r="Q22" s="64" t="str">
        <f t="shared" si="2"/>
        <v/>
      </c>
      <c r="R22" s="65" t="str">
        <f>IFERROR(IF(O22=0,"",O22/#REF!),"")</f>
        <v/>
      </c>
    </row>
    <row r="23" spans="2:18" x14ac:dyDescent="0.25">
      <c r="B23" s="26">
        <f>קבועות!B23</f>
        <v>0</v>
      </c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10">
        <f t="shared" si="3"/>
        <v>0</v>
      </c>
      <c r="P23" s="9" t="str">
        <f t="shared" si="4"/>
        <v/>
      </c>
      <c r="Q23" s="64" t="str">
        <f t="shared" si="2"/>
        <v/>
      </c>
      <c r="R23" s="65" t="str">
        <f>IFERROR(IF(O23=0,"",O23/#REF!),"")</f>
        <v/>
      </c>
    </row>
    <row r="24" spans="2:18" x14ac:dyDescent="0.25">
      <c r="B24" s="26">
        <f>קבועות!B24</f>
        <v>0</v>
      </c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10">
        <f t="shared" si="3"/>
        <v>0</v>
      </c>
      <c r="P24" s="9" t="str">
        <f t="shared" si="4"/>
        <v/>
      </c>
      <c r="Q24" s="64" t="str">
        <f t="shared" si="2"/>
        <v/>
      </c>
      <c r="R24" s="65" t="str">
        <f>IFERROR(IF(O24=0,"",O24/#REF!),"")</f>
        <v/>
      </c>
    </row>
    <row r="25" spans="2:18" x14ac:dyDescent="0.25">
      <c r="B25" s="26">
        <f>קבועות!B25</f>
        <v>0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10">
        <f t="shared" si="3"/>
        <v>0</v>
      </c>
      <c r="P25" s="9" t="str">
        <f t="shared" si="4"/>
        <v/>
      </c>
      <c r="Q25" s="64" t="str">
        <f t="shared" si="2"/>
        <v/>
      </c>
      <c r="R25" s="65" t="str">
        <f>IFERROR(IF(O25=0,"",O25/#REF!),"")</f>
        <v/>
      </c>
    </row>
    <row r="26" spans="2:18" x14ac:dyDescent="0.25">
      <c r="B26" s="26">
        <f>קבועות!B26</f>
        <v>0</v>
      </c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10">
        <f t="shared" si="3"/>
        <v>0</v>
      </c>
      <c r="P26" s="9" t="str">
        <f t="shared" si="4"/>
        <v/>
      </c>
      <c r="Q26" s="64" t="str">
        <f t="shared" si="2"/>
        <v/>
      </c>
      <c r="R26" s="65" t="str">
        <f>IFERROR(IF(O26=0,"",O26/#REF!),"")</f>
        <v/>
      </c>
    </row>
    <row r="27" spans="2:18" x14ac:dyDescent="0.25">
      <c r="B27" s="26">
        <f>קבועות!B27</f>
        <v>0</v>
      </c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10">
        <f t="shared" si="3"/>
        <v>0</v>
      </c>
      <c r="P27" s="9" t="str">
        <f t="shared" si="4"/>
        <v/>
      </c>
      <c r="Q27" s="64" t="str">
        <f t="shared" si="2"/>
        <v/>
      </c>
      <c r="R27" s="65" t="str">
        <f>IFERROR(IF(O27=0,"",O27/#REF!),"")</f>
        <v/>
      </c>
    </row>
    <row r="28" spans="2:18" x14ac:dyDescent="0.25">
      <c r="B28" s="26">
        <f>קבועות!B28</f>
        <v>0</v>
      </c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10">
        <f t="shared" si="3"/>
        <v>0</v>
      </c>
      <c r="P28" s="9" t="str">
        <f t="shared" si="4"/>
        <v/>
      </c>
      <c r="Q28" s="64" t="str">
        <f t="shared" si="2"/>
        <v/>
      </c>
      <c r="R28" s="65" t="str">
        <f>IFERROR(IF(O28=0,"",O28/#REF!),"")</f>
        <v/>
      </c>
    </row>
    <row r="29" spans="2:18" x14ac:dyDescent="0.25">
      <c r="B29" s="26">
        <f>קבועות!B29</f>
        <v>0</v>
      </c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10">
        <f t="shared" si="3"/>
        <v>0</v>
      </c>
      <c r="P29" s="9" t="str">
        <f t="shared" si="4"/>
        <v/>
      </c>
      <c r="Q29" s="64" t="str">
        <f t="shared" si="2"/>
        <v/>
      </c>
      <c r="R29" s="65" t="str">
        <f>IFERROR(IF(O29=0,"",O29/#REF!),"")</f>
        <v/>
      </c>
    </row>
    <row r="30" spans="2:18" x14ac:dyDescent="0.25">
      <c r="B30" s="26" t="e">
        <f>קבועות!#REF!</f>
        <v>#REF!</v>
      </c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10">
        <f t="shared" si="3"/>
        <v>0</v>
      </c>
      <c r="P30" s="9" t="str">
        <f t="shared" si="4"/>
        <v/>
      </c>
      <c r="Q30" s="64" t="str">
        <f t="shared" si="2"/>
        <v/>
      </c>
      <c r="R30" s="65" t="str">
        <f>IFERROR(IF(O30=0,"",O30/#REF!),"")</f>
        <v/>
      </c>
    </row>
    <row r="31" spans="2:18" x14ac:dyDescent="0.25">
      <c r="B31" s="26" t="e">
        <f>קבועות!#REF!</f>
        <v>#REF!</v>
      </c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10">
        <f t="shared" si="3"/>
        <v>0</v>
      </c>
      <c r="P31" s="9" t="str">
        <f t="shared" si="4"/>
        <v/>
      </c>
      <c r="Q31" s="64" t="str">
        <f t="shared" si="2"/>
        <v/>
      </c>
      <c r="R31" s="65" t="str">
        <f>IFERROR(IF(O31=0,"",O31/#REF!),"")</f>
        <v/>
      </c>
    </row>
    <row r="32" spans="2:18" x14ac:dyDescent="0.25">
      <c r="B32" s="26" t="e">
        <f>קבועות!#REF!</f>
        <v>#REF!</v>
      </c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10">
        <f t="shared" si="3"/>
        <v>0</v>
      </c>
      <c r="P32" s="9" t="str">
        <f t="shared" si="4"/>
        <v/>
      </c>
      <c r="Q32" s="64" t="str">
        <f t="shared" si="2"/>
        <v/>
      </c>
      <c r="R32" s="65" t="str">
        <f>IFERROR(IF(O32=0,"",O32/#REF!),"")</f>
        <v/>
      </c>
    </row>
    <row r="33" spans="2:18" x14ac:dyDescent="0.25">
      <c r="B33" s="26" t="e">
        <f>קבועות!#REF!</f>
        <v>#REF!</v>
      </c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10">
        <f t="shared" si="3"/>
        <v>0</v>
      </c>
      <c r="P33" s="9" t="str">
        <f t="shared" si="4"/>
        <v/>
      </c>
      <c r="Q33" s="64" t="str">
        <f t="shared" si="2"/>
        <v/>
      </c>
      <c r="R33" s="65" t="str">
        <f>IFERROR(IF(O33=0,"",O33/#REF!),"")</f>
        <v/>
      </c>
    </row>
    <row r="34" spans="2:18" x14ac:dyDescent="0.25">
      <c r="B34" s="26" t="e">
        <f>קבועות!#REF!</f>
        <v>#REF!</v>
      </c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10">
        <f t="shared" si="3"/>
        <v>0</v>
      </c>
      <c r="P34" s="9" t="str">
        <f t="shared" si="4"/>
        <v/>
      </c>
      <c r="Q34" s="64" t="str">
        <f t="shared" si="2"/>
        <v/>
      </c>
      <c r="R34" s="65" t="str">
        <f>IFERROR(IF(O34=0,"",O34/#REF!),"")</f>
        <v/>
      </c>
    </row>
    <row r="35" spans="2:18" x14ac:dyDescent="0.25">
      <c r="B35" s="26" t="e">
        <f>קבועות!#REF!</f>
        <v>#REF!</v>
      </c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10">
        <f t="shared" si="3"/>
        <v>0</v>
      </c>
      <c r="P35" s="9" t="str">
        <f t="shared" si="4"/>
        <v/>
      </c>
      <c r="Q35" s="64" t="str">
        <f t="shared" si="2"/>
        <v/>
      </c>
      <c r="R35" s="65" t="str">
        <f>IFERROR(IF(O35=0,"",O35/#REF!),"")</f>
        <v/>
      </c>
    </row>
    <row r="36" spans="2:18" x14ac:dyDescent="0.25">
      <c r="B36" s="26" t="e">
        <f>קבועות!#REF!</f>
        <v>#REF!</v>
      </c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10">
        <f t="shared" si="3"/>
        <v>0</v>
      </c>
      <c r="P36" s="9" t="str">
        <f t="shared" si="4"/>
        <v/>
      </c>
      <c r="Q36" s="64" t="str">
        <f t="shared" si="2"/>
        <v/>
      </c>
      <c r="R36" s="65" t="str">
        <f>IFERROR(IF(O36=0,"",O36/#REF!),"")</f>
        <v/>
      </c>
    </row>
    <row r="37" spans="2:18" x14ac:dyDescent="0.25">
      <c r="B37" s="26" t="e">
        <f>קבועות!#REF!</f>
        <v>#REF!</v>
      </c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10">
        <f t="shared" si="3"/>
        <v>0</v>
      </c>
      <c r="P37" s="9" t="str">
        <f t="shared" si="4"/>
        <v/>
      </c>
      <c r="Q37" s="64" t="str">
        <f t="shared" si="2"/>
        <v/>
      </c>
      <c r="R37" s="65" t="str">
        <f>IFERROR(IF(O37=0,"",O37/#REF!),"")</f>
        <v/>
      </c>
    </row>
    <row r="38" spans="2:18" x14ac:dyDescent="0.25">
      <c r="B38" s="26" t="e">
        <f>קבועות!#REF!</f>
        <v>#REF!</v>
      </c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10">
        <f t="shared" si="3"/>
        <v>0</v>
      </c>
      <c r="P38" s="9" t="str">
        <f t="shared" si="4"/>
        <v/>
      </c>
      <c r="Q38" s="64" t="str">
        <f t="shared" si="2"/>
        <v/>
      </c>
      <c r="R38" s="65" t="str">
        <f>IFERROR(IF(O38=0,"",O38/#REF!),"")</f>
        <v/>
      </c>
    </row>
    <row r="39" spans="2:18" x14ac:dyDescent="0.25">
      <c r="B39" s="26" t="e">
        <f>קבועות!#REF!</f>
        <v>#REF!</v>
      </c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10">
        <f t="shared" si="3"/>
        <v>0</v>
      </c>
      <c r="P39" s="9" t="str">
        <f t="shared" si="4"/>
        <v/>
      </c>
      <c r="Q39" s="64" t="str">
        <f t="shared" si="2"/>
        <v/>
      </c>
      <c r="R39" s="65" t="str">
        <f>IFERROR(IF(O39=0,"",O39/#REF!),"")</f>
        <v/>
      </c>
    </row>
    <row r="40" spans="2:18" x14ac:dyDescent="0.25">
      <c r="B40" s="26" t="e">
        <f>קבועות!#REF!</f>
        <v>#REF!</v>
      </c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10">
        <f t="shared" si="3"/>
        <v>0</v>
      </c>
      <c r="P40" s="9" t="str">
        <f t="shared" si="4"/>
        <v/>
      </c>
      <c r="Q40" s="64" t="str">
        <f t="shared" si="2"/>
        <v/>
      </c>
      <c r="R40" s="65" t="str">
        <f>IFERROR(IF(O40=0,"",O40/#REF!),"")</f>
        <v/>
      </c>
    </row>
    <row r="41" spans="2:18" x14ac:dyDescent="0.25">
      <c r="B41" s="26" t="e">
        <f>קבועות!#REF!</f>
        <v>#REF!</v>
      </c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10">
        <f t="shared" si="3"/>
        <v>0</v>
      </c>
      <c r="P41" s="9" t="str">
        <f t="shared" si="4"/>
        <v/>
      </c>
      <c r="Q41" s="64" t="str">
        <f t="shared" si="2"/>
        <v/>
      </c>
      <c r="R41" s="65" t="str">
        <f>IFERROR(IF(O41=0,"",O41/#REF!),"")</f>
        <v/>
      </c>
    </row>
    <row r="42" spans="2:18" x14ac:dyDescent="0.25">
      <c r="B42" s="26" t="e">
        <f>קבועות!#REF!</f>
        <v>#REF!</v>
      </c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10">
        <f t="shared" si="3"/>
        <v>0</v>
      </c>
      <c r="P42" s="9" t="str">
        <f t="shared" si="4"/>
        <v/>
      </c>
      <c r="Q42" s="64" t="str">
        <f t="shared" si="2"/>
        <v/>
      </c>
      <c r="R42" s="65" t="str">
        <f>IFERROR(IF(O42=0,"",O42/#REF!),"")</f>
        <v/>
      </c>
    </row>
    <row r="43" spans="2:18" x14ac:dyDescent="0.25">
      <c r="B43" s="26" t="e">
        <f>קבועות!#REF!</f>
        <v>#REF!</v>
      </c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10">
        <f t="shared" si="3"/>
        <v>0</v>
      </c>
      <c r="P43" s="9" t="str">
        <f t="shared" si="4"/>
        <v/>
      </c>
      <c r="Q43" s="64" t="str">
        <f t="shared" si="2"/>
        <v/>
      </c>
      <c r="R43" s="65" t="str">
        <f>IFERROR(IF(O43=0,"",O43/#REF!),"")</f>
        <v/>
      </c>
    </row>
    <row r="44" spans="2:18" x14ac:dyDescent="0.25">
      <c r="B44" s="26" t="e">
        <f>קבועות!#REF!</f>
        <v>#REF!</v>
      </c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10">
        <f t="shared" si="3"/>
        <v>0</v>
      </c>
      <c r="P44" s="9" t="str">
        <f t="shared" si="4"/>
        <v/>
      </c>
      <c r="Q44" s="64" t="str">
        <f t="shared" si="2"/>
        <v/>
      </c>
      <c r="R44" s="65" t="str">
        <f>IFERROR(IF(O44=0,"",O44/#REF!),"")</f>
        <v/>
      </c>
    </row>
    <row r="45" spans="2:18" x14ac:dyDescent="0.25">
      <c r="B45" s="26" t="e">
        <f>קבועות!#REF!</f>
        <v>#REF!</v>
      </c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10">
        <f t="shared" si="3"/>
        <v>0</v>
      </c>
      <c r="P45" s="9" t="str">
        <f t="shared" si="4"/>
        <v/>
      </c>
      <c r="Q45" s="64" t="str">
        <f t="shared" si="2"/>
        <v/>
      </c>
      <c r="R45" s="65" t="str">
        <f>IFERROR(IF(O45=0,"",O45/#REF!),"")</f>
        <v/>
      </c>
    </row>
    <row r="46" spans="2:18" x14ac:dyDescent="0.25">
      <c r="B46" s="26" t="e">
        <f>קבועות!#REF!</f>
        <v>#REF!</v>
      </c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10">
        <f t="shared" si="3"/>
        <v>0</v>
      </c>
      <c r="P46" s="9" t="str">
        <f t="shared" si="4"/>
        <v/>
      </c>
      <c r="Q46" s="64" t="str">
        <f t="shared" si="2"/>
        <v/>
      </c>
      <c r="R46" s="65" t="str">
        <f>IFERROR(IF(O46=0,"",O46/#REF!),"")</f>
        <v/>
      </c>
    </row>
    <row r="47" spans="2:18" x14ac:dyDescent="0.25">
      <c r="B47" s="26" t="e">
        <f>קבועות!#REF!</f>
        <v>#REF!</v>
      </c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10">
        <f t="shared" si="3"/>
        <v>0</v>
      </c>
      <c r="P47" s="9" t="str">
        <f t="shared" si="4"/>
        <v/>
      </c>
      <c r="Q47" s="64" t="str">
        <f t="shared" si="2"/>
        <v/>
      </c>
      <c r="R47" s="65" t="str">
        <f>IFERROR(IF(O47=0,"",O47/#REF!),"")</f>
        <v/>
      </c>
    </row>
    <row r="48" spans="2:18" x14ac:dyDescent="0.25">
      <c r="B48" s="26" t="e">
        <f>קבועות!#REF!</f>
        <v>#REF!</v>
      </c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10">
        <f t="shared" si="3"/>
        <v>0</v>
      </c>
      <c r="P48" s="9" t="str">
        <f t="shared" si="4"/>
        <v/>
      </c>
      <c r="Q48" s="64" t="str">
        <f t="shared" si="2"/>
        <v/>
      </c>
      <c r="R48" s="65" t="str">
        <f>IFERROR(IF(O48=0,"",O48/#REF!),"")</f>
        <v/>
      </c>
    </row>
    <row r="49" spans="2:18" x14ac:dyDescent="0.25">
      <c r="B49" s="26" t="e">
        <f>קבועות!#REF!</f>
        <v>#REF!</v>
      </c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10">
        <f t="shared" si="3"/>
        <v>0</v>
      </c>
      <c r="P49" s="9" t="str">
        <f t="shared" si="4"/>
        <v/>
      </c>
      <c r="Q49" s="64" t="str">
        <f t="shared" si="2"/>
        <v/>
      </c>
      <c r="R49" s="65" t="str">
        <f>IFERROR(IF(O49=0,"",O49/#REF!),"")</f>
        <v/>
      </c>
    </row>
    <row r="50" spans="2:18" x14ac:dyDescent="0.25">
      <c r="B50" s="26" t="e">
        <f>קבועות!#REF!</f>
        <v>#REF!</v>
      </c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10">
        <f t="shared" si="3"/>
        <v>0</v>
      </c>
      <c r="P50" s="9" t="str">
        <f t="shared" si="4"/>
        <v/>
      </c>
      <c r="Q50" s="64" t="str">
        <f t="shared" si="2"/>
        <v/>
      </c>
      <c r="R50" s="65" t="str">
        <f>IFERROR(IF(O50=0,"",O50/#REF!),"")</f>
        <v/>
      </c>
    </row>
    <row r="51" spans="2:18" x14ac:dyDescent="0.25">
      <c r="B51" s="26" t="e">
        <f>קבועות!#REF!</f>
        <v>#REF!</v>
      </c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10">
        <f t="shared" si="3"/>
        <v>0</v>
      </c>
      <c r="P51" s="9" t="str">
        <f t="shared" si="4"/>
        <v/>
      </c>
      <c r="Q51" s="64" t="str">
        <f t="shared" si="2"/>
        <v/>
      </c>
      <c r="R51" s="65" t="str">
        <f>IFERROR(IF(O51=0,"",O51/#REF!),"")</f>
        <v/>
      </c>
    </row>
    <row r="52" spans="2:18" x14ac:dyDescent="0.25">
      <c r="B52" s="26" t="e">
        <f>קבועות!#REF!</f>
        <v>#REF!</v>
      </c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10">
        <f t="shared" si="3"/>
        <v>0</v>
      </c>
      <c r="P52" s="9" t="str">
        <f t="shared" si="4"/>
        <v/>
      </c>
      <c r="Q52" s="64" t="str">
        <f t="shared" si="2"/>
        <v/>
      </c>
      <c r="R52" s="65" t="str">
        <f>IFERROR(IF(O52=0,"",O52/#REF!),"")</f>
        <v/>
      </c>
    </row>
    <row r="53" spans="2:18" x14ac:dyDescent="0.25">
      <c r="B53" s="26" t="e">
        <f>קבועות!#REF!</f>
        <v>#REF!</v>
      </c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10">
        <f t="shared" si="3"/>
        <v>0</v>
      </c>
      <c r="P53" s="9" t="str">
        <f t="shared" si="4"/>
        <v/>
      </c>
      <c r="Q53" s="64" t="str">
        <f t="shared" si="2"/>
        <v/>
      </c>
      <c r="R53" s="65" t="str">
        <f>IFERROR(IF(O53=0,"",O53/#REF!),"")</f>
        <v/>
      </c>
    </row>
    <row r="54" spans="2:18" x14ac:dyDescent="0.25">
      <c r="B54" s="26" t="e">
        <f>קבועות!#REF!</f>
        <v>#REF!</v>
      </c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10">
        <f t="shared" si="3"/>
        <v>0</v>
      </c>
      <c r="P54" s="9" t="str">
        <f t="shared" si="4"/>
        <v/>
      </c>
      <c r="Q54" s="64" t="str">
        <f t="shared" si="2"/>
        <v/>
      </c>
      <c r="R54" s="65" t="str">
        <f>IFERROR(IF(O54=0,"",O54/#REF!),"")</f>
        <v/>
      </c>
    </row>
    <row r="55" spans="2:18" ht="14" thickBot="1" x14ac:dyDescent="0.3">
      <c r="B55" s="29" t="e">
        <f>קבועות!#REF!</f>
        <v>#REF!</v>
      </c>
      <c r="C55" s="56"/>
      <c r="D55" s="56"/>
      <c r="E55" s="56"/>
      <c r="F55" s="56"/>
      <c r="G55" s="56"/>
      <c r="H55" s="56"/>
      <c r="I55" s="56"/>
      <c r="J55" s="56"/>
      <c r="K55" s="56"/>
      <c r="L55" s="56"/>
      <c r="M55" s="56"/>
      <c r="N55" s="56"/>
      <c r="O55" s="57">
        <f t="shared" si="3"/>
        <v>0</v>
      </c>
      <c r="P55" s="56" t="str">
        <f t="shared" si="4"/>
        <v/>
      </c>
      <c r="Q55" s="66" t="str">
        <f t="shared" si="2"/>
        <v/>
      </c>
      <c r="R55" s="67" t="str">
        <f>IFERROR(IF(O55=0,"",O55/#REF!),"")</f>
        <v/>
      </c>
    </row>
    <row r="90" spans="2:15" ht="14" thickBot="1" x14ac:dyDescent="0.3"/>
    <row r="91" spans="2:15" x14ac:dyDescent="0.25">
      <c r="B91" s="38">
        <f t="shared" ref="B91:N91" si="5">B4</f>
        <v>0</v>
      </c>
      <c r="C91" s="39">
        <f t="shared" si="5"/>
        <v>44562</v>
      </c>
      <c r="D91" s="39">
        <f t="shared" si="5"/>
        <v>44593</v>
      </c>
      <c r="E91" s="39">
        <f t="shared" si="5"/>
        <v>44621</v>
      </c>
      <c r="F91" s="39">
        <f t="shared" si="5"/>
        <v>44652</v>
      </c>
      <c r="G91" s="39">
        <f t="shared" si="5"/>
        <v>44682</v>
      </c>
      <c r="H91" s="39">
        <f t="shared" si="5"/>
        <v>44713</v>
      </c>
      <c r="I91" s="39">
        <f t="shared" si="5"/>
        <v>44743</v>
      </c>
      <c r="J91" s="39">
        <f t="shared" si="5"/>
        <v>44774</v>
      </c>
      <c r="K91" s="39">
        <f t="shared" si="5"/>
        <v>44805</v>
      </c>
      <c r="L91" s="39">
        <f t="shared" si="5"/>
        <v>44835</v>
      </c>
      <c r="M91" s="39">
        <f t="shared" si="5"/>
        <v>44866</v>
      </c>
      <c r="N91" s="39">
        <f t="shared" si="5"/>
        <v>44896</v>
      </c>
      <c r="O91" s="51" t="s">
        <v>1</v>
      </c>
    </row>
    <row r="92" spans="2:15" x14ac:dyDescent="0.25">
      <c r="B92" s="28" t="str">
        <f t="shared" ref="B92:B106" si="6">B5</f>
        <v>סה"כ קבועות</v>
      </c>
      <c r="C92" s="7" t="str">
        <f>IF('תחזית רווה'!C$5=0,"",C5)</f>
        <v/>
      </c>
      <c r="D92" s="7" t="str">
        <f>IF('תחזית רווה'!D$5=0,"",D5)</f>
        <v/>
      </c>
      <c r="E92" s="7" t="str">
        <f>IF('תחזית רווה'!E$5=0,"",E5)</f>
        <v/>
      </c>
      <c r="F92" s="7" t="str">
        <f>IF('תחזית רווה'!F$5=0,"",F5)</f>
        <v/>
      </c>
      <c r="G92" s="7" t="str">
        <f>IF('תחזית רווה'!G$5=0,"",G5)</f>
        <v/>
      </c>
      <c r="H92" s="7" t="str">
        <f>IF('תחזית רווה'!H$5=0,"",H5)</f>
        <v/>
      </c>
      <c r="I92" s="7" t="str">
        <f>IF('תחזית רווה'!I$5=0,"",I5)</f>
        <v/>
      </c>
      <c r="J92" s="7" t="str">
        <f>IF('תחזית רווה'!J$5=0,"",J5)</f>
        <v/>
      </c>
      <c r="K92" s="7" t="str">
        <f>IF('תחזית רווה'!K$5=0,"",K5)</f>
        <v/>
      </c>
      <c r="L92" s="7" t="str">
        <f>IF('תחזית רווה'!L$5=0,"",L5)</f>
        <v/>
      </c>
      <c r="M92" s="7" t="str">
        <f>IF('תחזית רווה'!M$5=0,"",M5)</f>
        <v/>
      </c>
      <c r="N92" s="7" t="str">
        <f>IF('תחזית רווה'!N$5=0,"",N5)</f>
        <v/>
      </c>
      <c r="O92" s="58">
        <f>SUM(C92:N92)</f>
        <v>0</v>
      </c>
    </row>
    <row r="93" spans="2:15" x14ac:dyDescent="0.25">
      <c r="B93" s="26">
        <f t="shared" si="6"/>
        <v>0</v>
      </c>
      <c r="C93" s="7" t="str">
        <f>IF('תחזית רווה'!C$5=0,"",C6)</f>
        <v/>
      </c>
      <c r="D93" s="7" t="str">
        <f>IF('תחזית רווה'!D$5=0,"",D6)</f>
        <v/>
      </c>
      <c r="E93" s="7" t="str">
        <f>IF('תחזית רווה'!E$5=0,"",E6)</f>
        <v/>
      </c>
      <c r="F93" s="7" t="str">
        <f>IF('תחזית רווה'!F$5=0,"",F6)</f>
        <v/>
      </c>
      <c r="G93" s="7" t="str">
        <f>IF('תחזית רווה'!G$5=0,"",G6)</f>
        <v/>
      </c>
      <c r="H93" s="7" t="str">
        <f>IF('תחזית רווה'!H$5=0,"",H6)</f>
        <v/>
      </c>
      <c r="I93" s="7" t="str">
        <f>IF('תחזית רווה'!I$5=0,"",I6)</f>
        <v/>
      </c>
      <c r="J93" s="7" t="str">
        <f>IF('תחזית רווה'!J$5=0,"",J6)</f>
        <v/>
      </c>
      <c r="K93" s="7" t="str">
        <f>IF('תחזית רווה'!K$5=0,"",K6)</f>
        <v/>
      </c>
      <c r="L93" s="7" t="str">
        <f>IF('תחזית רווה'!L$5=0,"",L6)</f>
        <v/>
      </c>
      <c r="M93" s="7" t="str">
        <f>IF('תחזית רווה'!M$5=0,"",M6)</f>
        <v/>
      </c>
      <c r="N93" s="7" t="str">
        <f>IF('תחזית רווה'!N$5=0,"",N6)</f>
        <v/>
      </c>
      <c r="O93" s="37">
        <f>SUM(C93:N93)</f>
        <v>0</v>
      </c>
    </row>
    <row r="94" spans="2:15" x14ac:dyDescent="0.25">
      <c r="B94" s="26">
        <f t="shared" si="6"/>
        <v>0</v>
      </c>
      <c r="C94" s="7" t="str">
        <f>IF('תחזית רווה'!C$5=0,"",C7)</f>
        <v/>
      </c>
      <c r="D94" s="7" t="str">
        <f>IF('תחזית רווה'!D$5=0,"",D7)</f>
        <v/>
      </c>
      <c r="E94" s="7" t="str">
        <f>IF('תחזית רווה'!E$5=0,"",E7)</f>
        <v/>
      </c>
      <c r="F94" s="7" t="str">
        <f>IF('תחזית רווה'!F$5=0,"",F7)</f>
        <v/>
      </c>
      <c r="G94" s="7" t="str">
        <f>IF('תחזית רווה'!G$5=0,"",G7)</f>
        <v/>
      </c>
      <c r="H94" s="7" t="str">
        <f>IF('תחזית רווה'!H$5=0,"",H7)</f>
        <v/>
      </c>
      <c r="I94" s="7" t="str">
        <f>IF('תחזית רווה'!I$5=0,"",I7)</f>
        <v/>
      </c>
      <c r="J94" s="7" t="str">
        <f>IF('תחזית רווה'!J$5=0,"",J7)</f>
        <v/>
      </c>
      <c r="K94" s="7" t="str">
        <f>IF('תחזית רווה'!K$5=0,"",K7)</f>
        <v/>
      </c>
      <c r="L94" s="7" t="str">
        <f>IF('תחזית רווה'!L$5=0,"",L7)</f>
        <v/>
      </c>
      <c r="M94" s="7" t="str">
        <f>IF('תחזית רווה'!M$5=0,"",M7)</f>
        <v/>
      </c>
      <c r="N94" s="7" t="str">
        <f>IF('תחזית רווה'!N$5=0,"",N7)</f>
        <v/>
      </c>
      <c r="O94" s="37">
        <f t="shared" ref="O94:O142" si="7">SUM(C94:N94)</f>
        <v>0</v>
      </c>
    </row>
    <row r="95" spans="2:15" x14ac:dyDescent="0.25">
      <c r="B95" s="26">
        <f t="shared" si="6"/>
        <v>0</v>
      </c>
      <c r="C95" s="7" t="str">
        <f>IF('תחזית רווה'!C$5=0,"",C8)</f>
        <v/>
      </c>
      <c r="D95" s="7" t="str">
        <f>IF('תחזית רווה'!D$5=0,"",D8)</f>
        <v/>
      </c>
      <c r="E95" s="7" t="str">
        <f>IF('תחזית רווה'!E$5=0,"",E8)</f>
        <v/>
      </c>
      <c r="F95" s="7" t="str">
        <f>IF('תחזית רווה'!F$5=0,"",F8)</f>
        <v/>
      </c>
      <c r="G95" s="7" t="str">
        <f>IF('תחזית רווה'!G$5=0,"",G8)</f>
        <v/>
      </c>
      <c r="H95" s="7" t="str">
        <f>IF('תחזית רווה'!H$5=0,"",H8)</f>
        <v/>
      </c>
      <c r="I95" s="7" t="str">
        <f>IF('תחזית רווה'!I$5=0,"",I8)</f>
        <v/>
      </c>
      <c r="J95" s="7" t="str">
        <f>IF('תחזית רווה'!J$5=0,"",J8)</f>
        <v/>
      </c>
      <c r="K95" s="7" t="str">
        <f>IF('תחזית רווה'!K$5=0,"",K8)</f>
        <v/>
      </c>
      <c r="L95" s="7" t="str">
        <f>IF('תחזית רווה'!L$5=0,"",L8)</f>
        <v/>
      </c>
      <c r="M95" s="7" t="str">
        <f>IF('תחזית רווה'!M$5=0,"",M8)</f>
        <v/>
      </c>
      <c r="N95" s="7" t="str">
        <f>IF('תחזית רווה'!N$5=0,"",N8)</f>
        <v/>
      </c>
      <c r="O95" s="37">
        <f t="shared" si="7"/>
        <v>0</v>
      </c>
    </row>
    <row r="96" spans="2:15" x14ac:dyDescent="0.25">
      <c r="B96" s="26">
        <f t="shared" si="6"/>
        <v>0</v>
      </c>
      <c r="C96" s="7" t="str">
        <f>IF('תחזית רווה'!C$5=0,"",C9)</f>
        <v/>
      </c>
      <c r="D96" s="7" t="str">
        <f>IF('תחזית רווה'!D$5=0,"",D9)</f>
        <v/>
      </c>
      <c r="E96" s="7" t="str">
        <f>IF('תחזית רווה'!E$5=0,"",E9)</f>
        <v/>
      </c>
      <c r="F96" s="7" t="str">
        <f>IF('תחזית רווה'!F$5=0,"",F9)</f>
        <v/>
      </c>
      <c r="G96" s="7" t="str">
        <f>IF('תחזית רווה'!G$5=0,"",G9)</f>
        <v/>
      </c>
      <c r="H96" s="7" t="str">
        <f>IF('תחזית רווה'!H$5=0,"",H9)</f>
        <v/>
      </c>
      <c r="I96" s="7" t="str">
        <f>IF('תחזית רווה'!I$5=0,"",I9)</f>
        <v/>
      </c>
      <c r="J96" s="7" t="str">
        <f>IF('תחזית רווה'!J$5=0,"",J9)</f>
        <v/>
      </c>
      <c r="K96" s="7" t="str">
        <f>IF('תחזית רווה'!K$5=0,"",K9)</f>
        <v/>
      </c>
      <c r="L96" s="7" t="str">
        <f>IF('תחזית רווה'!L$5=0,"",L9)</f>
        <v/>
      </c>
      <c r="M96" s="7" t="str">
        <f>IF('תחזית רווה'!M$5=0,"",M9)</f>
        <v/>
      </c>
      <c r="N96" s="7" t="str">
        <f>IF('תחזית רווה'!N$5=0,"",N9)</f>
        <v/>
      </c>
      <c r="O96" s="37">
        <f t="shared" si="7"/>
        <v>0</v>
      </c>
    </row>
    <row r="97" spans="2:15" x14ac:dyDescent="0.25">
      <c r="B97" s="26">
        <f t="shared" si="6"/>
        <v>0</v>
      </c>
      <c r="C97" s="7" t="str">
        <f>IF('תחזית רווה'!C$5=0,"",C10)</f>
        <v/>
      </c>
      <c r="D97" s="7" t="str">
        <f>IF('תחזית רווה'!D$5=0,"",D10)</f>
        <v/>
      </c>
      <c r="E97" s="7" t="str">
        <f>IF('תחזית רווה'!E$5=0,"",E10)</f>
        <v/>
      </c>
      <c r="F97" s="7" t="str">
        <f>IF('תחזית רווה'!F$5=0,"",F10)</f>
        <v/>
      </c>
      <c r="G97" s="7" t="str">
        <f>IF('תחזית רווה'!G$5=0,"",G10)</f>
        <v/>
      </c>
      <c r="H97" s="7" t="str">
        <f>IF('תחזית רווה'!H$5=0,"",H10)</f>
        <v/>
      </c>
      <c r="I97" s="7" t="str">
        <f>IF('תחזית רווה'!I$5=0,"",I10)</f>
        <v/>
      </c>
      <c r="J97" s="7" t="str">
        <f>IF('תחזית רווה'!J$5=0,"",J10)</f>
        <v/>
      </c>
      <c r="K97" s="7" t="str">
        <f>IF('תחזית רווה'!K$5=0,"",K10)</f>
        <v/>
      </c>
      <c r="L97" s="7" t="str">
        <f>IF('תחזית רווה'!L$5=0,"",L10)</f>
        <v/>
      </c>
      <c r="M97" s="7" t="str">
        <f>IF('תחזית רווה'!M$5=0,"",M10)</f>
        <v/>
      </c>
      <c r="N97" s="7" t="str">
        <f>IF('תחזית רווה'!N$5=0,"",N10)</f>
        <v/>
      </c>
      <c r="O97" s="37">
        <f t="shared" si="7"/>
        <v>0</v>
      </c>
    </row>
    <row r="98" spans="2:15" x14ac:dyDescent="0.25">
      <c r="B98" s="26">
        <f t="shared" si="6"/>
        <v>0</v>
      </c>
      <c r="C98" s="7" t="str">
        <f>IF('תחזית רווה'!C$5=0,"",C11)</f>
        <v/>
      </c>
      <c r="D98" s="7" t="str">
        <f>IF('תחזית רווה'!D$5=0,"",D11)</f>
        <v/>
      </c>
      <c r="E98" s="7" t="str">
        <f>IF('תחזית רווה'!E$5=0,"",E11)</f>
        <v/>
      </c>
      <c r="F98" s="7" t="str">
        <f>IF('תחזית רווה'!F$5=0,"",F11)</f>
        <v/>
      </c>
      <c r="G98" s="7" t="str">
        <f>IF('תחזית רווה'!G$5=0,"",G11)</f>
        <v/>
      </c>
      <c r="H98" s="7" t="str">
        <f>IF('תחזית רווה'!H$5=0,"",H11)</f>
        <v/>
      </c>
      <c r="I98" s="7" t="str">
        <f>IF('תחזית רווה'!I$5=0,"",I11)</f>
        <v/>
      </c>
      <c r="J98" s="7" t="str">
        <f>IF('תחזית רווה'!J$5=0,"",J11)</f>
        <v/>
      </c>
      <c r="K98" s="7" t="str">
        <f>IF('תחזית רווה'!K$5=0,"",K11)</f>
        <v/>
      </c>
      <c r="L98" s="7" t="str">
        <f>IF('תחזית רווה'!L$5=0,"",L11)</f>
        <v/>
      </c>
      <c r="M98" s="7" t="str">
        <f>IF('תחזית רווה'!M$5=0,"",M11)</f>
        <v/>
      </c>
      <c r="N98" s="7" t="str">
        <f>IF('תחזית רווה'!N$5=0,"",N11)</f>
        <v/>
      </c>
      <c r="O98" s="37">
        <f t="shared" si="7"/>
        <v>0</v>
      </c>
    </row>
    <row r="99" spans="2:15" x14ac:dyDescent="0.25">
      <c r="B99" s="26">
        <f t="shared" si="6"/>
        <v>0</v>
      </c>
      <c r="C99" s="7" t="str">
        <f>IF('תחזית רווה'!C$5=0,"",C12)</f>
        <v/>
      </c>
      <c r="D99" s="7" t="str">
        <f>IF('תחזית רווה'!D$5=0,"",D12)</f>
        <v/>
      </c>
      <c r="E99" s="7" t="str">
        <f>IF('תחזית רווה'!E$5=0,"",E12)</f>
        <v/>
      </c>
      <c r="F99" s="7" t="str">
        <f>IF('תחזית רווה'!F$5=0,"",F12)</f>
        <v/>
      </c>
      <c r="G99" s="7" t="str">
        <f>IF('תחזית רווה'!G$5=0,"",G12)</f>
        <v/>
      </c>
      <c r="H99" s="7" t="str">
        <f>IF('תחזית רווה'!H$5=0,"",H12)</f>
        <v/>
      </c>
      <c r="I99" s="7" t="str">
        <f>IF('תחזית רווה'!I$5=0,"",I12)</f>
        <v/>
      </c>
      <c r="J99" s="7" t="str">
        <f>IF('תחזית רווה'!J$5=0,"",J12)</f>
        <v/>
      </c>
      <c r="K99" s="7" t="str">
        <f>IF('תחזית רווה'!K$5=0,"",K12)</f>
        <v/>
      </c>
      <c r="L99" s="7" t="str">
        <f>IF('תחזית רווה'!L$5=0,"",L12)</f>
        <v/>
      </c>
      <c r="M99" s="7" t="str">
        <f>IF('תחזית רווה'!M$5=0,"",M12)</f>
        <v/>
      </c>
      <c r="N99" s="7" t="str">
        <f>IF('תחזית רווה'!N$5=0,"",N12)</f>
        <v/>
      </c>
      <c r="O99" s="37">
        <f t="shared" si="7"/>
        <v>0</v>
      </c>
    </row>
    <row r="100" spans="2:15" x14ac:dyDescent="0.25">
      <c r="B100" s="26">
        <f t="shared" si="6"/>
        <v>0</v>
      </c>
      <c r="C100" s="7" t="str">
        <f>IF('תחזית רווה'!C$5=0,"",C13)</f>
        <v/>
      </c>
      <c r="D100" s="7" t="str">
        <f>IF('תחזית רווה'!D$5=0,"",D13)</f>
        <v/>
      </c>
      <c r="E100" s="7" t="str">
        <f>IF('תחזית רווה'!E$5=0,"",E13)</f>
        <v/>
      </c>
      <c r="F100" s="7" t="str">
        <f>IF('תחזית רווה'!F$5=0,"",F13)</f>
        <v/>
      </c>
      <c r="G100" s="7" t="str">
        <f>IF('תחזית רווה'!G$5=0,"",G13)</f>
        <v/>
      </c>
      <c r="H100" s="7" t="str">
        <f>IF('תחזית רווה'!H$5=0,"",H13)</f>
        <v/>
      </c>
      <c r="I100" s="7" t="str">
        <f>IF('תחזית רווה'!I$5=0,"",I13)</f>
        <v/>
      </c>
      <c r="J100" s="7" t="str">
        <f>IF('תחזית רווה'!J$5=0,"",J13)</f>
        <v/>
      </c>
      <c r="K100" s="7" t="str">
        <f>IF('תחזית רווה'!K$5=0,"",K13)</f>
        <v/>
      </c>
      <c r="L100" s="7" t="str">
        <f>IF('תחזית רווה'!L$5=0,"",L13)</f>
        <v/>
      </c>
      <c r="M100" s="7" t="str">
        <f>IF('תחזית רווה'!M$5=0,"",M13)</f>
        <v/>
      </c>
      <c r="N100" s="7" t="str">
        <f>IF('תחזית רווה'!N$5=0,"",N13)</f>
        <v/>
      </c>
      <c r="O100" s="37">
        <f t="shared" si="7"/>
        <v>0</v>
      </c>
    </row>
    <row r="101" spans="2:15" x14ac:dyDescent="0.25">
      <c r="B101" s="26">
        <f t="shared" si="6"/>
        <v>0</v>
      </c>
      <c r="C101" s="7" t="str">
        <f>IF('תחזית רווה'!C$5=0,"",C14)</f>
        <v/>
      </c>
      <c r="D101" s="7" t="str">
        <f>IF('תחזית רווה'!D$5=0,"",D14)</f>
        <v/>
      </c>
      <c r="E101" s="7" t="str">
        <f>IF('תחזית רווה'!E$5=0,"",E14)</f>
        <v/>
      </c>
      <c r="F101" s="7" t="str">
        <f>IF('תחזית רווה'!F$5=0,"",F14)</f>
        <v/>
      </c>
      <c r="G101" s="7" t="str">
        <f>IF('תחזית רווה'!G$5=0,"",G14)</f>
        <v/>
      </c>
      <c r="H101" s="7" t="str">
        <f>IF('תחזית רווה'!H$5=0,"",H14)</f>
        <v/>
      </c>
      <c r="I101" s="7" t="str">
        <f>IF('תחזית רווה'!I$5=0,"",I14)</f>
        <v/>
      </c>
      <c r="J101" s="7" t="str">
        <f>IF('תחזית רווה'!J$5=0,"",J14)</f>
        <v/>
      </c>
      <c r="K101" s="7" t="str">
        <f>IF('תחזית רווה'!K$5=0,"",K14)</f>
        <v/>
      </c>
      <c r="L101" s="7" t="str">
        <f>IF('תחזית רווה'!L$5=0,"",L14)</f>
        <v/>
      </c>
      <c r="M101" s="7" t="str">
        <f>IF('תחזית רווה'!M$5=0,"",M14)</f>
        <v/>
      </c>
      <c r="N101" s="7" t="str">
        <f>IF('תחזית רווה'!N$5=0,"",N14)</f>
        <v/>
      </c>
      <c r="O101" s="37">
        <f t="shared" si="7"/>
        <v>0</v>
      </c>
    </row>
    <row r="102" spans="2:15" x14ac:dyDescent="0.25">
      <c r="B102" s="26">
        <f t="shared" si="6"/>
        <v>0</v>
      </c>
      <c r="C102" s="7" t="str">
        <f>IF('תחזית רווה'!C$5=0,"",C15)</f>
        <v/>
      </c>
      <c r="D102" s="7" t="str">
        <f>IF('תחזית רווה'!D$5=0,"",D15)</f>
        <v/>
      </c>
      <c r="E102" s="7" t="str">
        <f>IF('תחזית רווה'!E$5=0,"",E15)</f>
        <v/>
      </c>
      <c r="F102" s="7" t="str">
        <f>IF('תחזית רווה'!F$5=0,"",F15)</f>
        <v/>
      </c>
      <c r="G102" s="7" t="str">
        <f>IF('תחזית רווה'!G$5=0,"",G15)</f>
        <v/>
      </c>
      <c r="H102" s="7" t="str">
        <f>IF('תחזית רווה'!H$5=0,"",H15)</f>
        <v/>
      </c>
      <c r="I102" s="7" t="str">
        <f>IF('תחזית רווה'!I$5=0,"",I15)</f>
        <v/>
      </c>
      <c r="J102" s="7" t="str">
        <f>IF('תחזית רווה'!J$5=0,"",J15)</f>
        <v/>
      </c>
      <c r="K102" s="7" t="str">
        <f>IF('תחזית רווה'!K$5=0,"",K15)</f>
        <v/>
      </c>
      <c r="L102" s="7" t="str">
        <f>IF('תחזית רווה'!L$5=0,"",L15)</f>
        <v/>
      </c>
      <c r="M102" s="7" t="str">
        <f>IF('תחזית רווה'!M$5=0,"",M15)</f>
        <v/>
      </c>
      <c r="N102" s="7" t="str">
        <f>IF('תחזית רווה'!N$5=0,"",N15)</f>
        <v/>
      </c>
      <c r="O102" s="37">
        <f t="shared" si="7"/>
        <v>0</v>
      </c>
    </row>
    <row r="103" spans="2:15" x14ac:dyDescent="0.25">
      <c r="B103" s="26">
        <f t="shared" si="6"/>
        <v>0</v>
      </c>
      <c r="C103" s="7" t="str">
        <f>IF('תחזית רווה'!C$5=0,"",C16)</f>
        <v/>
      </c>
      <c r="D103" s="7" t="str">
        <f>IF('תחזית רווה'!D$5=0,"",D16)</f>
        <v/>
      </c>
      <c r="E103" s="7" t="str">
        <f>IF('תחזית רווה'!E$5=0,"",E16)</f>
        <v/>
      </c>
      <c r="F103" s="7" t="str">
        <f>IF('תחזית רווה'!F$5=0,"",F16)</f>
        <v/>
      </c>
      <c r="G103" s="7" t="str">
        <f>IF('תחזית רווה'!G$5=0,"",G16)</f>
        <v/>
      </c>
      <c r="H103" s="7" t="str">
        <f>IF('תחזית רווה'!H$5=0,"",H16)</f>
        <v/>
      </c>
      <c r="I103" s="7" t="str">
        <f>IF('תחזית רווה'!I$5=0,"",I16)</f>
        <v/>
      </c>
      <c r="J103" s="7" t="str">
        <f>IF('תחזית רווה'!J$5=0,"",J16)</f>
        <v/>
      </c>
      <c r="K103" s="7" t="str">
        <f>IF('תחזית רווה'!K$5=0,"",K16)</f>
        <v/>
      </c>
      <c r="L103" s="7" t="str">
        <f>IF('תחזית רווה'!L$5=0,"",L16)</f>
        <v/>
      </c>
      <c r="M103" s="7" t="str">
        <f>IF('תחזית רווה'!M$5=0,"",M16)</f>
        <v/>
      </c>
      <c r="N103" s="7" t="str">
        <f>IF('תחזית רווה'!N$5=0,"",N16)</f>
        <v/>
      </c>
      <c r="O103" s="37">
        <f t="shared" si="7"/>
        <v>0</v>
      </c>
    </row>
    <row r="104" spans="2:15" x14ac:dyDescent="0.25">
      <c r="B104" s="26">
        <f t="shared" si="6"/>
        <v>0</v>
      </c>
      <c r="C104" s="7" t="str">
        <f>IF('תחזית רווה'!C$5=0,"",C17)</f>
        <v/>
      </c>
      <c r="D104" s="7" t="str">
        <f>IF('תחזית רווה'!D$5=0,"",D17)</f>
        <v/>
      </c>
      <c r="E104" s="7" t="str">
        <f>IF('תחזית רווה'!E$5=0,"",E17)</f>
        <v/>
      </c>
      <c r="F104" s="7" t="str">
        <f>IF('תחזית רווה'!F$5=0,"",F17)</f>
        <v/>
      </c>
      <c r="G104" s="7" t="str">
        <f>IF('תחזית רווה'!G$5=0,"",G17)</f>
        <v/>
      </c>
      <c r="H104" s="7" t="str">
        <f>IF('תחזית רווה'!H$5=0,"",H17)</f>
        <v/>
      </c>
      <c r="I104" s="7" t="str">
        <f>IF('תחזית רווה'!I$5=0,"",I17)</f>
        <v/>
      </c>
      <c r="J104" s="7" t="str">
        <f>IF('תחזית רווה'!J$5=0,"",J17)</f>
        <v/>
      </c>
      <c r="K104" s="7" t="str">
        <f>IF('תחזית רווה'!K$5=0,"",K17)</f>
        <v/>
      </c>
      <c r="L104" s="7" t="str">
        <f>IF('תחזית רווה'!L$5=0,"",L17)</f>
        <v/>
      </c>
      <c r="M104" s="7" t="str">
        <f>IF('תחזית רווה'!M$5=0,"",M17)</f>
        <v/>
      </c>
      <c r="N104" s="7" t="str">
        <f>IF('תחזית רווה'!N$5=0,"",N17)</f>
        <v/>
      </c>
      <c r="O104" s="37">
        <f t="shared" si="7"/>
        <v>0</v>
      </c>
    </row>
    <row r="105" spans="2:15" x14ac:dyDescent="0.25">
      <c r="B105" s="26">
        <f t="shared" si="6"/>
        <v>0</v>
      </c>
      <c r="C105" s="7" t="str">
        <f>IF('תחזית רווה'!C$5=0,"",C18)</f>
        <v/>
      </c>
      <c r="D105" s="7" t="str">
        <f>IF('תחזית רווה'!D$5=0,"",D18)</f>
        <v/>
      </c>
      <c r="E105" s="7" t="str">
        <f>IF('תחזית רווה'!E$5=0,"",E18)</f>
        <v/>
      </c>
      <c r="F105" s="7" t="str">
        <f>IF('תחזית רווה'!F$5=0,"",F18)</f>
        <v/>
      </c>
      <c r="G105" s="7" t="str">
        <f>IF('תחזית רווה'!G$5=0,"",G18)</f>
        <v/>
      </c>
      <c r="H105" s="7" t="str">
        <f>IF('תחזית רווה'!H$5=0,"",H18)</f>
        <v/>
      </c>
      <c r="I105" s="7" t="str">
        <f>IF('תחזית רווה'!I$5=0,"",I18)</f>
        <v/>
      </c>
      <c r="J105" s="7" t="str">
        <f>IF('תחזית רווה'!J$5=0,"",J18)</f>
        <v/>
      </c>
      <c r="K105" s="7" t="str">
        <f>IF('תחזית רווה'!K$5=0,"",K18)</f>
        <v/>
      </c>
      <c r="L105" s="7" t="str">
        <f>IF('תחזית רווה'!L$5=0,"",L18)</f>
        <v/>
      </c>
      <c r="M105" s="7" t="str">
        <f>IF('תחזית רווה'!M$5=0,"",M18)</f>
        <v/>
      </c>
      <c r="N105" s="7" t="str">
        <f>IF('תחזית רווה'!N$5=0,"",N18)</f>
        <v/>
      </c>
      <c r="O105" s="37">
        <f t="shared" si="7"/>
        <v>0</v>
      </c>
    </row>
    <row r="106" spans="2:15" x14ac:dyDescent="0.25">
      <c r="B106" s="26">
        <f t="shared" si="6"/>
        <v>0</v>
      </c>
      <c r="C106" s="7" t="str">
        <f>IF('תחזית רווה'!C$5=0,"",C19)</f>
        <v/>
      </c>
      <c r="D106" s="7" t="str">
        <f>IF('תחזית רווה'!D$5=0,"",D19)</f>
        <v/>
      </c>
      <c r="E106" s="7" t="str">
        <f>IF('תחזית רווה'!E$5=0,"",E19)</f>
        <v/>
      </c>
      <c r="F106" s="7" t="str">
        <f>IF('תחזית רווה'!F$5=0,"",F19)</f>
        <v/>
      </c>
      <c r="G106" s="7" t="str">
        <f>IF('תחזית רווה'!G$5=0,"",G19)</f>
        <v/>
      </c>
      <c r="H106" s="7" t="str">
        <f>IF('תחזית רווה'!H$5=0,"",H19)</f>
        <v/>
      </c>
      <c r="I106" s="7" t="str">
        <f>IF('תחזית רווה'!I$5=0,"",I19)</f>
        <v/>
      </c>
      <c r="J106" s="7" t="str">
        <f>IF('תחזית רווה'!J$5=0,"",J19)</f>
        <v/>
      </c>
      <c r="K106" s="7" t="str">
        <f>IF('תחזית רווה'!K$5=0,"",K19)</f>
        <v/>
      </c>
      <c r="L106" s="7" t="str">
        <f>IF('תחזית רווה'!L$5=0,"",L19)</f>
        <v/>
      </c>
      <c r="M106" s="7" t="str">
        <f>IF('תחזית רווה'!M$5=0,"",M19)</f>
        <v/>
      </c>
      <c r="N106" s="7" t="str">
        <f>IF('תחזית רווה'!N$5=0,"",N19)</f>
        <v/>
      </c>
      <c r="O106" s="37">
        <f t="shared" si="7"/>
        <v>0</v>
      </c>
    </row>
    <row r="107" spans="2:15" x14ac:dyDescent="0.25">
      <c r="B107" s="26">
        <f t="shared" ref="B107:B122" si="8">B20</f>
        <v>0</v>
      </c>
      <c r="C107" s="7" t="str">
        <f>IF('תחזית רווה'!C$5=0,"",C20)</f>
        <v/>
      </c>
      <c r="D107" s="7" t="str">
        <f>IF('תחזית רווה'!D$5=0,"",D20)</f>
        <v/>
      </c>
      <c r="E107" s="7" t="str">
        <f>IF('תחזית רווה'!E$5=0,"",E20)</f>
        <v/>
      </c>
      <c r="F107" s="7" t="str">
        <f>IF('תחזית רווה'!F$5=0,"",F20)</f>
        <v/>
      </c>
      <c r="G107" s="7" t="str">
        <f>IF('תחזית רווה'!G$5=0,"",G20)</f>
        <v/>
      </c>
      <c r="H107" s="7" t="str">
        <f>IF('תחזית רווה'!H$5=0,"",H20)</f>
        <v/>
      </c>
      <c r="I107" s="7" t="str">
        <f>IF('תחזית רווה'!I$5=0,"",I20)</f>
        <v/>
      </c>
      <c r="J107" s="7" t="str">
        <f>IF('תחזית רווה'!J$5=0,"",J20)</f>
        <v/>
      </c>
      <c r="K107" s="7" t="str">
        <f>IF('תחזית רווה'!K$5=0,"",K20)</f>
        <v/>
      </c>
      <c r="L107" s="7" t="str">
        <f>IF('תחזית רווה'!L$5=0,"",L20)</f>
        <v/>
      </c>
      <c r="M107" s="7" t="str">
        <f>IF('תחזית רווה'!M$5=0,"",M20)</f>
        <v/>
      </c>
      <c r="N107" s="7" t="str">
        <f>IF('תחזית רווה'!N$5=0,"",N20)</f>
        <v/>
      </c>
      <c r="O107" s="37">
        <f t="shared" si="7"/>
        <v>0</v>
      </c>
    </row>
    <row r="108" spans="2:15" x14ac:dyDescent="0.25">
      <c r="B108" s="26">
        <f t="shared" si="8"/>
        <v>0</v>
      </c>
      <c r="C108" s="7" t="str">
        <f>IF('תחזית רווה'!C$5=0,"",C21)</f>
        <v/>
      </c>
      <c r="D108" s="7" t="str">
        <f>IF('תחזית רווה'!D$5=0,"",D21)</f>
        <v/>
      </c>
      <c r="E108" s="7" t="str">
        <f>IF('תחזית רווה'!E$5=0,"",E21)</f>
        <v/>
      </c>
      <c r="F108" s="7" t="str">
        <f>IF('תחזית רווה'!F$5=0,"",F21)</f>
        <v/>
      </c>
      <c r="G108" s="7" t="str">
        <f>IF('תחזית רווה'!G$5=0,"",G21)</f>
        <v/>
      </c>
      <c r="H108" s="7" t="str">
        <f>IF('תחזית רווה'!H$5=0,"",H21)</f>
        <v/>
      </c>
      <c r="I108" s="7" t="str">
        <f>IF('תחזית רווה'!I$5=0,"",I21)</f>
        <v/>
      </c>
      <c r="J108" s="7" t="str">
        <f>IF('תחזית רווה'!J$5=0,"",J21)</f>
        <v/>
      </c>
      <c r="K108" s="7" t="str">
        <f>IF('תחזית רווה'!K$5=0,"",K21)</f>
        <v/>
      </c>
      <c r="L108" s="7" t="str">
        <f>IF('תחזית רווה'!L$5=0,"",L21)</f>
        <v/>
      </c>
      <c r="M108" s="7" t="str">
        <f>IF('תחזית רווה'!M$5=0,"",M21)</f>
        <v/>
      </c>
      <c r="N108" s="7" t="str">
        <f>IF('תחזית רווה'!N$5=0,"",N21)</f>
        <v/>
      </c>
      <c r="O108" s="37">
        <f t="shared" si="7"/>
        <v>0</v>
      </c>
    </row>
    <row r="109" spans="2:15" x14ac:dyDescent="0.25">
      <c r="B109" s="26">
        <f t="shared" si="8"/>
        <v>0</v>
      </c>
      <c r="C109" s="7" t="str">
        <f>IF('תחזית רווה'!C$5=0,"",C22)</f>
        <v/>
      </c>
      <c r="D109" s="7" t="str">
        <f>IF('תחזית רווה'!D$5=0,"",D22)</f>
        <v/>
      </c>
      <c r="E109" s="7" t="str">
        <f>IF('תחזית רווה'!E$5=0,"",E22)</f>
        <v/>
      </c>
      <c r="F109" s="7" t="str">
        <f>IF('תחזית רווה'!F$5=0,"",F22)</f>
        <v/>
      </c>
      <c r="G109" s="7" t="str">
        <f>IF('תחזית רווה'!G$5=0,"",G22)</f>
        <v/>
      </c>
      <c r="H109" s="7" t="str">
        <f>IF('תחזית רווה'!H$5=0,"",H22)</f>
        <v/>
      </c>
      <c r="I109" s="7" t="str">
        <f>IF('תחזית רווה'!I$5=0,"",I22)</f>
        <v/>
      </c>
      <c r="J109" s="7" t="str">
        <f>IF('תחזית רווה'!J$5=0,"",J22)</f>
        <v/>
      </c>
      <c r="K109" s="7" t="str">
        <f>IF('תחזית רווה'!K$5=0,"",K22)</f>
        <v/>
      </c>
      <c r="L109" s="7" t="str">
        <f>IF('תחזית רווה'!L$5=0,"",L22)</f>
        <v/>
      </c>
      <c r="M109" s="7" t="str">
        <f>IF('תחזית רווה'!M$5=0,"",M22)</f>
        <v/>
      </c>
      <c r="N109" s="7" t="str">
        <f>IF('תחזית רווה'!N$5=0,"",N22)</f>
        <v/>
      </c>
      <c r="O109" s="37">
        <f t="shared" si="7"/>
        <v>0</v>
      </c>
    </row>
    <row r="110" spans="2:15" x14ac:dyDescent="0.25">
      <c r="B110" s="26">
        <f t="shared" si="8"/>
        <v>0</v>
      </c>
      <c r="C110" s="7" t="str">
        <f>IF('תחזית רווה'!C$5=0,"",C23)</f>
        <v/>
      </c>
      <c r="D110" s="7" t="str">
        <f>IF('תחזית רווה'!D$5=0,"",D23)</f>
        <v/>
      </c>
      <c r="E110" s="7" t="str">
        <f>IF('תחזית רווה'!E$5=0,"",E23)</f>
        <v/>
      </c>
      <c r="F110" s="7" t="str">
        <f>IF('תחזית רווה'!F$5=0,"",F23)</f>
        <v/>
      </c>
      <c r="G110" s="7" t="str">
        <f>IF('תחזית רווה'!G$5=0,"",G23)</f>
        <v/>
      </c>
      <c r="H110" s="7" t="str">
        <f>IF('תחזית רווה'!H$5=0,"",H23)</f>
        <v/>
      </c>
      <c r="I110" s="7" t="str">
        <f>IF('תחזית רווה'!I$5=0,"",I23)</f>
        <v/>
      </c>
      <c r="J110" s="7" t="str">
        <f>IF('תחזית רווה'!J$5=0,"",J23)</f>
        <v/>
      </c>
      <c r="K110" s="7" t="str">
        <f>IF('תחזית רווה'!K$5=0,"",K23)</f>
        <v/>
      </c>
      <c r="L110" s="7" t="str">
        <f>IF('תחזית רווה'!L$5=0,"",L23)</f>
        <v/>
      </c>
      <c r="M110" s="7" t="str">
        <f>IF('תחזית רווה'!M$5=0,"",M23)</f>
        <v/>
      </c>
      <c r="N110" s="7" t="str">
        <f>IF('תחזית רווה'!N$5=0,"",N23)</f>
        <v/>
      </c>
      <c r="O110" s="37">
        <f t="shared" si="7"/>
        <v>0</v>
      </c>
    </row>
    <row r="111" spans="2:15" x14ac:dyDescent="0.25">
      <c r="B111" s="26">
        <f t="shared" si="8"/>
        <v>0</v>
      </c>
      <c r="C111" s="7" t="str">
        <f>IF('תחזית רווה'!C$5=0,"",C24)</f>
        <v/>
      </c>
      <c r="D111" s="7" t="str">
        <f>IF('תחזית רווה'!D$5=0,"",D24)</f>
        <v/>
      </c>
      <c r="E111" s="7" t="str">
        <f>IF('תחזית רווה'!E$5=0,"",E24)</f>
        <v/>
      </c>
      <c r="F111" s="7" t="str">
        <f>IF('תחזית רווה'!F$5=0,"",F24)</f>
        <v/>
      </c>
      <c r="G111" s="7" t="str">
        <f>IF('תחזית רווה'!G$5=0,"",G24)</f>
        <v/>
      </c>
      <c r="H111" s="7" t="str">
        <f>IF('תחזית רווה'!H$5=0,"",H24)</f>
        <v/>
      </c>
      <c r="I111" s="7" t="str">
        <f>IF('תחזית רווה'!I$5=0,"",I24)</f>
        <v/>
      </c>
      <c r="J111" s="7" t="str">
        <f>IF('תחזית רווה'!J$5=0,"",J24)</f>
        <v/>
      </c>
      <c r="K111" s="7" t="str">
        <f>IF('תחזית רווה'!K$5=0,"",K24)</f>
        <v/>
      </c>
      <c r="L111" s="7" t="str">
        <f>IF('תחזית רווה'!L$5=0,"",L24)</f>
        <v/>
      </c>
      <c r="M111" s="7" t="str">
        <f>IF('תחזית רווה'!M$5=0,"",M24)</f>
        <v/>
      </c>
      <c r="N111" s="7" t="str">
        <f>IF('תחזית רווה'!N$5=0,"",N24)</f>
        <v/>
      </c>
      <c r="O111" s="37">
        <f t="shared" si="7"/>
        <v>0</v>
      </c>
    </row>
    <row r="112" spans="2:15" x14ac:dyDescent="0.25">
      <c r="B112" s="26">
        <f t="shared" si="8"/>
        <v>0</v>
      </c>
      <c r="C112" s="7" t="str">
        <f>IF('תחזית רווה'!C$5=0,"",C25)</f>
        <v/>
      </c>
      <c r="D112" s="7" t="str">
        <f>IF('תחזית רווה'!D$5=0,"",D25)</f>
        <v/>
      </c>
      <c r="E112" s="7" t="str">
        <f>IF('תחזית רווה'!E$5=0,"",E25)</f>
        <v/>
      </c>
      <c r="F112" s="7" t="str">
        <f>IF('תחזית רווה'!F$5=0,"",F25)</f>
        <v/>
      </c>
      <c r="G112" s="7" t="str">
        <f>IF('תחזית רווה'!G$5=0,"",G25)</f>
        <v/>
      </c>
      <c r="H112" s="7" t="str">
        <f>IF('תחזית רווה'!H$5=0,"",H25)</f>
        <v/>
      </c>
      <c r="I112" s="7" t="str">
        <f>IF('תחזית רווה'!I$5=0,"",I25)</f>
        <v/>
      </c>
      <c r="J112" s="7" t="str">
        <f>IF('תחזית רווה'!J$5=0,"",J25)</f>
        <v/>
      </c>
      <c r="K112" s="7" t="str">
        <f>IF('תחזית רווה'!K$5=0,"",K25)</f>
        <v/>
      </c>
      <c r="L112" s="7" t="str">
        <f>IF('תחזית רווה'!L$5=0,"",L25)</f>
        <v/>
      </c>
      <c r="M112" s="7" t="str">
        <f>IF('תחזית רווה'!M$5=0,"",M25)</f>
        <v/>
      </c>
      <c r="N112" s="7" t="str">
        <f>IF('תחזית רווה'!N$5=0,"",N25)</f>
        <v/>
      </c>
      <c r="O112" s="37">
        <f t="shared" si="7"/>
        <v>0</v>
      </c>
    </row>
    <row r="113" spans="2:15" x14ac:dyDescent="0.25">
      <c r="B113" s="26">
        <f t="shared" si="8"/>
        <v>0</v>
      </c>
      <c r="C113" s="7" t="str">
        <f>IF('תחזית רווה'!C$5=0,"",C26)</f>
        <v/>
      </c>
      <c r="D113" s="7" t="str">
        <f>IF('תחזית רווה'!D$5=0,"",D26)</f>
        <v/>
      </c>
      <c r="E113" s="7" t="str">
        <f>IF('תחזית רווה'!E$5=0,"",E26)</f>
        <v/>
      </c>
      <c r="F113" s="7" t="str">
        <f>IF('תחזית רווה'!F$5=0,"",F26)</f>
        <v/>
      </c>
      <c r="G113" s="7" t="str">
        <f>IF('תחזית רווה'!G$5=0,"",G26)</f>
        <v/>
      </c>
      <c r="H113" s="7" t="str">
        <f>IF('תחזית רווה'!H$5=0,"",H26)</f>
        <v/>
      </c>
      <c r="I113" s="7" t="str">
        <f>IF('תחזית רווה'!I$5=0,"",I26)</f>
        <v/>
      </c>
      <c r="J113" s="7" t="str">
        <f>IF('תחזית רווה'!J$5=0,"",J26)</f>
        <v/>
      </c>
      <c r="K113" s="7" t="str">
        <f>IF('תחזית רווה'!K$5=0,"",K26)</f>
        <v/>
      </c>
      <c r="L113" s="7" t="str">
        <f>IF('תחזית רווה'!L$5=0,"",L26)</f>
        <v/>
      </c>
      <c r="M113" s="7" t="str">
        <f>IF('תחזית רווה'!M$5=0,"",M26)</f>
        <v/>
      </c>
      <c r="N113" s="7" t="str">
        <f>IF('תחזית רווה'!N$5=0,"",N26)</f>
        <v/>
      </c>
      <c r="O113" s="37">
        <f t="shared" si="7"/>
        <v>0</v>
      </c>
    </row>
    <row r="114" spans="2:15" x14ac:dyDescent="0.25">
      <c r="B114" s="26">
        <f t="shared" si="8"/>
        <v>0</v>
      </c>
      <c r="C114" s="7" t="str">
        <f>IF('תחזית רווה'!C$5=0,"",C27)</f>
        <v/>
      </c>
      <c r="D114" s="7" t="str">
        <f>IF('תחזית רווה'!D$5=0,"",D27)</f>
        <v/>
      </c>
      <c r="E114" s="7" t="str">
        <f>IF('תחזית רווה'!E$5=0,"",E27)</f>
        <v/>
      </c>
      <c r="F114" s="7" t="str">
        <f>IF('תחזית רווה'!F$5=0,"",F27)</f>
        <v/>
      </c>
      <c r="G114" s="7" t="str">
        <f>IF('תחזית רווה'!G$5=0,"",G27)</f>
        <v/>
      </c>
      <c r="H114" s="7" t="str">
        <f>IF('תחזית רווה'!H$5=0,"",H27)</f>
        <v/>
      </c>
      <c r="I114" s="7" t="str">
        <f>IF('תחזית רווה'!I$5=0,"",I27)</f>
        <v/>
      </c>
      <c r="J114" s="7" t="str">
        <f>IF('תחזית רווה'!J$5=0,"",J27)</f>
        <v/>
      </c>
      <c r="K114" s="7" t="str">
        <f>IF('תחזית רווה'!K$5=0,"",K27)</f>
        <v/>
      </c>
      <c r="L114" s="7" t="str">
        <f>IF('תחזית רווה'!L$5=0,"",L27)</f>
        <v/>
      </c>
      <c r="M114" s="7" t="str">
        <f>IF('תחזית רווה'!M$5=0,"",M27)</f>
        <v/>
      </c>
      <c r="N114" s="7" t="str">
        <f>IF('תחזית רווה'!N$5=0,"",N27)</f>
        <v/>
      </c>
      <c r="O114" s="37">
        <f t="shared" si="7"/>
        <v>0</v>
      </c>
    </row>
    <row r="115" spans="2:15" x14ac:dyDescent="0.25">
      <c r="B115" s="26">
        <f t="shared" si="8"/>
        <v>0</v>
      </c>
      <c r="C115" s="7" t="str">
        <f>IF('תחזית רווה'!C$5=0,"",C28)</f>
        <v/>
      </c>
      <c r="D115" s="7" t="str">
        <f>IF('תחזית רווה'!D$5=0,"",D28)</f>
        <v/>
      </c>
      <c r="E115" s="7" t="str">
        <f>IF('תחזית רווה'!E$5=0,"",E28)</f>
        <v/>
      </c>
      <c r="F115" s="7" t="str">
        <f>IF('תחזית רווה'!F$5=0,"",F28)</f>
        <v/>
      </c>
      <c r="G115" s="7" t="str">
        <f>IF('תחזית רווה'!G$5=0,"",G28)</f>
        <v/>
      </c>
      <c r="H115" s="7" t="str">
        <f>IF('תחזית רווה'!H$5=0,"",H28)</f>
        <v/>
      </c>
      <c r="I115" s="7" t="str">
        <f>IF('תחזית רווה'!I$5=0,"",I28)</f>
        <v/>
      </c>
      <c r="J115" s="7" t="str">
        <f>IF('תחזית רווה'!J$5=0,"",J28)</f>
        <v/>
      </c>
      <c r="K115" s="7" t="str">
        <f>IF('תחזית רווה'!K$5=0,"",K28)</f>
        <v/>
      </c>
      <c r="L115" s="7" t="str">
        <f>IF('תחזית רווה'!L$5=0,"",L28)</f>
        <v/>
      </c>
      <c r="M115" s="7" t="str">
        <f>IF('תחזית רווה'!M$5=0,"",M28)</f>
        <v/>
      </c>
      <c r="N115" s="7" t="str">
        <f>IF('תחזית רווה'!N$5=0,"",N28)</f>
        <v/>
      </c>
      <c r="O115" s="37">
        <f t="shared" si="7"/>
        <v>0</v>
      </c>
    </row>
    <row r="116" spans="2:15" x14ac:dyDescent="0.25">
      <c r="B116" s="26">
        <f t="shared" si="8"/>
        <v>0</v>
      </c>
      <c r="C116" s="7" t="str">
        <f>IF('תחזית רווה'!C$5=0,"",C29)</f>
        <v/>
      </c>
      <c r="D116" s="7" t="str">
        <f>IF('תחזית רווה'!D$5=0,"",D29)</f>
        <v/>
      </c>
      <c r="E116" s="7" t="str">
        <f>IF('תחזית רווה'!E$5=0,"",E29)</f>
        <v/>
      </c>
      <c r="F116" s="7" t="str">
        <f>IF('תחזית רווה'!F$5=0,"",F29)</f>
        <v/>
      </c>
      <c r="G116" s="7" t="str">
        <f>IF('תחזית רווה'!G$5=0,"",G29)</f>
        <v/>
      </c>
      <c r="H116" s="7" t="str">
        <f>IF('תחזית רווה'!H$5=0,"",H29)</f>
        <v/>
      </c>
      <c r="I116" s="7" t="str">
        <f>IF('תחזית רווה'!I$5=0,"",I29)</f>
        <v/>
      </c>
      <c r="J116" s="7" t="str">
        <f>IF('תחזית רווה'!J$5=0,"",J29)</f>
        <v/>
      </c>
      <c r="K116" s="7" t="str">
        <f>IF('תחזית רווה'!K$5=0,"",K29)</f>
        <v/>
      </c>
      <c r="L116" s="7" t="str">
        <f>IF('תחזית רווה'!L$5=0,"",L29)</f>
        <v/>
      </c>
      <c r="M116" s="7" t="str">
        <f>IF('תחזית רווה'!M$5=0,"",M29)</f>
        <v/>
      </c>
      <c r="N116" s="7" t="str">
        <f>IF('תחזית רווה'!N$5=0,"",N29)</f>
        <v/>
      </c>
      <c r="O116" s="37">
        <f t="shared" si="7"/>
        <v>0</v>
      </c>
    </row>
    <row r="117" spans="2:15" x14ac:dyDescent="0.25">
      <c r="B117" s="26" t="e">
        <f t="shared" si="8"/>
        <v>#REF!</v>
      </c>
      <c r="C117" s="7" t="str">
        <f>IF('תחזית רווה'!C$5=0,"",C30)</f>
        <v/>
      </c>
      <c r="D117" s="7" t="str">
        <f>IF('תחזית רווה'!D$5=0,"",D30)</f>
        <v/>
      </c>
      <c r="E117" s="7" t="str">
        <f>IF('תחזית רווה'!E$5=0,"",E30)</f>
        <v/>
      </c>
      <c r="F117" s="7" t="str">
        <f>IF('תחזית רווה'!F$5=0,"",F30)</f>
        <v/>
      </c>
      <c r="G117" s="7" t="str">
        <f>IF('תחזית רווה'!G$5=0,"",G30)</f>
        <v/>
      </c>
      <c r="H117" s="7" t="str">
        <f>IF('תחזית רווה'!H$5=0,"",H30)</f>
        <v/>
      </c>
      <c r="I117" s="7" t="str">
        <f>IF('תחזית רווה'!I$5=0,"",I30)</f>
        <v/>
      </c>
      <c r="J117" s="7" t="str">
        <f>IF('תחזית רווה'!J$5=0,"",J30)</f>
        <v/>
      </c>
      <c r="K117" s="7" t="str">
        <f>IF('תחזית רווה'!K$5=0,"",K30)</f>
        <v/>
      </c>
      <c r="L117" s="7" t="str">
        <f>IF('תחזית רווה'!L$5=0,"",L30)</f>
        <v/>
      </c>
      <c r="M117" s="7" t="str">
        <f>IF('תחזית רווה'!M$5=0,"",M30)</f>
        <v/>
      </c>
      <c r="N117" s="7" t="str">
        <f>IF('תחזית רווה'!N$5=0,"",N30)</f>
        <v/>
      </c>
      <c r="O117" s="37">
        <f t="shared" si="7"/>
        <v>0</v>
      </c>
    </row>
    <row r="118" spans="2:15" x14ac:dyDescent="0.25">
      <c r="B118" s="26" t="e">
        <f t="shared" si="8"/>
        <v>#REF!</v>
      </c>
      <c r="C118" s="7" t="str">
        <f>IF('תחזית רווה'!C$5=0,"",C31)</f>
        <v/>
      </c>
      <c r="D118" s="7" t="str">
        <f>IF('תחזית רווה'!D$5=0,"",D31)</f>
        <v/>
      </c>
      <c r="E118" s="7" t="str">
        <f>IF('תחזית רווה'!E$5=0,"",E31)</f>
        <v/>
      </c>
      <c r="F118" s="7" t="str">
        <f>IF('תחזית רווה'!F$5=0,"",F31)</f>
        <v/>
      </c>
      <c r="G118" s="7" t="str">
        <f>IF('תחזית רווה'!G$5=0,"",G31)</f>
        <v/>
      </c>
      <c r="H118" s="7" t="str">
        <f>IF('תחזית רווה'!H$5=0,"",H31)</f>
        <v/>
      </c>
      <c r="I118" s="7" t="str">
        <f>IF('תחזית רווה'!I$5=0,"",I31)</f>
        <v/>
      </c>
      <c r="J118" s="7" t="str">
        <f>IF('תחזית רווה'!J$5=0,"",J31)</f>
        <v/>
      </c>
      <c r="K118" s="7" t="str">
        <f>IF('תחזית רווה'!K$5=0,"",K31)</f>
        <v/>
      </c>
      <c r="L118" s="7" t="str">
        <f>IF('תחזית רווה'!L$5=0,"",L31)</f>
        <v/>
      </c>
      <c r="M118" s="7" t="str">
        <f>IF('תחזית רווה'!M$5=0,"",M31)</f>
        <v/>
      </c>
      <c r="N118" s="7" t="str">
        <f>IF('תחזית רווה'!N$5=0,"",N31)</f>
        <v/>
      </c>
      <c r="O118" s="37">
        <f t="shared" si="7"/>
        <v>0</v>
      </c>
    </row>
    <row r="119" spans="2:15" x14ac:dyDescent="0.25">
      <c r="B119" s="26" t="e">
        <f t="shared" si="8"/>
        <v>#REF!</v>
      </c>
      <c r="C119" s="7" t="str">
        <f>IF('תחזית רווה'!C$5=0,"",C32)</f>
        <v/>
      </c>
      <c r="D119" s="7" t="str">
        <f>IF('תחזית רווה'!D$5=0,"",D32)</f>
        <v/>
      </c>
      <c r="E119" s="7" t="str">
        <f>IF('תחזית רווה'!E$5=0,"",E32)</f>
        <v/>
      </c>
      <c r="F119" s="7" t="str">
        <f>IF('תחזית רווה'!F$5=0,"",F32)</f>
        <v/>
      </c>
      <c r="G119" s="7" t="str">
        <f>IF('תחזית רווה'!G$5=0,"",G32)</f>
        <v/>
      </c>
      <c r="H119" s="7" t="str">
        <f>IF('תחזית רווה'!H$5=0,"",H32)</f>
        <v/>
      </c>
      <c r="I119" s="7" t="str">
        <f>IF('תחזית רווה'!I$5=0,"",I32)</f>
        <v/>
      </c>
      <c r="J119" s="7" t="str">
        <f>IF('תחזית רווה'!J$5=0,"",J32)</f>
        <v/>
      </c>
      <c r="K119" s="7" t="str">
        <f>IF('תחזית רווה'!K$5=0,"",K32)</f>
        <v/>
      </c>
      <c r="L119" s="7" t="str">
        <f>IF('תחזית רווה'!L$5=0,"",L32)</f>
        <v/>
      </c>
      <c r="M119" s="7" t="str">
        <f>IF('תחזית רווה'!M$5=0,"",M32)</f>
        <v/>
      </c>
      <c r="N119" s="7" t="str">
        <f>IF('תחזית רווה'!N$5=0,"",N32)</f>
        <v/>
      </c>
      <c r="O119" s="37">
        <f t="shared" si="7"/>
        <v>0</v>
      </c>
    </row>
    <row r="120" spans="2:15" x14ac:dyDescent="0.25">
      <c r="B120" s="26" t="e">
        <f t="shared" si="8"/>
        <v>#REF!</v>
      </c>
      <c r="C120" s="7" t="str">
        <f>IF('תחזית רווה'!C$5=0,"",C33)</f>
        <v/>
      </c>
      <c r="D120" s="7" t="str">
        <f>IF('תחזית רווה'!D$5=0,"",D33)</f>
        <v/>
      </c>
      <c r="E120" s="7" t="str">
        <f>IF('תחזית רווה'!E$5=0,"",E33)</f>
        <v/>
      </c>
      <c r="F120" s="7" t="str">
        <f>IF('תחזית רווה'!F$5=0,"",F33)</f>
        <v/>
      </c>
      <c r="G120" s="7" t="str">
        <f>IF('תחזית רווה'!G$5=0,"",G33)</f>
        <v/>
      </c>
      <c r="H120" s="7" t="str">
        <f>IF('תחזית רווה'!H$5=0,"",H33)</f>
        <v/>
      </c>
      <c r="I120" s="7" t="str">
        <f>IF('תחזית רווה'!I$5=0,"",I33)</f>
        <v/>
      </c>
      <c r="J120" s="7" t="str">
        <f>IF('תחזית רווה'!J$5=0,"",J33)</f>
        <v/>
      </c>
      <c r="K120" s="7" t="str">
        <f>IF('תחזית רווה'!K$5=0,"",K33)</f>
        <v/>
      </c>
      <c r="L120" s="7" t="str">
        <f>IF('תחזית רווה'!L$5=0,"",L33)</f>
        <v/>
      </c>
      <c r="M120" s="7" t="str">
        <f>IF('תחזית רווה'!M$5=0,"",M33)</f>
        <v/>
      </c>
      <c r="N120" s="7" t="str">
        <f>IF('תחזית רווה'!N$5=0,"",N33)</f>
        <v/>
      </c>
      <c r="O120" s="37">
        <f t="shared" si="7"/>
        <v>0</v>
      </c>
    </row>
    <row r="121" spans="2:15" x14ac:dyDescent="0.25">
      <c r="B121" s="26" t="e">
        <f t="shared" si="8"/>
        <v>#REF!</v>
      </c>
      <c r="C121" s="7" t="str">
        <f>IF('תחזית רווה'!C$5=0,"",C34)</f>
        <v/>
      </c>
      <c r="D121" s="7" t="str">
        <f>IF('תחזית רווה'!D$5=0,"",D34)</f>
        <v/>
      </c>
      <c r="E121" s="7" t="str">
        <f>IF('תחזית רווה'!E$5=0,"",E34)</f>
        <v/>
      </c>
      <c r="F121" s="7" t="str">
        <f>IF('תחזית רווה'!F$5=0,"",F34)</f>
        <v/>
      </c>
      <c r="G121" s="7" t="str">
        <f>IF('תחזית רווה'!G$5=0,"",G34)</f>
        <v/>
      </c>
      <c r="H121" s="7" t="str">
        <f>IF('תחזית רווה'!H$5=0,"",H34)</f>
        <v/>
      </c>
      <c r="I121" s="7" t="str">
        <f>IF('תחזית רווה'!I$5=0,"",I34)</f>
        <v/>
      </c>
      <c r="J121" s="7" t="str">
        <f>IF('תחזית רווה'!J$5=0,"",J34)</f>
        <v/>
      </c>
      <c r="K121" s="7" t="str">
        <f>IF('תחזית רווה'!K$5=0,"",K34)</f>
        <v/>
      </c>
      <c r="L121" s="7" t="str">
        <f>IF('תחזית רווה'!L$5=0,"",L34)</f>
        <v/>
      </c>
      <c r="M121" s="7" t="str">
        <f>IF('תחזית רווה'!M$5=0,"",M34)</f>
        <v/>
      </c>
      <c r="N121" s="7" t="str">
        <f>IF('תחזית רווה'!N$5=0,"",N34)</f>
        <v/>
      </c>
      <c r="O121" s="37">
        <f t="shared" si="7"/>
        <v>0</v>
      </c>
    </row>
    <row r="122" spans="2:15" x14ac:dyDescent="0.25">
      <c r="B122" s="26" t="e">
        <f t="shared" si="8"/>
        <v>#REF!</v>
      </c>
      <c r="C122" s="7" t="str">
        <f>IF('תחזית רווה'!C$5=0,"",C35)</f>
        <v/>
      </c>
      <c r="D122" s="7" t="str">
        <f>IF('תחזית רווה'!D$5=0,"",D35)</f>
        <v/>
      </c>
      <c r="E122" s="7" t="str">
        <f>IF('תחזית רווה'!E$5=0,"",E35)</f>
        <v/>
      </c>
      <c r="F122" s="7" t="str">
        <f>IF('תחזית רווה'!F$5=0,"",F35)</f>
        <v/>
      </c>
      <c r="G122" s="7" t="str">
        <f>IF('תחזית רווה'!G$5=0,"",G35)</f>
        <v/>
      </c>
      <c r="H122" s="7" t="str">
        <f>IF('תחזית רווה'!H$5=0,"",H35)</f>
        <v/>
      </c>
      <c r="I122" s="7" t="str">
        <f>IF('תחזית רווה'!I$5=0,"",I35)</f>
        <v/>
      </c>
      <c r="J122" s="7" t="str">
        <f>IF('תחזית רווה'!J$5=0,"",J35)</f>
        <v/>
      </c>
      <c r="K122" s="7" t="str">
        <f>IF('תחזית רווה'!K$5=0,"",K35)</f>
        <v/>
      </c>
      <c r="L122" s="7" t="str">
        <f>IF('תחזית רווה'!L$5=0,"",L35)</f>
        <v/>
      </c>
      <c r="M122" s="7" t="str">
        <f>IF('תחזית רווה'!M$5=0,"",M35)</f>
        <v/>
      </c>
      <c r="N122" s="7" t="str">
        <f>IF('תחזית רווה'!N$5=0,"",N35)</f>
        <v/>
      </c>
      <c r="O122" s="37">
        <f t="shared" si="7"/>
        <v>0</v>
      </c>
    </row>
    <row r="123" spans="2:15" x14ac:dyDescent="0.25">
      <c r="B123" s="26" t="e">
        <f t="shared" ref="B123:B138" si="9">B36</f>
        <v>#REF!</v>
      </c>
      <c r="C123" s="7" t="str">
        <f>IF('תחזית רווה'!C$5=0,"",C36)</f>
        <v/>
      </c>
      <c r="D123" s="7" t="str">
        <f>IF('תחזית רווה'!D$5=0,"",D36)</f>
        <v/>
      </c>
      <c r="E123" s="7" t="str">
        <f>IF('תחזית רווה'!E$5=0,"",E36)</f>
        <v/>
      </c>
      <c r="F123" s="7" t="str">
        <f>IF('תחזית רווה'!F$5=0,"",F36)</f>
        <v/>
      </c>
      <c r="G123" s="7" t="str">
        <f>IF('תחזית רווה'!G$5=0,"",G36)</f>
        <v/>
      </c>
      <c r="H123" s="7" t="str">
        <f>IF('תחזית רווה'!H$5=0,"",H36)</f>
        <v/>
      </c>
      <c r="I123" s="7" t="str">
        <f>IF('תחזית רווה'!I$5=0,"",I36)</f>
        <v/>
      </c>
      <c r="J123" s="7" t="str">
        <f>IF('תחזית רווה'!J$5=0,"",J36)</f>
        <v/>
      </c>
      <c r="K123" s="7" t="str">
        <f>IF('תחזית רווה'!K$5=0,"",K36)</f>
        <v/>
      </c>
      <c r="L123" s="7" t="str">
        <f>IF('תחזית רווה'!L$5=0,"",L36)</f>
        <v/>
      </c>
      <c r="M123" s="7" t="str">
        <f>IF('תחזית רווה'!M$5=0,"",M36)</f>
        <v/>
      </c>
      <c r="N123" s="7" t="str">
        <f>IF('תחזית רווה'!N$5=0,"",N36)</f>
        <v/>
      </c>
      <c r="O123" s="37">
        <f t="shared" si="7"/>
        <v>0</v>
      </c>
    </row>
    <row r="124" spans="2:15" x14ac:dyDescent="0.25">
      <c r="B124" s="26" t="e">
        <f t="shared" si="9"/>
        <v>#REF!</v>
      </c>
      <c r="C124" s="7" t="str">
        <f>IF('תחזית רווה'!C$5=0,"",C37)</f>
        <v/>
      </c>
      <c r="D124" s="7" t="str">
        <f>IF('תחזית רווה'!D$5=0,"",D37)</f>
        <v/>
      </c>
      <c r="E124" s="7" t="str">
        <f>IF('תחזית רווה'!E$5=0,"",E37)</f>
        <v/>
      </c>
      <c r="F124" s="7" t="str">
        <f>IF('תחזית רווה'!F$5=0,"",F37)</f>
        <v/>
      </c>
      <c r="G124" s="7" t="str">
        <f>IF('תחזית רווה'!G$5=0,"",G37)</f>
        <v/>
      </c>
      <c r="H124" s="7" t="str">
        <f>IF('תחזית רווה'!H$5=0,"",H37)</f>
        <v/>
      </c>
      <c r="I124" s="7" t="str">
        <f>IF('תחזית רווה'!I$5=0,"",I37)</f>
        <v/>
      </c>
      <c r="J124" s="7" t="str">
        <f>IF('תחזית רווה'!J$5=0,"",J37)</f>
        <v/>
      </c>
      <c r="K124" s="7" t="str">
        <f>IF('תחזית רווה'!K$5=0,"",K37)</f>
        <v/>
      </c>
      <c r="L124" s="7" t="str">
        <f>IF('תחזית רווה'!L$5=0,"",L37)</f>
        <v/>
      </c>
      <c r="M124" s="7" t="str">
        <f>IF('תחזית רווה'!M$5=0,"",M37)</f>
        <v/>
      </c>
      <c r="N124" s="7" t="str">
        <f>IF('תחזית רווה'!N$5=0,"",N37)</f>
        <v/>
      </c>
      <c r="O124" s="37">
        <f t="shared" si="7"/>
        <v>0</v>
      </c>
    </row>
    <row r="125" spans="2:15" x14ac:dyDescent="0.25">
      <c r="B125" s="26" t="e">
        <f t="shared" si="9"/>
        <v>#REF!</v>
      </c>
      <c r="C125" s="7" t="str">
        <f>IF('תחזית רווה'!C$5=0,"",C38)</f>
        <v/>
      </c>
      <c r="D125" s="7" t="str">
        <f>IF('תחזית רווה'!D$5=0,"",D38)</f>
        <v/>
      </c>
      <c r="E125" s="7" t="str">
        <f>IF('תחזית רווה'!E$5=0,"",E38)</f>
        <v/>
      </c>
      <c r="F125" s="7" t="str">
        <f>IF('תחזית רווה'!F$5=0,"",F38)</f>
        <v/>
      </c>
      <c r="G125" s="7" t="str">
        <f>IF('תחזית רווה'!G$5=0,"",G38)</f>
        <v/>
      </c>
      <c r="H125" s="7" t="str">
        <f>IF('תחזית רווה'!H$5=0,"",H38)</f>
        <v/>
      </c>
      <c r="I125" s="7" t="str">
        <f>IF('תחזית רווה'!I$5=0,"",I38)</f>
        <v/>
      </c>
      <c r="J125" s="7" t="str">
        <f>IF('תחזית רווה'!J$5=0,"",J38)</f>
        <v/>
      </c>
      <c r="K125" s="7" t="str">
        <f>IF('תחזית רווה'!K$5=0,"",K38)</f>
        <v/>
      </c>
      <c r="L125" s="7" t="str">
        <f>IF('תחזית רווה'!L$5=0,"",L38)</f>
        <v/>
      </c>
      <c r="M125" s="7" t="str">
        <f>IF('תחזית רווה'!M$5=0,"",M38)</f>
        <v/>
      </c>
      <c r="N125" s="7" t="str">
        <f>IF('תחזית רווה'!N$5=0,"",N38)</f>
        <v/>
      </c>
      <c r="O125" s="37">
        <f t="shared" si="7"/>
        <v>0</v>
      </c>
    </row>
    <row r="126" spans="2:15" x14ac:dyDescent="0.25">
      <c r="B126" s="26" t="e">
        <f t="shared" si="9"/>
        <v>#REF!</v>
      </c>
      <c r="C126" s="7" t="str">
        <f>IF('תחזית רווה'!C$5=0,"",C39)</f>
        <v/>
      </c>
      <c r="D126" s="7" t="str">
        <f>IF('תחזית רווה'!D$5=0,"",D39)</f>
        <v/>
      </c>
      <c r="E126" s="7" t="str">
        <f>IF('תחזית רווה'!E$5=0,"",E39)</f>
        <v/>
      </c>
      <c r="F126" s="7" t="str">
        <f>IF('תחזית רווה'!F$5=0,"",F39)</f>
        <v/>
      </c>
      <c r="G126" s="7" t="str">
        <f>IF('תחזית רווה'!G$5=0,"",G39)</f>
        <v/>
      </c>
      <c r="H126" s="7" t="str">
        <f>IF('תחזית רווה'!H$5=0,"",H39)</f>
        <v/>
      </c>
      <c r="I126" s="7" t="str">
        <f>IF('תחזית רווה'!I$5=0,"",I39)</f>
        <v/>
      </c>
      <c r="J126" s="7" t="str">
        <f>IF('תחזית רווה'!J$5=0,"",J39)</f>
        <v/>
      </c>
      <c r="K126" s="7" t="str">
        <f>IF('תחזית רווה'!K$5=0,"",K39)</f>
        <v/>
      </c>
      <c r="L126" s="7" t="str">
        <f>IF('תחזית רווה'!L$5=0,"",L39)</f>
        <v/>
      </c>
      <c r="M126" s="7" t="str">
        <f>IF('תחזית רווה'!M$5=0,"",M39)</f>
        <v/>
      </c>
      <c r="N126" s="7" t="str">
        <f>IF('תחזית רווה'!N$5=0,"",N39)</f>
        <v/>
      </c>
      <c r="O126" s="37">
        <f t="shared" si="7"/>
        <v>0</v>
      </c>
    </row>
    <row r="127" spans="2:15" x14ac:dyDescent="0.25">
      <c r="B127" s="26" t="e">
        <f t="shared" si="9"/>
        <v>#REF!</v>
      </c>
      <c r="C127" s="7" t="str">
        <f>IF('תחזית רווה'!C$5=0,"",C40)</f>
        <v/>
      </c>
      <c r="D127" s="7" t="str">
        <f>IF('תחזית רווה'!D$5=0,"",D40)</f>
        <v/>
      </c>
      <c r="E127" s="7" t="str">
        <f>IF('תחזית רווה'!E$5=0,"",E40)</f>
        <v/>
      </c>
      <c r="F127" s="7" t="str">
        <f>IF('תחזית רווה'!F$5=0,"",F40)</f>
        <v/>
      </c>
      <c r="G127" s="7" t="str">
        <f>IF('תחזית רווה'!G$5=0,"",G40)</f>
        <v/>
      </c>
      <c r="H127" s="7" t="str">
        <f>IF('תחזית רווה'!H$5=0,"",H40)</f>
        <v/>
      </c>
      <c r="I127" s="7" t="str">
        <f>IF('תחזית רווה'!I$5=0,"",I40)</f>
        <v/>
      </c>
      <c r="J127" s="7" t="str">
        <f>IF('תחזית רווה'!J$5=0,"",J40)</f>
        <v/>
      </c>
      <c r="K127" s="7" t="str">
        <f>IF('תחזית רווה'!K$5=0,"",K40)</f>
        <v/>
      </c>
      <c r="L127" s="7" t="str">
        <f>IF('תחזית רווה'!L$5=0,"",L40)</f>
        <v/>
      </c>
      <c r="M127" s="7" t="str">
        <f>IF('תחזית רווה'!M$5=0,"",M40)</f>
        <v/>
      </c>
      <c r="N127" s="7" t="str">
        <f>IF('תחזית רווה'!N$5=0,"",N40)</f>
        <v/>
      </c>
      <c r="O127" s="37">
        <f t="shared" si="7"/>
        <v>0</v>
      </c>
    </row>
    <row r="128" spans="2:15" x14ac:dyDescent="0.25">
      <c r="B128" s="26" t="e">
        <f t="shared" si="9"/>
        <v>#REF!</v>
      </c>
      <c r="C128" s="7" t="str">
        <f>IF('תחזית רווה'!C$5=0,"",C41)</f>
        <v/>
      </c>
      <c r="D128" s="7" t="str">
        <f>IF('תחזית רווה'!D$5=0,"",D41)</f>
        <v/>
      </c>
      <c r="E128" s="7" t="str">
        <f>IF('תחזית רווה'!E$5=0,"",E41)</f>
        <v/>
      </c>
      <c r="F128" s="7" t="str">
        <f>IF('תחזית רווה'!F$5=0,"",F41)</f>
        <v/>
      </c>
      <c r="G128" s="7" t="str">
        <f>IF('תחזית רווה'!G$5=0,"",G41)</f>
        <v/>
      </c>
      <c r="H128" s="7" t="str">
        <f>IF('תחזית רווה'!H$5=0,"",H41)</f>
        <v/>
      </c>
      <c r="I128" s="7" t="str">
        <f>IF('תחזית רווה'!I$5=0,"",I41)</f>
        <v/>
      </c>
      <c r="J128" s="7" t="str">
        <f>IF('תחזית רווה'!J$5=0,"",J41)</f>
        <v/>
      </c>
      <c r="K128" s="7" t="str">
        <f>IF('תחזית רווה'!K$5=0,"",K41)</f>
        <v/>
      </c>
      <c r="L128" s="7" t="str">
        <f>IF('תחזית רווה'!L$5=0,"",L41)</f>
        <v/>
      </c>
      <c r="M128" s="7" t="str">
        <f>IF('תחזית רווה'!M$5=0,"",M41)</f>
        <v/>
      </c>
      <c r="N128" s="7" t="str">
        <f>IF('תחזית רווה'!N$5=0,"",N41)</f>
        <v/>
      </c>
      <c r="O128" s="37">
        <f t="shared" si="7"/>
        <v>0</v>
      </c>
    </row>
    <row r="129" spans="2:15" x14ac:dyDescent="0.25">
      <c r="B129" s="26" t="e">
        <f t="shared" si="9"/>
        <v>#REF!</v>
      </c>
      <c r="C129" s="7" t="str">
        <f>IF('תחזית רווה'!C$5=0,"",C42)</f>
        <v/>
      </c>
      <c r="D129" s="7" t="str">
        <f>IF('תחזית רווה'!D$5=0,"",D42)</f>
        <v/>
      </c>
      <c r="E129" s="7" t="str">
        <f>IF('תחזית רווה'!E$5=0,"",E42)</f>
        <v/>
      </c>
      <c r="F129" s="7" t="str">
        <f>IF('תחזית רווה'!F$5=0,"",F42)</f>
        <v/>
      </c>
      <c r="G129" s="7" t="str">
        <f>IF('תחזית רווה'!G$5=0,"",G42)</f>
        <v/>
      </c>
      <c r="H129" s="7" t="str">
        <f>IF('תחזית רווה'!H$5=0,"",H42)</f>
        <v/>
      </c>
      <c r="I129" s="7" t="str">
        <f>IF('תחזית רווה'!I$5=0,"",I42)</f>
        <v/>
      </c>
      <c r="J129" s="7" t="str">
        <f>IF('תחזית רווה'!J$5=0,"",J42)</f>
        <v/>
      </c>
      <c r="K129" s="7" t="str">
        <f>IF('תחזית רווה'!K$5=0,"",K42)</f>
        <v/>
      </c>
      <c r="L129" s="7" t="str">
        <f>IF('תחזית רווה'!L$5=0,"",L42)</f>
        <v/>
      </c>
      <c r="M129" s="7" t="str">
        <f>IF('תחזית רווה'!M$5=0,"",M42)</f>
        <v/>
      </c>
      <c r="N129" s="7" t="str">
        <f>IF('תחזית רווה'!N$5=0,"",N42)</f>
        <v/>
      </c>
      <c r="O129" s="37">
        <f t="shared" si="7"/>
        <v>0</v>
      </c>
    </row>
    <row r="130" spans="2:15" x14ac:dyDescent="0.25">
      <c r="B130" s="26" t="e">
        <f t="shared" si="9"/>
        <v>#REF!</v>
      </c>
      <c r="C130" s="7" t="str">
        <f>IF('תחזית רווה'!C$5=0,"",C43)</f>
        <v/>
      </c>
      <c r="D130" s="7" t="str">
        <f>IF('תחזית רווה'!D$5=0,"",D43)</f>
        <v/>
      </c>
      <c r="E130" s="7" t="str">
        <f>IF('תחזית רווה'!E$5=0,"",E43)</f>
        <v/>
      </c>
      <c r="F130" s="7" t="str">
        <f>IF('תחזית רווה'!F$5=0,"",F43)</f>
        <v/>
      </c>
      <c r="G130" s="7" t="str">
        <f>IF('תחזית רווה'!G$5=0,"",G43)</f>
        <v/>
      </c>
      <c r="H130" s="7" t="str">
        <f>IF('תחזית רווה'!H$5=0,"",H43)</f>
        <v/>
      </c>
      <c r="I130" s="7" t="str">
        <f>IF('תחזית רווה'!I$5=0,"",I43)</f>
        <v/>
      </c>
      <c r="J130" s="7" t="str">
        <f>IF('תחזית רווה'!J$5=0,"",J43)</f>
        <v/>
      </c>
      <c r="K130" s="7" t="str">
        <f>IF('תחזית רווה'!K$5=0,"",K43)</f>
        <v/>
      </c>
      <c r="L130" s="7" t="str">
        <f>IF('תחזית רווה'!L$5=0,"",L43)</f>
        <v/>
      </c>
      <c r="M130" s="7" t="str">
        <f>IF('תחזית רווה'!M$5=0,"",M43)</f>
        <v/>
      </c>
      <c r="N130" s="7" t="str">
        <f>IF('תחזית רווה'!N$5=0,"",N43)</f>
        <v/>
      </c>
      <c r="O130" s="37">
        <f t="shared" si="7"/>
        <v>0</v>
      </c>
    </row>
    <row r="131" spans="2:15" x14ac:dyDescent="0.25">
      <c r="B131" s="26" t="e">
        <f t="shared" si="9"/>
        <v>#REF!</v>
      </c>
      <c r="C131" s="7" t="str">
        <f>IF('תחזית רווה'!C$5=0,"",C44)</f>
        <v/>
      </c>
      <c r="D131" s="7" t="str">
        <f>IF('תחזית רווה'!D$5=0,"",D44)</f>
        <v/>
      </c>
      <c r="E131" s="7" t="str">
        <f>IF('תחזית רווה'!E$5=0,"",E44)</f>
        <v/>
      </c>
      <c r="F131" s="7" t="str">
        <f>IF('תחזית רווה'!F$5=0,"",F44)</f>
        <v/>
      </c>
      <c r="G131" s="7" t="str">
        <f>IF('תחזית רווה'!G$5=0,"",G44)</f>
        <v/>
      </c>
      <c r="H131" s="7" t="str">
        <f>IF('תחזית רווה'!H$5=0,"",H44)</f>
        <v/>
      </c>
      <c r="I131" s="7" t="str">
        <f>IF('תחזית רווה'!I$5=0,"",I44)</f>
        <v/>
      </c>
      <c r="J131" s="7" t="str">
        <f>IF('תחזית רווה'!J$5=0,"",J44)</f>
        <v/>
      </c>
      <c r="K131" s="7" t="str">
        <f>IF('תחזית רווה'!K$5=0,"",K44)</f>
        <v/>
      </c>
      <c r="L131" s="7" t="str">
        <f>IF('תחזית רווה'!L$5=0,"",L44)</f>
        <v/>
      </c>
      <c r="M131" s="7" t="str">
        <f>IF('תחזית רווה'!M$5=0,"",M44)</f>
        <v/>
      </c>
      <c r="N131" s="7" t="str">
        <f>IF('תחזית רווה'!N$5=0,"",N44)</f>
        <v/>
      </c>
      <c r="O131" s="37">
        <f t="shared" si="7"/>
        <v>0</v>
      </c>
    </row>
    <row r="132" spans="2:15" x14ac:dyDescent="0.25">
      <c r="B132" s="26" t="e">
        <f t="shared" si="9"/>
        <v>#REF!</v>
      </c>
      <c r="C132" s="7" t="str">
        <f>IF('תחזית רווה'!C$5=0,"",C45)</f>
        <v/>
      </c>
      <c r="D132" s="7" t="str">
        <f>IF('תחזית רווה'!D$5=0,"",D45)</f>
        <v/>
      </c>
      <c r="E132" s="7" t="str">
        <f>IF('תחזית רווה'!E$5=0,"",E45)</f>
        <v/>
      </c>
      <c r="F132" s="7" t="str">
        <f>IF('תחזית רווה'!F$5=0,"",F45)</f>
        <v/>
      </c>
      <c r="G132" s="7" t="str">
        <f>IF('תחזית רווה'!G$5=0,"",G45)</f>
        <v/>
      </c>
      <c r="H132" s="7" t="str">
        <f>IF('תחזית רווה'!H$5=0,"",H45)</f>
        <v/>
      </c>
      <c r="I132" s="7" t="str">
        <f>IF('תחזית רווה'!I$5=0,"",I45)</f>
        <v/>
      </c>
      <c r="J132" s="7" t="str">
        <f>IF('תחזית רווה'!J$5=0,"",J45)</f>
        <v/>
      </c>
      <c r="K132" s="7" t="str">
        <f>IF('תחזית רווה'!K$5=0,"",K45)</f>
        <v/>
      </c>
      <c r="L132" s="7" t="str">
        <f>IF('תחזית רווה'!L$5=0,"",L45)</f>
        <v/>
      </c>
      <c r="M132" s="7" t="str">
        <f>IF('תחזית רווה'!M$5=0,"",M45)</f>
        <v/>
      </c>
      <c r="N132" s="7" t="str">
        <f>IF('תחזית רווה'!N$5=0,"",N45)</f>
        <v/>
      </c>
      <c r="O132" s="37">
        <f t="shared" si="7"/>
        <v>0</v>
      </c>
    </row>
    <row r="133" spans="2:15" x14ac:dyDescent="0.25">
      <c r="B133" s="26" t="e">
        <f t="shared" si="9"/>
        <v>#REF!</v>
      </c>
      <c r="C133" s="7" t="str">
        <f>IF('תחזית רווה'!C$5=0,"",C46)</f>
        <v/>
      </c>
      <c r="D133" s="7" t="str">
        <f>IF('תחזית רווה'!D$5=0,"",D46)</f>
        <v/>
      </c>
      <c r="E133" s="7" t="str">
        <f>IF('תחזית רווה'!E$5=0,"",E46)</f>
        <v/>
      </c>
      <c r="F133" s="7" t="str">
        <f>IF('תחזית רווה'!F$5=0,"",F46)</f>
        <v/>
      </c>
      <c r="G133" s="7" t="str">
        <f>IF('תחזית רווה'!G$5=0,"",G46)</f>
        <v/>
      </c>
      <c r="H133" s="7" t="str">
        <f>IF('תחזית רווה'!H$5=0,"",H46)</f>
        <v/>
      </c>
      <c r="I133" s="7" t="str">
        <f>IF('תחזית רווה'!I$5=0,"",I46)</f>
        <v/>
      </c>
      <c r="J133" s="7" t="str">
        <f>IF('תחזית רווה'!J$5=0,"",J46)</f>
        <v/>
      </c>
      <c r="K133" s="7" t="str">
        <f>IF('תחזית רווה'!K$5=0,"",K46)</f>
        <v/>
      </c>
      <c r="L133" s="7" t="str">
        <f>IF('תחזית רווה'!L$5=0,"",L46)</f>
        <v/>
      </c>
      <c r="M133" s="7" t="str">
        <f>IF('תחזית רווה'!M$5=0,"",M46)</f>
        <v/>
      </c>
      <c r="N133" s="7" t="str">
        <f>IF('תחזית רווה'!N$5=0,"",N46)</f>
        <v/>
      </c>
      <c r="O133" s="37">
        <f t="shared" si="7"/>
        <v>0</v>
      </c>
    </row>
    <row r="134" spans="2:15" x14ac:dyDescent="0.25">
      <c r="B134" s="26" t="e">
        <f t="shared" si="9"/>
        <v>#REF!</v>
      </c>
      <c r="C134" s="7" t="str">
        <f>IF('תחזית רווה'!C$5=0,"",C47)</f>
        <v/>
      </c>
      <c r="D134" s="7" t="str">
        <f>IF('תחזית רווה'!D$5=0,"",D47)</f>
        <v/>
      </c>
      <c r="E134" s="7" t="str">
        <f>IF('תחזית רווה'!E$5=0,"",E47)</f>
        <v/>
      </c>
      <c r="F134" s="7" t="str">
        <f>IF('תחזית רווה'!F$5=0,"",F47)</f>
        <v/>
      </c>
      <c r="G134" s="7" t="str">
        <f>IF('תחזית רווה'!G$5=0,"",G47)</f>
        <v/>
      </c>
      <c r="H134" s="7" t="str">
        <f>IF('תחזית רווה'!H$5=0,"",H47)</f>
        <v/>
      </c>
      <c r="I134" s="7" t="str">
        <f>IF('תחזית רווה'!I$5=0,"",I47)</f>
        <v/>
      </c>
      <c r="J134" s="7" t="str">
        <f>IF('תחזית רווה'!J$5=0,"",J47)</f>
        <v/>
      </c>
      <c r="K134" s="7" t="str">
        <f>IF('תחזית רווה'!K$5=0,"",K47)</f>
        <v/>
      </c>
      <c r="L134" s="7" t="str">
        <f>IF('תחזית רווה'!L$5=0,"",L47)</f>
        <v/>
      </c>
      <c r="M134" s="7" t="str">
        <f>IF('תחזית רווה'!M$5=0,"",M47)</f>
        <v/>
      </c>
      <c r="N134" s="7" t="str">
        <f>IF('תחזית רווה'!N$5=0,"",N47)</f>
        <v/>
      </c>
      <c r="O134" s="37">
        <f t="shared" si="7"/>
        <v>0</v>
      </c>
    </row>
    <row r="135" spans="2:15" x14ac:dyDescent="0.25">
      <c r="B135" s="26" t="e">
        <f t="shared" si="9"/>
        <v>#REF!</v>
      </c>
      <c r="C135" s="7" t="str">
        <f>IF('תחזית רווה'!C$5=0,"",C48)</f>
        <v/>
      </c>
      <c r="D135" s="7" t="str">
        <f>IF('תחזית רווה'!D$5=0,"",D48)</f>
        <v/>
      </c>
      <c r="E135" s="7" t="str">
        <f>IF('תחזית רווה'!E$5=0,"",E48)</f>
        <v/>
      </c>
      <c r="F135" s="7" t="str">
        <f>IF('תחזית רווה'!F$5=0,"",F48)</f>
        <v/>
      </c>
      <c r="G135" s="7" t="str">
        <f>IF('תחזית רווה'!G$5=0,"",G48)</f>
        <v/>
      </c>
      <c r="H135" s="7" t="str">
        <f>IF('תחזית רווה'!H$5=0,"",H48)</f>
        <v/>
      </c>
      <c r="I135" s="7" t="str">
        <f>IF('תחזית רווה'!I$5=0,"",I48)</f>
        <v/>
      </c>
      <c r="J135" s="7" t="str">
        <f>IF('תחזית רווה'!J$5=0,"",J48)</f>
        <v/>
      </c>
      <c r="K135" s="7" t="str">
        <f>IF('תחזית רווה'!K$5=0,"",K48)</f>
        <v/>
      </c>
      <c r="L135" s="7" t="str">
        <f>IF('תחזית רווה'!L$5=0,"",L48)</f>
        <v/>
      </c>
      <c r="M135" s="7" t="str">
        <f>IF('תחזית רווה'!M$5=0,"",M48)</f>
        <v/>
      </c>
      <c r="N135" s="7" t="str">
        <f>IF('תחזית רווה'!N$5=0,"",N48)</f>
        <v/>
      </c>
      <c r="O135" s="37">
        <f t="shared" si="7"/>
        <v>0</v>
      </c>
    </row>
    <row r="136" spans="2:15" x14ac:dyDescent="0.25">
      <c r="B136" s="26" t="e">
        <f t="shared" si="9"/>
        <v>#REF!</v>
      </c>
      <c r="C136" s="7" t="str">
        <f>IF('תחזית רווה'!C$5=0,"",C49)</f>
        <v/>
      </c>
      <c r="D136" s="7" t="str">
        <f>IF('תחזית רווה'!D$5=0,"",D49)</f>
        <v/>
      </c>
      <c r="E136" s="7" t="str">
        <f>IF('תחזית רווה'!E$5=0,"",E49)</f>
        <v/>
      </c>
      <c r="F136" s="7" t="str">
        <f>IF('תחזית רווה'!F$5=0,"",F49)</f>
        <v/>
      </c>
      <c r="G136" s="7" t="str">
        <f>IF('תחזית רווה'!G$5=0,"",G49)</f>
        <v/>
      </c>
      <c r="H136" s="7" t="str">
        <f>IF('תחזית רווה'!H$5=0,"",H49)</f>
        <v/>
      </c>
      <c r="I136" s="7" t="str">
        <f>IF('תחזית רווה'!I$5=0,"",I49)</f>
        <v/>
      </c>
      <c r="J136" s="7" t="str">
        <f>IF('תחזית רווה'!J$5=0,"",J49)</f>
        <v/>
      </c>
      <c r="K136" s="7" t="str">
        <f>IF('תחזית רווה'!K$5=0,"",K49)</f>
        <v/>
      </c>
      <c r="L136" s="7" t="str">
        <f>IF('תחזית רווה'!L$5=0,"",L49)</f>
        <v/>
      </c>
      <c r="M136" s="7" t="str">
        <f>IF('תחזית רווה'!M$5=0,"",M49)</f>
        <v/>
      </c>
      <c r="N136" s="7" t="str">
        <f>IF('תחזית רווה'!N$5=0,"",N49)</f>
        <v/>
      </c>
      <c r="O136" s="37">
        <f t="shared" si="7"/>
        <v>0</v>
      </c>
    </row>
    <row r="137" spans="2:15" x14ac:dyDescent="0.25">
      <c r="B137" s="26" t="e">
        <f t="shared" si="9"/>
        <v>#REF!</v>
      </c>
      <c r="C137" s="7" t="str">
        <f>IF('תחזית רווה'!C$5=0,"",C50)</f>
        <v/>
      </c>
      <c r="D137" s="7" t="str">
        <f>IF('תחזית רווה'!D$5=0,"",D50)</f>
        <v/>
      </c>
      <c r="E137" s="7" t="str">
        <f>IF('תחזית רווה'!E$5=0,"",E50)</f>
        <v/>
      </c>
      <c r="F137" s="7" t="str">
        <f>IF('תחזית רווה'!F$5=0,"",F50)</f>
        <v/>
      </c>
      <c r="G137" s="7" t="str">
        <f>IF('תחזית רווה'!G$5=0,"",G50)</f>
        <v/>
      </c>
      <c r="H137" s="7" t="str">
        <f>IF('תחזית רווה'!H$5=0,"",H50)</f>
        <v/>
      </c>
      <c r="I137" s="7" t="str">
        <f>IF('תחזית רווה'!I$5=0,"",I50)</f>
        <v/>
      </c>
      <c r="J137" s="7" t="str">
        <f>IF('תחזית רווה'!J$5=0,"",J50)</f>
        <v/>
      </c>
      <c r="K137" s="7" t="str">
        <f>IF('תחזית רווה'!K$5=0,"",K50)</f>
        <v/>
      </c>
      <c r="L137" s="7" t="str">
        <f>IF('תחזית רווה'!L$5=0,"",L50)</f>
        <v/>
      </c>
      <c r="M137" s="7" t="str">
        <f>IF('תחזית רווה'!M$5=0,"",M50)</f>
        <v/>
      </c>
      <c r="N137" s="7" t="str">
        <f>IF('תחזית רווה'!N$5=0,"",N50)</f>
        <v/>
      </c>
      <c r="O137" s="37">
        <f t="shared" si="7"/>
        <v>0</v>
      </c>
    </row>
    <row r="138" spans="2:15" x14ac:dyDescent="0.25">
      <c r="B138" s="26" t="e">
        <f t="shared" si="9"/>
        <v>#REF!</v>
      </c>
      <c r="C138" s="7" t="str">
        <f>IF('תחזית רווה'!C$5=0,"",C51)</f>
        <v/>
      </c>
      <c r="D138" s="7" t="str">
        <f>IF('תחזית רווה'!D$5=0,"",D51)</f>
        <v/>
      </c>
      <c r="E138" s="7" t="str">
        <f>IF('תחזית רווה'!E$5=0,"",E51)</f>
        <v/>
      </c>
      <c r="F138" s="7" t="str">
        <f>IF('תחזית רווה'!F$5=0,"",F51)</f>
        <v/>
      </c>
      <c r="G138" s="7" t="str">
        <f>IF('תחזית רווה'!G$5=0,"",G51)</f>
        <v/>
      </c>
      <c r="H138" s="7" t="str">
        <f>IF('תחזית רווה'!H$5=0,"",H51)</f>
        <v/>
      </c>
      <c r="I138" s="7" t="str">
        <f>IF('תחזית רווה'!I$5=0,"",I51)</f>
        <v/>
      </c>
      <c r="J138" s="7" t="str">
        <f>IF('תחזית רווה'!J$5=0,"",J51)</f>
        <v/>
      </c>
      <c r="K138" s="7" t="str">
        <f>IF('תחזית רווה'!K$5=0,"",K51)</f>
        <v/>
      </c>
      <c r="L138" s="7" t="str">
        <f>IF('תחזית רווה'!L$5=0,"",L51)</f>
        <v/>
      </c>
      <c r="M138" s="7" t="str">
        <f>IF('תחזית רווה'!M$5=0,"",M51)</f>
        <v/>
      </c>
      <c r="N138" s="7" t="str">
        <f>IF('תחזית רווה'!N$5=0,"",N51)</f>
        <v/>
      </c>
      <c r="O138" s="37">
        <f t="shared" si="7"/>
        <v>0</v>
      </c>
    </row>
    <row r="139" spans="2:15" x14ac:dyDescent="0.25">
      <c r="B139" s="26" t="e">
        <f t="shared" ref="B139:B142" si="10">B52</f>
        <v>#REF!</v>
      </c>
      <c r="C139" s="7" t="str">
        <f>IF('תחזית רווה'!C$5=0,"",C52)</f>
        <v/>
      </c>
      <c r="D139" s="7" t="str">
        <f>IF('תחזית רווה'!D$5=0,"",D52)</f>
        <v/>
      </c>
      <c r="E139" s="7" t="str">
        <f>IF('תחזית רווה'!E$5=0,"",E52)</f>
        <v/>
      </c>
      <c r="F139" s="7" t="str">
        <f>IF('תחזית רווה'!F$5=0,"",F52)</f>
        <v/>
      </c>
      <c r="G139" s="7" t="str">
        <f>IF('תחזית רווה'!G$5=0,"",G52)</f>
        <v/>
      </c>
      <c r="H139" s="7" t="str">
        <f>IF('תחזית רווה'!H$5=0,"",H52)</f>
        <v/>
      </c>
      <c r="I139" s="7" t="str">
        <f>IF('תחזית רווה'!I$5=0,"",I52)</f>
        <v/>
      </c>
      <c r="J139" s="7" t="str">
        <f>IF('תחזית רווה'!J$5=0,"",J52)</f>
        <v/>
      </c>
      <c r="K139" s="7" t="str">
        <f>IF('תחזית רווה'!K$5=0,"",K52)</f>
        <v/>
      </c>
      <c r="L139" s="7" t="str">
        <f>IF('תחזית רווה'!L$5=0,"",L52)</f>
        <v/>
      </c>
      <c r="M139" s="7" t="str">
        <f>IF('תחזית רווה'!M$5=0,"",M52)</f>
        <v/>
      </c>
      <c r="N139" s="7" t="str">
        <f>IF('תחזית רווה'!N$5=0,"",N52)</f>
        <v/>
      </c>
      <c r="O139" s="37">
        <f t="shared" si="7"/>
        <v>0</v>
      </c>
    </row>
    <row r="140" spans="2:15" x14ac:dyDescent="0.25">
      <c r="B140" s="26" t="e">
        <f t="shared" si="10"/>
        <v>#REF!</v>
      </c>
      <c r="C140" s="7" t="str">
        <f>IF('תחזית רווה'!C$5=0,"",C53)</f>
        <v/>
      </c>
      <c r="D140" s="7" t="str">
        <f>IF('תחזית רווה'!D$5=0,"",D53)</f>
        <v/>
      </c>
      <c r="E140" s="7" t="str">
        <f>IF('תחזית רווה'!E$5=0,"",E53)</f>
        <v/>
      </c>
      <c r="F140" s="7" t="str">
        <f>IF('תחזית רווה'!F$5=0,"",F53)</f>
        <v/>
      </c>
      <c r="G140" s="7" t="str">
        <f>IF('תחזית רווה'!G$5=0,"",G53)</f>
        <v/>
      </c>
      <c r="H140" s="7" t="str">
        <f>IF('תחזית רווה'!H$5=0,"",H53)</f>
        <v/>
      </c>
      <c r="I140" s="7" t="str">
        <f>IF('תחזית רווה'!I$5=0,"",I53)</f>
        <v/>
      </c>
      <c r="J140" s="7" t="str">
        <f>IF('תחזית רווה'!J$5=0,"",J53)</f>
        <v/>
      </c>
      <c r="K140" s="7" t="str">
        <f>IF('תחזית רווה'!K$5=0,"",K53)</f>
        <v/>
      </c>
      <c r="L140" s="7" t="str">
        <f>IF('תחזית רווה'!L$5=0,"",L53)</f>
        <v/>
      </c>
      <c r="M140" s="7" t="str">
        <f>IF('תחזית רווה'!M$5=0,"",M53)</f>
        <v/>
      </c>
      <c r="N140" s="7" t="str">
        <f>IF('תחזית רווה'!N$5=0,"",N53)</f>
        <v/>
      </c>
      <c r="O140" s="37">
        <f t="shared" si="7"/>
        <v>0</v>
      </c>
    </row>
    <row r="141" spans="2:15" x14ac:dyDescent="0.25">
      <c r="B141" s="26" t="e">
        <f t="shared" si="10"/>
        <v>#REF!</v>
      </c>
      <c r="C141" s="7" t="str">
        <f>IF('תחזית רווה'!C$5=0,"",C54)</f>
        <v/>
      </c>
      <c r="D141" s="7" t="str">
        <f>IF('תחזית רווה'!D$5=0,"",D54)</f>
        <v/>
      </c>
      <c r="E141" s="7" t="str">
        <f>IF('תחזית רווה'!E$5=0,"",E54)</f>
        <v/>
      </c>
      <c r="F141" s="7" t="str">
        <f>IF('תחזית רווה'!F$5=0,"",F54)</f>
        <v/>
      </c>
      <c r="G141" s="7" t="str">
        <f>IF('תחזית רווה'!G$5=0,"",G54)</f>
        <v/>
      </c>
      <c r="H141" s="7" t="str">
        <f>IF('תחזית רווה'!H$5=0,"",H54)</f>
        <v/>
      </c>
      <c r="I141" s="7" t="str">
        <f>IF('תחזית רווה'!I$5=0,"",I54)</f>
        <v/>
      </c>
      <c r="J141" s="7" t="str">
        <f>IF('תחזית רווה'!J$5=0,"",J54)</f>
        <v/>
      </c>
      <c r="K141" s="7" t="str">
        <f>IF('תחזית רווה'!K$5=0,"",K54)</f>
        <v/>
      </c>
      <c r="L141" s="7" t="str">
        <f>IF('תחזית רווה'!L$5=0,"",L54)</f>
        <v/>
      </c>
      <c r="M141" s="7" t="str">
        <f>IF('תחזית רווה'!M$5=0,"",M54)</f>
        <v/>
      </c>
      <c r="N141" s="7" t="str">
        <f>IF('תחזית רווה'!N$5=0,"",N54)</f>
        <v/>
      </c>
      <c r="O141" s="37">
        <f t="shared" si="7"/>
        <v>0</v>
      </c>
    </row>
    <row r="142" spans="2:15" ht="14" thickBot="1" x14ac:dyDescent="0.3">
      <c r="B142" s="29" t="e">
        <f t="shared" si="10"/>
        <v>#REF!</v>
      </c>
      <c r="C142" s="34" t="str">
        <f>IF('תחזית רווה'!C$5=0,"",C55)</f>
        <v/>
      </c>
      <c r="D142" s="34" t="str">
        <f>IF('תחזית רווה'!D$5=0,"",D55)</f>
        <v/>
      </c>
      <c r="E142" s="34" t="str">
        <f>IF('תחזית רווה'!E$5=0,"",E55)</f>
        <v/>
      </c>
      <c r="F142" s="34" t="str">
        <f>IF('תחזית רווה'!F$5=0,"",F55)</f>
        <v/>
      </c>
      <c r="G142" s="34" t="str">
        <f>IF('תחזית רווה'!G$5=0,"",G55)</f>
        <v/>
      </c>
      <c r="H142" s="34" t="str">
        <f>IF('תחזית רווה'!H$5=0,"",H55)</f>
        <v/>
      </c>
      <c r="I142" s="34" t="str">
        <f>IF('תחזית רווה'!I$5=0,"",I55)</f>
        <v/>
      </c>
      <c r="J142" s="34" t="str">
        <f>IF('תחזית רווה'!J$5=0,"",J55)</f>
        <v/>
      </c>
      <c r="K142" s="34" t="str">
        <f>IF('תחזית רווה'!K$5=0,"",K55)</f>
        <v/>
      </c>
      <c r="L142" s="34" t="str">
        <f>IF('תחזית רווה'!L$5=0,"",L55)</f>
        <v/>
      </c>
      <c r="M142" s="34" t="str">
        <f>IF('תחזית רווה'!M$5=0,"",M55)</f>
        <v/>
      </c>
      <c r="N142" s="34" t="str">
        <f>IF('תחזית רווה'!N$5=0,"",N55)</f>
        <v/>
      </c>
      <c r="O142" s="59">
        <f t="shared" si="7"/>
        <v>0</v>
      </c>
    </row>
  </sheetData>
  <pageMargins left="0.7" right="0.7" top="0.75" bottom="0.75" header="0.3" footer="0.3"/>
  <pageSetup paperSize="9" scale="54" orientation="portrait" r:id="rId1"/>
  <rowBreaks count="1" manualBreakCount="1">
    <brk id="55" max="16383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גיליון15"/>
  <dimension ref="B2:R142"/>
  <sheetViews>
    <sheetView showGridLines="0" rightToLeft="1"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7" sqref="C7"/>
    </sheetView>
  </sheetViews>
  <sheetFormatPr defaultColWidth="9" defaultRowHeight="13.5" x14ac:dyDescent="0.25"/>
  <cols>
    <col min="1" max="1" width="2" style="1" customWidth="1"/>
    <col min="2" max="2" width="13.58203125" style="1" bestFit="1" customWidth="1"/>
    <col min="3" max="14" width="9" style="1"/>
    <col min="15" max="15" width="10" style="1" bestFit="1" customWidth="1"/>
    <col min="16" max="16" width="9" style="1"/>
    <col min="17" max="17" width="14" style="2" bestFit="1" customWidth="1"/>
    <col min="18" max="18" width="9.58203125" style="1" bestFit="1" customWidth="1"/>
    <col min="19" max="16384" width="9" style="1"/>
  </cols>
  <sheetData>
    <row r="2" spans="2:18" x14ac:dyDescent="0.25">
      <c r="B2" s="13" t="s">
        <v>12</v>
      </c>
      <c r="C2" s="25">
        <f>C4</f>
        <v>44197</v>
      </c>
    </row>
    <row r="3" spans="2:18" ht="19.5" customHeight="1" thickBot="1" x14ac:dyDescent="0.3"/>
    <row r="4" spans="2:18" x14ac:dyDescent="0.25">
      <c r="B4" s="38"/>
      <c r="C4" s="39">
        <f>DATE(YEAR('תחזית רווה'!C4)-2,MONTH('תחזית רווה'!C4),DAY(1))</f>
        <v>44197</v>
      </c>
      <c r="D4" s="39">
        <f>DATE(YEAR(C4),MONTH(C4)+1,DAY(1))</f>
        <v>44228</v>
      </c>
      <c r="E4" s="39">
        <f t="shared" ref="E4:N4" si="0">DATE(YEAR(D4),MONTH(D4)+1,DAY(1))</f>
        <v>44256</v>
      </c>
      <c r="F4" s="39">
        <f t="shared" si="0"/>
        <v>44287</v>
      </c>
      <c r="G4" s="39">
        <f t="shared" si="0"/>
        <v>44317</v>
      </c>
      <c r="H4" s="39">
        <f t="shared" si="0"/>
        <v>44348</v>
      </c>
      <c r="I4" s="39">
        <f t="shared" si="0"/>
        <v>44378</v>
      </c>
      <c r="J4" s="39">
        <f t="shared" si="0"/>
        <v>44409</v>
      </c>
      <c r="K4" s="39">
        <f t="shared" si="0"/>
        <v>44440</v>
      </c>
      <c r="L4" s="39">
        <f t="shared" si="0"/>
        <v>44470</v>
      </c>
      <c r="M4" s="39">
        <f t="shared" si="0"/>
        <v>44501</v>
      </c>
      <c r="N4" s="39">
        <f t="shared" si="0"/>
        <v>44531</v>
      </c>
      <c r="O4" s="55" t="s">
        <v>1</v>
      </c>
      <c r="P4" s="55" t="s">
        <v>2</v>
      </c>
      <c r="Q4" s="60" t="s">
        <v>41</v>
      </c>
      <c r="R4" s="61" t="s">
        <v>42</v>
      </c>
    </row>
    <row r="5" spans="2:18" x14ac:dyDescent="0.25">
      <c r="B5" s="28" t="s">
        <v>17</v>
      </c>
      <c r="C5" s="7">
        <f>SUM(C6:C55)</f>
        <v>0</v>
      </c>
      <c r="D5" s="7">
        <f t="shared" ref="D5:N5" si="1">SUM(D6:D55)</f>
        <v>0</v>
      </c>
      <c r="E5" s="7">
        <f t="shared" si="1"/>
        <v>0</v>
      </c>
      <c r="F5" s="7">
        <f t="shared" si="1"/>
        <v>0</v>
      </c>
      <c r="G5" s="7">
        <f t="shared" si="1"/>
        <v>0</v>
      </c>
      <c r="H5" s="7">
        <f t="shared" si="1"/>
        <v>0</v>
      </c>
      <c r="I5" s="7">
        <f t="shared" si="1"/>
        <v>0</v>
      </c>
      <c r="J5" s="7">
        <f t="shared" si="1"/>
        <v>0</v>
      </c>
      <c r="K5" s="7">
        <f t="shared" si="1"/>
        <v>0</v>
      </c>
      <c r="L5" s="7">
        <f t="shared" si="1"/>
        <v>0</v>
      </c>
      <c r="M5" s="7">
        <f t="shared" si="1"/>
        <v>0</v>
      </c>
      <c r="N5" s="7">
        <f t="shared" si="1"/>
        <v>0</v>
      </c>
      <c r="O5" s="8">
        <f>SUM(C5:N5)</f>
        <v>0</v>
      </c>
      <c r="P5" s="7">
        <f>IFERROR(O5/(12-COUNTIF(C5:N5,0)),0)</f>
        <v>0</v>
      </c>
      <c r="Q5" s="62" t="str">
        <f>IFERROR(P5/$P$5,"")</f>
        <v/>
      </c>
      <c r="R5" s="63" t="str">
        <f>IFERROR(IF(O5=0,"",O5/#REF!),"")</f>
        <v/>
      </c>
    </row>
    <row r="6" spans="2:18" x14ac:dyDescent="0.25">
      <c r="B6" s="26">
        <f>קבועות!B6</f>
        <v>0</v>
      </c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10">
        <f>SUM(C6:N6)</f>
        <v>0</v>
      </c>
      <c r="P6" s="9" t="str">
        <f>IFERROR(AVERAGE(C6:N6),"")</f>
        <v/>
      </c>
      <c r="Q6" s="64" t="str">
        <f t="shared" ref="Q6:Q55" si="2">IFERROR(P6/$P$5,"")</f>
        <v/>
      </c>
      <c r="R6" s="65" t="str">
        <f>IFERROR(IF(O6=0,"",O6/#REF!),"")</f>
        <v/>
      </c>
    </row>
    <row r="7" spans="2:18" x14ac:dyDescent="0.25">
      <c r="B7" s="26">
        <f>קבועות!B7</f>
        <v>0</v>
      </c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10">
        <f t="shared" ref="O7:O55" si="3">SUM(C7:N7)</f>
        <v>0</v>
      </c>
      <c r="P7" s="9" t="str">
        <f t="shared" ref="P7:P55" si="4">IFERROR(AVERAGE(C7:N7),"")</f>
        <v/>
      </c>
      <c r="Q7" s="64" t="str">
        <f t="shared" si="2"/>
        <v/>
      </c>
      <c r="R7" s="65" t="str">
        <f>IFERROR(IF(O7=0,"",O7/#REF!),"")</f>
        <v/>
      </c>
    </row>
    <row r="8" spans="2:18" x14ac:dyDescent="0.25">
      <c r="B8" s="26">
        <f>קבועות!B8</f>
        <v>0</v>
      </c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10">
        <f t="shared" si="3"/>
        <v>0</v>
      </c>
      <c r="P8" s="9" t="str">
        <f t="shared" si="4"/>
        <v/>
      </c>
      <c r="Q8" s="64" t="str">
        <f t="shared" si="2"/>
        <v/>
      </c>
      <c r="R8" s="65" t="str">
        <f>IFERROR(IF(O8=0,"",O8/#REF!),"")</f>
        <v/>
      </c>
    </row>
    <row r="9" spans="2:18" x14ac:dyDescent="0.25">
      <c r="B9" s="26">
        <f>קבועות!B9</f>
        <v>0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10">
        <f t="shared" si="3"/>
        <v>0</v>
      </c>
      <c r="P9" s="9" t="str">
        <f t="shared" si="4"/>
        <v/>
      </c>
      <c r="Q9" s="64" t="str">
        <f t="shared" si="2"/>
        <v/>
      </c>
      <c r="R9" s="65" t="str">
        <f>IFERROR(IF(O9=0,"",O9/#REF!),"")</f>
        <v/>
      </c>
    </row>
    <row r="10" spans="2:18" x14ac:dyDescent="0.25">
      <c r="B10" s="26">
        <f>קבועות!B10</f>
        <v>0</v>
      </c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10">
        <f t="shared" si="3"/>
        <v>0</v>
      </c>
      <c r="P10" s="9" t="str">
        <f t="shared" si="4"/>
        <v/>
      </c>
      <c r="Q10" s="64" t="str">
        <f t="shared" si="2"/>
        <v/>
      </c>
      <c r="R10" s="65" t="str">
        <f>IFERROR(IF(O10=0,"",O10/#REF!),"")</f>
        <v/>
      </c>
    </row>
    <row r="11" spans="2:18" x14ac:dyDescent="0.25">
      <c r="B11" s="26">
        <f>קבועות!B11</f>
        <v>0</v>
      </c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10">
        <f t="shared" si="3"/>
        <v>0</v>
      </c>
      <c r="P11" s="9" t="str">
        <f t="shared" si="4"/>
        <v/>
      </c>
      <c r="Q11" s="64" t="str">
        <f t="shared" si="2"/>
        <v/>
      </c>
      <c r="R11" s="65" t="str">
        <f>IFERROR(IF(O11=0,"",O11/#REF!),"")</f>
        <v/>
      </c>
    </row>
    <row r="12" spans="2:18" x14ac:dyDescent="0.25">
      <c r="B12" s="26">
        <f>קבועות!B12</f>
        <v>0</v>
      </c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10">
        <f t="shared" si="3"/>
        <v>0</v>
      </c>
      <c r="P12" s="9" t="str">
        <f t="shared" si="4"/>
        <v/>
      </c>
      <c r="Q12" s="64" t="str">
        <f t="shared" si="2"/>
        <v/>
      </c>
      <c r="R12" s="65" t="str">
        <f>IFERROR(IF(O12=0,"",O12/#REF!),"")</f>
        <v/>
      </c>
    </row>
    <row r="13" spans="2:18" x14ac:dyDescent="0.25">
      <c r="B13" s="26">
        <f>קבועות!B13</f>
        <v>0</v>
      </c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10">
        <f t="shared" si="3"/>
        <v>0</v>
      </c>
      <c r="P13" s="9" t="str">
        <f t="shared" si="4"/>
        <v/>
      </c>
      <c r="Q13" s="64" t="str">
        <f t="shared" si="2"/>
        <v/>
      </c>
      <c r="R13" s="65" t="str">
        <f>IFERROR(IF(O13=0,"",O13/#REF!),"")</f>
        <v/>
      </c>
    </row>
    <row r="14" spans="2:18" x14ac:dyDescent="0.25">
      <c r="B14" s="26">
        <f>קבועות!B14</f>
        <v>0</v>
      </c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10">
        <f t="shared" si="3"/>
        <v>0</v>
      </c>
      <c r="P14" s="9" t="str">
        <f t="shared" si="4"/>
        <v/>
      </c>
      <c r="Q14" s="64" t="str">
        <f t="shared" si="2"/>
        <v/>
      </c>
      <c r="R14" s="65" t="str">
        <f>IFERROR(IF(O14=0,"",O14/#REF!),"")</f>
        <v/>
      </c>
    </row>
    <row r="15" spans="2:18" x14ac:dyDescent="0.25">
      <c r="B15" s="26">
        <f>קבועות!B15</f>
        <v>0</v>
      </c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10">
        <f t="shared" si="3"/>
        <v>0</v>
      </c>
      <c r="P15" s="9" t="str">
        <f t="shared" si="4"/>
        <v/>
      </c>
      <c r="Q15" s="64" t="str">
        <f t="shared" si="2"/>
        <v/>
      </c>
      <c r="R15" s="65" t="str">
        <f>IFERROR(IF(O15=0,"",O15/#REF!),"")</f>
        <v/>
      </c>
    </row>
    <row r="16" spans="2:18" x14ac:dyDescent="0.25">
      <c r="B16" s="26">
        <f>קבועות!B16</f>
        <v>0</v>
      </c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10">
        <f t="shared" si="3"/>
        <v>0</v>
      </c>
      <c r="P16" s="9" t="str">
        <f t="shared" si="4"/>
        <v/>
      </c>
      <c r="Q16" s="64" t="str">
        <f t="shared" si="2"/>
        <v/>
      </c>
      <c r="R16" s="65" t="str">
        <f>IFERROR(IF(O16=0,"",O16/#REF!),"")</f>
        <v/>
      </c>
    </row>
    <row r="17" spans="2:18" x14ac:dyDescent="0.25">
      <c r="B17" s="26">
        <f>קבועות!B17</f>
        <v>0</v>
      </c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10">
        <f t="shared" si="3"/>
        <v>0</v>
      </c>
      <c r="P17" s="9" t="str">
        <f t="shared" si="4"/>
        <v/>
      </c>
      <c r="Q17" s="64" t="str">
        <f t="shared" si="2"/>
        <v/>
      </c>
      <c r="R17" s="65" t="str">
        <f>IFERROR(IF(O17=0,"",O17/#REF!),"")</f>
        <v/>
      </c>
    </row>
    <row r="18" spans="2:18" x14ac:dyDescent="0.25">
      <c r="B18" s="26">
        <f>קבועות!B18</f>
        <v>0</v>
      </c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10">
        <f t="shared" si="3"/>
        <v>0</v>
      </c>
      <c r="P18" s="9" t="str">
        <f t="shared" si="4"/>
        <v/>
      </c>
      <c r="Q18" s="64" t="str">
        <f t="shared" si="2"/>
        <v/>
      </c>
      <c r="R18" s="65" t="str">
        <f>IFERROR(IF(O18=0,"",O18/#REF!),"")</f>
        <v/>
      </c>
    </row>
    <row r="19" spans="2:18" x14ac:dyDescent="0.25">
      <c r="B19" s="26">
        <f>קבועות!B19</f>
        <v>0</v>
      </c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10">
        <f t="shared" si="3"/>
        <v>0</v>
      </c>
      <c r="P19" s="9" t="str">
        <f t="shared" si="4"/>
        <v/>
      </c>
      <c r="Q19" s="64" t="str">
        <f t="shared" si="2"/>
        <v/>
      </c>
      <c r="R19" s="65" t="str">
        <f>IFERROR(IF(O19=0,"",O19/#REF!),"")</f>
        <v/>
      </c>
    </row>
    <row r="20" spans="2:18" x14ac:dyDescent="0.25">
      <c r="B20" s="26">
        <f>קבועות!B20</f>
        <v>0</v>
      </c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10">
        <f t="shared" si="3"/>
        <v>0</v>
      </c>
      <c r="P20" s="9" t="str">
        <f t="shared" si="4"/>
        <v/>
      </c>
      <c r="Q20" s="64" t="str">
        <f t="shared" si="2"/>
        <v/>
      </c>
      <c r="R20" s="65" t="str">
        <f>IFERROR(IF(O20=0,"",O20/#REF!),"")</f>
        <v/>
      </c>
    </row>
    <row r="21" spans="2:18" x14ac:dyDescent="0.25">
      <c r="B21" s="26">
        <f>קבועות!B21</f>
        <v>0</v>
      </c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10">
        <f t="shared" si="3"/>
        <v>0</v>
      </c>
      <c r="P21" s="9" t="str">
        <f t="shared" si="4"/>
        <v/>
      </c>
      <c r="Q21" s="64" t="str">
        <f t="shared" si="2"/>
        <v/>
      </c>
      <c r="R21" s="65" t="str">
        <f>IFERROR(IF(O21=0,"",O21/#REF!),"")</f>
        <v/>
      </c>
    </row>
    <row r="22" spans="2:18" x14ac:dyDescent="0.25">
      <c r="B22" s="26">
        <f>קבועות!B22</f>
        <v>0</v>
      </c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10">
        <f t="shared" si="3"/>
        <v>0</v>
      </c>
      <c r="P22" s="9" t="str">
        <f t="shared" si="4"/>
        <v/>
      </c>
      <c r="Q22" s="64" t="str">
        <f t="shared" si="2"/>
        <v/>
      </c>
      <c r="R22" s="65" t="str">
        <f>IFERROR(IF(O22=0,"",O22/#REF!),"")</f>
        <v/>
      </c>
    </row>
    <row r="23" spans="2:18" x14ac:dyDescent="0.25">
      <c r="B23" s="26">
        <f>קבועות!B23</f>
        <v>0</v>
      </c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10">
        <f t="shared" si="3"/>
        <v>0</v>
      </c>
      <c r="P23" s="9" t="str">
        <f t="shared" si="4"/>
        <v/>
      </c>
      <c r="Q23" s="64" t="str">
        <f t="shared" si="2"/>
        <v/>
      </c>
      <c r="R23" s="65" t="str">
        <f>IFERROR(IF(O23=0,"",O23/#REF!),"")</f>
        <v/>
      </c>
    </row>
    <row r="24" spans="2:18" x14ac:dyDescent="0.25">
      <c r="B24" s="26">
        <f>קבועות!B24</f>
        <v>0</v>
      </c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10">
        <f t="shared" si="3"/>
        <v>0</v>
      </c>
      <c r="P24" s="9" t="str">
        <f t="shared" si="4"/>
        <v/>
      </c>
      <c r="Q24" s="64" t="str">
        <f t="shared" si="2"/>
        <v/>
      </c>
      <c r="R24" s="65" t="str">
        <f>IFERROR(IF(O24=0,"",O24/#REF!),"")</f>
        <v/>
      </c>
    </row>
    <row r="25" spans="2:18" x14ac:dyDescent="0.25">
      <c r="B25" s="26">
        <f>קבועות!B25</f>
        <v>0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10">
        <f t="shared" si="3"/>
        <v>0</v>
      </c>
      <c r="P25" s="9" t="str">
        <f t="shared" si="4"/>
        <v/>
      </c>
      <c r="Q25" s="64" t="str">
        <f t="shared" si="2"/>
        <v/>
      </c>
      <c r="R25" s="65" t="str">
        <f>IFERROR(IF(O25=0,"",O25/#REF!),"")</f>
        <v/>
      </c>
    </row>
    <row r="26" spans="2:18" x14ac:dyDescent="0.25">
      <c r="B26" s="26">
        <f>קבועות!B26</f>
        <v>0</v>
      </c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10">
        <f t="shared" si="3"/>
        <v>0</v>
      </c>
      <c r="P26" s="9" t="str">
        <f t="shared" si="4"/>
        <v/>
      </c>
      <c r="Q26" s="64" t="str">
        <f t="shared" si="2"/>
        <v/>
      </c>
      <c r="R26" s="65" t="str">
        <f>IFERROR(IF(O26=0,"",O26/#REF!),"")</f>
        <v/>
      </c>
    </row>
    <row r="27" spans="2:18" x14ac:dyDescent="0.25">
      <c r="B27" s="26">
        <f>קבועות!B27</f>
        <v>0</v>
      </c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10">
        <f t="shared" si="3"/>
        <v>0</v>
      </c>
      <c r="P27" s="9" t="str">
        <f t="shared" si="4"/>
        <v/>
      </c>
      <c r="Q27" s="64" t="str">
        <f t="shared" si="2"/>
        <v/>
      </c>
      <c r="R27" s="65" t="str">
        <f>IFERROR(IF(O27=0,"",O27/#REF!),"")</f>
        <v/>
      </c>
    </row>
    <row r="28" spans="2:18" x14ac:dyDescent="0.25">
      <c r="B28" s="26">
        <f>קבועות!B28</f>
        <v>0</v>
      </c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10">
        <f t="shared" si="3"/>
        <v>0</v>
      </c>
      <c r="P28" s="9" t="str">
        <f t="shared" si="4"/>
        <v/>
      </c>
      <c r="Q28" s="64" t="str">
        <f t="shared" si="2"/>
        <v/>
      </c>
      <c r="R28" s="65" t="str">
        <f>IFERROR(IF(O28=0,"",O28/#REF!),"")</f>
        <v/>
      </c>
    </row>
    <row r="29" spans="2:18" x14ac:dyDescent="0.25">
      <c r="B29" s="26">
        <f>קבועות!B29</f>
        <v>0</v>
      </c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10">
        <f t="shared" si="3"/>
        <v>0</v>
      </c>
      <c r="P29" s="9" t="str">
        <f t="shared" si="4"/>
        <v/>
      </c>
      <c r="Q29" s="64" t="str">
        <f t="shared" si="2"/>
        <v/>
      </c>
      <c r="R29" s="65" t="str">
        <f>IFERROR(IF(O29=0,"",O29/#REF!),"")</f>
        <v/>
      </c>
    </row>
    <row r="30" spans="2:18" x14ac:dyDescent="0.25">
      <c r="B30" s="26" t="e">
        <f>קבועות!#REF!</f>
        <v>#REF!</v>
      </c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10">
        <f t="shared" si="3"/>
        <v>0</v>
      </c>
      <c r="P30" s="9" t="str">
        <f t="shared" si="4"/>
        <v/>
      </c>
      <c r="Q30" s="64" t="str">
        <f t="shared" si="2"/>
        <v/>
      </c>
      <c r="R30" s="65" t="str">
        <f>IFERROR(IF(O30=0,"",O30/#REF!),"")</f>
        <v/>
      </c>
    </row>
    <row r="31" spans="2:18" x14ac:dyDescent="0.25">
      <c r="B31" s="26" t="e">
        <f>קבועות!#REF!</f>
        <v>#REF!</v>
      </c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10">
        <f t="shared" si="3"/>
        <v>0</v>
      </c>
      <c r="P31" s="9" t="str">
        <f t="shared" si="4"/>
        <v/>
      </c>
      <c r="Q31" s="64" t="str">
        <f t="shared" si="2"/>
        <v/>
      </c>
      <c r="R31" s="65" t="str">
        <f>IFERROR(IF(O31=0,"",O31/#REF!),"")</f>
        <v/>
      </c>
    </row>
    <row r="32" spans="2:18" x14ac:dyDescent="0.25">
      <c r="B32" s="26" t="e">
        <f>קבועות!#REF!</f>
        <v>#REF!</v>
      </c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10">
        <f t="shared" si="3"/>
        <v>0</v>
      </c>
      <c r="P32" s="9" t="str">
        <f t="shared" si="4"/>
        <v/>
      </c>
      <c r="Q32" s="64" t="str">
        <f t="shared" si="2"/>
        <v/>
      </c>
      <c r="R32" s="65" t="str">
        <f>IFERROR(IF(O32=0,"",O32/#REF!),"")</f>
        <v/>
      </c>
    </row>
    <row r="33" spans="2:18" x14ac:dyDescent="0.25">
      <c r="B33" s="26" t="e">
        <f>קבועות!#REF!</f>
        <v>#REF!</v>
      </c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10">
        <f t="shared" si="3"/>
        <v>0</v>
      </c>
      <c r="P33" s="9" t="str">
        <f t="shared" si="4"/>
        <v/>
      </c>
      <c r="Q33" s="64" t="str">
        <f t="shared" si="2"/>
        <v/>
      </c>
      <c r="R33" s="65" t="str">
        <f>IFERROR(IF(O33=0,"",O33/#REF!),"")</f>
        <v/>
      </c>
    </row>
    <row r="34" spans="2:18" x14ac:dyDescent="0.25">
      <c r="B34" s="26" t="e">
        <f>קבועות!#REF!</f>
        <v>#REF!</v>
      </c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10">
        <f t="shared" si="3"/>
        <v>0</v>
      </c>
      <c r="P34" s="9" t="str">
        <f t="shared" si="4"/>
        <v/>
      </c>
      <c r="Q34" s="64" t="str">
        <f t="shared" si="2"/>
        <v/>
      </c>
      <c r="R34" s="65" t="str">
        <f>IFERROR(IF(O34=0,"",O34/#REF!),"")</f>
        <v/>
      </c>
    </row>
    <row r="35" spans="2:18" x14ac:dyDescent="0.25">
      <c r="B35" s="26" t="e">
        <f>קבועות!#REF!</f>
        <v>#REF!</v>
      </c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10">
        <f t="shared" si="3"/>
        <v>0</v>
      </c>
      <c r="P35" s="9" t="str">
        <f t="shared" si="4"/>
        <v/>
      </c>
      <c r="Q35" s="64" t="str">
        <f t="shared" si="2"/>
        <v/>
      </c>
      <c r="R35" s="65" t="str">
        <f>IFERROR(IF(O35=0,"",O35/#REF!),"")</f>
        <v/>
      </c>
    </row>
    <row r="36" spans="2:18" x14ac:dyDescent="0.25">
      <c r="B36" s="26" t="e">
        <f>קבועות!#REF!</f>
        <v>#REF!</v>
      </c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10">
        <f t="shared" si="3"/>
        <v>0</v>
      </c>
      <c r="P36" s="9" t="str">
        <f t="shared" si="4"/>
        <v/>
      </c>
      <c r="Q36" s="64" t="str">
        <f t="shared" si="2"/>
        <v/>
      </c>
      <c r="R36" s="65" t="str">
        <f>IFERROR(IF(O36=0,"",O36/#REF!),"")</f>
        <v/>
      </c>
    </row>
    <row r="37" spans="2:18" x14ac:dyDescent="0.25">
      <c r="B37" s="26" t="e">
        <f>קבועות!#REF!</f>
        <v>#REF!</v>
      </c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10">
        <f t="shared" si="3"/>
        <v>0</v>
      </c>
      <c r="P37" s="9" t="str">
        <f t="shared" si="4"/>
        <v/>
      </c>
      <c r="Q37" s="64" t="str">
        <f t="shared" si="2"/>
        <v/>
      </c>
      <c r="R37" s="65" t="str">
        <f>IFERROR(IF(O37=0,"",O37/#REF!),"")</f>
        <v/>
      </c>
    </row>
    <row r="38" spans="2:18" x14ac:dyDescent="0.25">
      <c r="B38" s="26" t="e">
        <f>קבועות!#REF!</f>
        <v>#REF!</v>
      </c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10">
        <f t="shared" si="3"/>
        <v>0</v>
      </c>
      <c r="P38" s="9" t="str">
        <f t="shared" si="4"/>
        <v/>
      </c>
      <c r="Q38" s="64" t="str">
        <f t="shared" si="2"/>
        <v/>
      </c>
      <c r="R38" s="65" t="str">
        <f>IFERROR(IF(O38=0,"",O38/#REF!),"")</f>
        <v/>
      </c>
    </row>
    <row r="39" spans="2:18" x14ac:dyDescent="0.25">
      <c r="B39" s="26" t="e">
        <f>קבועות!#REF!</f>
        <v>#REF!</v>
      </c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10">
        <f t="shared" si="3"/>
        <v>0</v>
      </c>
      <c r="P39" s="9" t="str">
        <f t="shared" si="4"/>
        <v/>
      </c>
      <c r="Q39" s="64" t="str">
        <f t="shared" si="2"/>
        <v/>
      </c>
      <c r="R39" s="65" t="str">
        <f>IFERROR(IF(O39=0,"",O39/#REF!),"")</f>
        <v/>
      </c>
    </row>
    <row r="40" spans="2:18" x14ac:dyDescent="0.25">
      <c r="B40" s="26" t="e">
        <f>קבועות!#REF!</f>
        <v>#REF!</v>
      </c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10">
        <f t="shared" si="3"/>
        <v>0</v>
      </c>
      <c r="P40" s="9" t="str">
        <f t="shared" si="4"/>
        <v/>
      </c>
      <c r="Q40" s="64" t="str">
        <f t="shared" si="2"/>
        <v/>
      </c>
      <c r="R40" s="65" t="str">
        <f>IFERROR(IF(O40=0,"",O40/#REF!),"")</f>
        <v/>
      </c>
    </row>
    <row r="41" spans="2:18" x14ac:dyDescent="0.25">
      <c r="B41" s="26" t="e">
        <f>קבועות!#REF!</f>
        <v>#REF!</v>
      </c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10">
        <f t="shared" si="3"/>
        <v>0</v>
      </c>
      <c r="P41" s="9" t="str">
        <f t="shared" si="4"/>
        <v/>
      </c>
      <c r="Q41" s="64" t="str">
        <f t="shared" si="2"/>
        <v/>
      </c>
      <c r="R41" s="65" t="str">
        <f>IFERROR(IF(O41=0,"",O41/#REF!),"")</f>
        <v/>
      </c>
    </row>
    <row r="42" spans="2:18" x14ac:dyDescent="0.25">
      <c r="B42" s="26" t="e">
        <f>קבועות!#REF!</f>
        <v>#REF!</v>
      </c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10">
        <f t="shared" si="3"/>
        <v>0</v>
      </c>
      <c r="P42" s="9" t="str">
        <f t="shared" si="4"/>
        <v/>
      </c>
      <c r="Q42" s="64" t="str">
        <f t="shared" si="2"/>
        <v/>
      </c>
      <c r="R42" s="65" t="str">
        <f>IFERROR(IF(O42=0,"",O42/#REF!),"")</f>
        <v/>
      </c>
    </row>
    <row r="43" spans="2:18" x14ac:dyDescent="0.25">
      <c r="B43" s="26" t="e">
        <f>קבועות!#REF!</f>
        <v>#REF!</v>
      </c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10">
        <f t="shared" si="3"/>
        <v>0</v>
      </c>
      <c r="P43" s="9" t="str">
        <f t="shared" si="4"/>
        <v/>
      </c>
      <c r="Q43" s="64" t="str">
        <f t="shared" si="2"/>
        <v/>
      </c>
      <c r="R43" s="65" t="str">
        <f>IFERROR(IF(O43=0,"",O43/#REF!),"")</f>
        <v/>
      </c>
    </row>
    <row r="44" spans="2:18" x14ac:dyDescent="0.25">
      <c r="B44" s="26" t="e">
        <f>קבועות!#REF!</f>
        <v>#REF!</v>
      </c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10">
        <f t="shared" si="3"/>
        <v>0</v>
      </c>
      <c r="P44" s="9" t="str">
        <f t="shared" si="4"/>
        <v/>
      </c>
      <c r="Q44" s="64" t="str">
        <f t="shared" si="2"/>
        <v/>
      </c>
      <c r="R44" s="65" t="str">
        <f>IFERROR(IF(O44=0,"",O44/#REF!),"")</f>
        <v/>
      </c>
    </row>
    <row r="45" spans="2:18" x14ac:dyDescent="0.25">
      <c r="B45" s="26" t="e">
        <f>קבועות!#REF!</f>
        <v>#REF!</v>
      </c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10">
        <f t="shared" si="3"/>
        <v>0</v>
      </c>
      <c r="P45" s="9" t="str">
        <f t="shared" si="4"/>
        <v/>
      </c>
      <c r="Q45" s="64" t="str">
        <f t="shared" si="2"/>
        <v/>
      </c>
      <c r="R45" s="65" t="str">
        <f>IFERROR(IF(O45=0,"",O45/#REF!),"")</f>
        <v/>
      </c>
    </row>
    <row r="46" spans="2:18" x14ac:dyDescent="0.25">
      <c r="B46" s="26" t="e">
        <f>קבועות!#REF!</f>
        <v>#REF!</v>
      </c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10">
        <f t="shared" si="3"/>
        <v>0</v>
      </c>
      <c r="P46" s="9" t="str">
        <f t="shared" si="4"/>
        <v/>
      </c>
      <c r="Q46" s="64" t="str">
        <f t="shared" si="2"/>
        <v/>
      </c>
      <c r="R46" s="65" t="str">
        <f>IFERROR(IF(O46=0,"",O46/#REF!),"")</f>
        <v/>
      </c>
    </row>
    <row r="47" spans="2:18" x14ac:dyDescent="0.25">
      <c r="B47" s="26" t="e">
        <f>קבועות!#REF!</f>
        <v>#REF!</v>
      </c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10">
        <f t="shared" si="3"/>
        <v>0</v>
      </c>
      <c r="P47" s="9" t="str">
        <f t="shared" si="4"/>
        <v/>
      </c>
      <c r="Q47" s="64" t="str">
        <f t="shared" si="2"/>
        <v/>
      </c>
      <c r="R47" s="65" t="str">
        <f>IFERROR(IF(O47=0,"",O47/#REF!),"")</f>
        <v/>
      </c>
    </row>
    <row r="48" spans="2:18" x14ac:dyDescent="0.25">
      <c r="B48" s="26" t="e">
        <f>קבועות!#REF!</f>
        <v>#REF!</v>
      </c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10">
        <f t="shared" si="3"/>
        <v>0</v>
      </c>
      <c r="P48" s="9" t="str">
        <f t="shared" si="4"/>
        <v/>
      </c>
      <c r="Q48" s="64" t="str">
        <f t="shared" si="2"/>
        <v/>
      </c>
      <c r="R48" s="65" t="str">
        <f>IFERROR(IF(O48=0,"",O48/#REF!),"")</f>
        <v/>
      </c>
    </row>
    <row r="49" spans="2:18" x14ac:dyDescent="0.25">
      <c r="B49" s="26" t="e">
        <f>קבועות!#REF!</f>
        <v>#REF!</v>
      </c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10">
        <f t="shared" si="3"/>
        <v>0</v>
      </c>
      <c r="P49" s="9" t="str">
        <f t="shared" si="4"/>
        <v/>
      </c>
      <c r="Q49" s="64" t="str">
        <f t="shared" si="2"/>
        <v/>
      </c>
      <c r="R49" s="65" t="str">
        <f>IFERROR(IF(O49=0,"",O49/#REF!),"")</f>
        <v/>
      </c>
    </row>
    <row r="50" spans="2:18" x14ac:dyDescent="0.25">
      <c r="B50" s="26" t="e">
        <f>קבועות!#REF!</f>
        <v>#REF!</v>
      </c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10">
        <f t="shared" si="3"/>
        <v>0</v>
      </c>
      <c r="P50" s="9" t="str">
        <f t="shared" si="4"/>
        <v/>
      </c>
      <c r="Q50" s="64" t="str">
        <f t="shared" si="2"/>
        <v/>
      </c>
      <c r="R50" s="65" t="str">
        <f>IFERROR(IF(O50=0,"",O50/#REF!),"")</f>
        <v/>
      </c>
    </row>
    <row r="51" spans="2:18" x14ac:dyDescent="0.25">
      <c r="B51" s="26" t="e">
        <f>קבועות!#REF!</f>
        <v>#REF!</v>
      </c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10">
        <f t="shared" si="3"/>
        <v>0</v>
      </c>
      <c r="P51" s="9" t="str">
        <f t="shared" si="4"/>
        <v/>
      </c>
      <c r="Q51" s="64" t="str">
        <f t="shared" si="2"/>
        <v/>
      </c>
      <c r="R51" s="65" t="str">
        <f>IFERROR(IF(O51=0,"",O51/#REF!),"")</f>
        <v/>
      </c>
    </row>
    <row r="52" spans="2:18" x14ac:dyDescent="0.25">
      <c r="B52" s="26" t="e">
        <f>קבועות!#REF!</f>
        <v>#REF!</v>
      </c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10">
        <f t="shared" si="3"/>
        <v>0</v>
      </c>
      <c r="P52" s="9" t="str">
        <f t="shared" si="4"/>
        <v/>
      </c>
      <c r="Q52" s="64" t="str">
        <f t="shared" si="2"/>
        <v/>
      </c>
      <c r="R52" s="65" t="str">
        <f>IFERROR(IF(O52=0,"",O52/#REF!),"")</f>
        <v/>
      </c>
    </row>
    <row r="53" spans="2:18" x14ac:dyDescent="0.25">
      <c r="B53" s="26" t="e">
        <f>קבועות!#REF!</f>
        <v>#REF!</v>
      </c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10">
        <f t="shared" si="3"/>
        <v>0</v>
      </c>
      <c r="P53" s="9" t="str">
        <f t="shared" si="4"/>
        <v/>
      </c>
      <c r="Q53" s="64" t="str">
        <f t="shared" si="2"/>
        <v/>
      </c>
      <c r="R53" s="65" t="str">
        <f>IFERROR(IF(O53=0,"",O53/#REF!),"")</f>
        <v/>
      </c>
    </row>
    <row r="54" spans="2:18" x14ac:dyDescent="0.25">
      <c r="B54" s="26" t="e">
        <f>קבועות!#REF!</f>
        <v>#REF!</v>
      </c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10">
        <f t="shared" si="3"/>
        <v>0</v>
      </c>
      <c r="P54" s="9" t="str">
        <f t="shared" si="4"/>
        <v/>
      </c>
      <c r="Q54" s="64" t="str">
        <f t="shared" si="2"/>
        <v/>
      </c>
      <c r="R54" s="65" t="str">
        <f>IFERROR(IF(O54=0,"",O54/#REF!),"")</f>
        <v/>
      </c>
    </row>
    <row r="55" spans="2:18" ht="14" thickBot="1" x14ac:dyDescent="0.3">
      <c r="B55" s="29" t="e">
        <f>קבועות!#REF!</f>
        <v>#REF!</v>
      </c>
      <c r="C55" s="56"/>
      <c r="D55" s="56"/>
      <c r="E55" s="56"/>
      <c r="F55" s="56"/>
      <c r="G55" s="56"/>
      <c r="H55" s="56"/>
      <c r="I55" s="56"/>
      <c r="J55" s="56"/>
      <c r="K55" s="56"/>
      <c r="L55" s="56"/>
      <c r="M55" s="56"/>
      <c r="N55" s="56"/>
      <c r="O55" s="57">
        <f t="shared" si="3"/>
        <v>0</v>
      </c>
      <c r="P55" s="56" t="str">
        <f t="shared" si="4"/>
        <v/>
      </c>
      <c r="Q55" s="66" t="str">
        <f t="shared" si="2"/>
        <v/>
      </c>
      <c r="R55" s="67" t="str">
        <f>IFERROR(IF(O55=0,"",O55/#REF!),"")</f>
        <v/>
      </c>
    </row>
    <row r="90" spans="2:15" ht="14" thickBot="1" x14ac:dyDescent="0.3"/>
    <row r="91" spans="2:15" x14ac:dyDescent="0.25">
      <c r="B91" s="38">
        <f t="shared" ref="B91:N91" si="5">B4</f>
        <v>0</v>
      </c>
      <c r="C91" s="39">
        <f t="shared" si="5"/>
        <v>44197</v>
      </c>
      <c r="D91" s="39">
        <f t="shared" si="5"/>
        <v>44228</v>
      </c>
      <c r="E91" s="39">
        <f t="shared" si="5"/>
        <v>44256</v>
      </c>
      <c r="F91" s="39">
        <f t="shared" si="5"/>
        <v>44287</v>
      </c>
      <c r="G91" s="39">
        <f t="shared" si="5"/>
        <v>44317</v>
      </c>
      <c r="H91" s="39">
        <f t="shared" si="5"/>
        <v>44348</v>
      </c>
      <c r="I91" s="39">
        <f t="shared" si="5"/>
        <v>44378</v>
      </c>
      <c r="J91" s="39">
        <f t="shared" si="5"/>
        <v>44409</v>
      </c>
      <c r="K91" s="39">
        <f t="shared" si="5"/>
        <v>44440</v>
      </c>
      <c r="L91" s="39">
        <f t="shared" si="5"/>
        <v>44470</v>
      </c>
      <c r="M91" s="39">
        <f t="shared" si="5"/>
        <v>44501</v>
      </c>
      <c r="N91" s="39">
        <f t="shared" si="5"/>
        <v>44531</v>
      </c>
      <c r="O91" s="51" t="s">
        <v>1</v>
      </c>
    </row>
    <row r="92" spans="2:15" x14ac:dyDescent="0.25">
      <c r="B92" s="28" t="str">
        <f t="shared" ref="B92:B106" si="6">B5</f>
        <v>סה"כ קבועות</v>
      </c>
      <c r="C92" s="7" t="str">
        <f>IF('תחזית רווה'!C$5=0,"",C5)</f>
        <v/>
      </c>
      <c r="D92" s="7" t="str">
        <f>IF('תחזית רווה'!D$5=0,"",D5)</f>
        <v/>
      </c>
      <c r="E92" s="7" t="str">
        <f>IF('תחזית רווה'!E$5=0,"",E5)</f>
        <v/>
      </c>
      <c r="F92" s="7" t="str">
        <f>IF('תחזית רווה'!F$5=0,"",F5)</f>
        <v/>
      </c>
      <c r="G92" s="7" t="str">
        <f>IF('תחזית רווה'!G$5=0,"",G5)</f>
        <v/>
      </c>
      <c r="H92" s="7" t="str">
        <f>IF('תחזית רווה'!H$5=0,"",H5)</f>
        <v/>
      </c>
      <c r="I92" s="7" t="str">
        <f>IF('תחזית רווה'!I$5=0,"",I5)</f>
        <v/>
      </c>
      <c r="J92" s="7" t="str">
        <f>IF('תחזית רווה'!J$5=0,"",J5)</f>
        <v/>
      </c>
      <c r="K92" s="7" t="str">
        <f>IF('תחזית רווה'!K$5=0,"",K5)</f>
        <v/>
      </c>
      <c r="L92" s="7" t="str">
        <f>IF('תחזית רווה'!L$5=0,"",L5)</f>
        <v/>
      </c>
      <c r="M92" s="7" t="str">
        <f>IF('תחזית רווה'!M$5=0,"",M5)</f>
        <v/>
      </c>
      <c r="N92" s="7" t="str">
        <f>IF('תחזית רווה'!N$5=0,"",N5)</f>
        <v/>
      </c>
      <c r="O92" s="58">
        <f>SUM(C92:N92)</f>
        <v>0</v>
      </c>
    </row>
    <row r="93" spans="2:15" x14ac:dyDescent="0.25">
      <c r="B93" s="26">
        <f t="shared" si="6"/>
        <v>0</v>
      </c>
      <c r="C93" s="7" t="str">
        <f>IF('תחזית רווה'!C$5=0,"",C6)</f>
        <v/>
      </c>
      <c r="D93" s="7" t="str">
        <f>IF('תחזית רווה'!D$5=0,"",D6)</f>
        <v/>
      </c>
      <c r="E93" s="7" t="str">
        <f>IF('תחזית רווה'!E$5=0,"",E6)</f>
        <v/>
      </c>
      <c r="F93" s="7" t="str">
        <f>IF('תחזית רווה'!F$5=0,"",F6)</f>
        <v/>
      </c>
      <c r="G93" s="7" t="str">
        <f>IF('תחזית רווה'!G$5=0,"",G6)</f>
        <v/>
      </c>
      <c r="H93" s="7" t="str">
        <f>IF('תחזית רווה'!H$5=0,"",H6)</f>
        <v/>
      </c>
      <c r="I93" s="7" t="str">
        <f>IF('תחזית רווה'!I$5=0,"",I6)</f>
        <v/>
      </c>
      <c r="J93" s="7" t="str">
        <f>IF('תחזית רווה'!J$5=0,"",J6)</f>
        <v/>
      </c>
      <c r="K93" s="7" t="str">
        <f>IF('תחזית רווה'!K$5=0,"",K6)</f>
        <v/>
      </c>
      <c r="L93" s="7" t="str">
        <f>IF('תחזית רווה'!L$5=0,"",L6)</f>
        <v/>
      </c>
      <c r="M93" s="7" t="str">
        <f>IF('תחזית רווה'!M$5=0,"",M6)</f>
        <v/>
      </c>
      <c r="N93" s="7" t="str">
        <f>IF('תחזית רווה'!N$5=0,"",N6)</f>
        <v/>
      </c>
      <c r="O93" s="37">
        <f>SUM(C93:N93)</f>
        <v>0</v>
      </c>
    </row>
    <row r="94" spans="2:15" x14ac:dyDescent="0.25">
      <c r="B94" s="26">
        <f t="shared" si="6"/>
        <v>0</v>
      </c>
      <c r="C94" s="7" t="str">
        <f>IF('תחזית רווה'!C$5=0,"",C7)</f>
        <v/>
      </c>
      <c r="D94" s="7" t="str">
        <f>IF('תחזית רווה'!D$5=0,"",D7)</f>
        <v/>
      </c>
      <c r="E94" s="7" t="str">
        <f>IF('תחזית רווה'!E$5=0,"",E7)</f>
        <v/>
      </c>
      <c r="F94" s="7" t="str">
        <f>IF('תחזית רווה'!F$5=0,"",F7)</f>
        <v/>
      </c>
      <c r="G94" s="7" t="str">
        <f>IF('תחזית רווה'!G$5=0,"",G7)</f>
        <v/>
      </c>
      <c r="H94" s="7" t="str">
        <f>IF('תחזית רווה'!H$5=0,"",H7)</f>
        <v/>
      </c>
      <c r="I94" s="7" t="str">
        <f>IF('תחזית רווה'!I$5=0,"",I7)</f>
        <v/>
      </c>
      <c r="J94" s="7" t="str">
        <f>IF('תחזית רווה'!J$5=0,"",J7)</f>
        <v/>
      </c>
      <c r="K94" s="7" t="str">
        <f>IF('תחזית רווה'!K$5=0,"",K7)</f>
        <v/>
      </c>
      <c r="L94" s="7" t="str">
        <f>IF('תחזית רווה'!L$5=0,"",L7)</f>
        <v/>
      </c>
      <c r="M94" s="7" t="str">
        <f>IF('תחזית רווה'!M$5=0,"",M7)</f>
        <v/>
      </c>
      <c r="N94" s="7" t="str">
        <f>IF('תחזית רווה'!N$5=0,"",N7)</f>
        <v/>
      </c>
      <c r="O94" s="37">
        <f t="shared" ref="O94:O142" si="7">SUM(C94:N94)</f>
        <v>0</v>
      </c>
    </row>
    <row r="95" spans="2:15" x14ac:dyDescent="0.25">
      <c r="B95" s="26">
        <f t="shared" si="6"/>
        <v>0</v>
      </c>
      <c r="C95" s="7" t="str">
        <f>IF('תחזית רווה'!C$5=0,"",C8)</f>
        <v/>
      </c>
      <c r="D95" s="7" t="str">
        <f>IF('תחזית רווה'!D$5=0,"",D8)</f>
        <v/>
      </c>
      <c r="E95" s="7" t="str">
        <f>IF('תחזית רווה'!E$5=0,"",E8)</f>
        <v/>
      </c>
      <c r="F95" s="7" t="str">
        <f>IF('תחזית רווה'!F$5=0,"",F8)</f>
        <v/>
      </c>
      <c r="G95" s="7" t="str">
        <f>IF('תחזית רווה'!G$5=0,"",G8)</f>
        <v/>
      </c>
      <c r="H95" s="7" t="str">
        <f>IF('תחזית רווה'!H$5=0,"",H8)</f>
        <v/>
      </c>
      <c r="I95" s="7" t="str">
        <f>IF('תחזית רווה'!I$5=0,"",I8)</f>
        <v/>
      </c>
      <c r="J95" s="7" t="str">
        <f>IF('תחזית רווה'!J$5=0,"",J8)</f>
        <v/>
      </c>
      <c r="K95" s="7" t="str">
        <f>IF('תחזית רווה'!K$5=0,"",K8)</f>
        <v/>
      </c>
      <c r="L95" s="7" t="str">
        <f>IF('תחזית רווה'!L$5=0,"",L8)</f>
        <v/>
      </c>
      <c r="M95" s="7" t="str">
        <f>IF('תחזית רווה'!M$5=0,"",M8)</f>
        <v/>
      </c>
      <c r="N95" s="7" t="str">
        <f>IF('תחזית רווה'!N$5=0,"",N8)</f>
        <v/>
      </c>
      <c r="O95" s="37">
        <f t="shared" si="7"/>
        <v>0</v>
      </c>
    </row>
    <row r="96" spans="2:15" x14ac:dyDescent="0.25">
      <c r="B96" s="26">
        <f t="shared" si="6"/>
        <v>0</v>
      </c>
      <c r="C96" s="7" t="str">
        <f>IF('תחזית רווה'!C$5=0,"",C9)</f>
        <v/>
      </c>
      <c r="D96" s="7" t="str">
        <f>IF('תחזית רווה'!D$5=0,"",D9)</f>
        <v/>
      </c>
      <c r="E96" s="7" t="str">
        <f>IF('תחזית רווה'!E$5=0,"",E9)</f>
        <v/>
      </c>
      <c r="F96" s="7" t="str">
        <f>IF('תחזית רווה'!F$5=0,"",F9)</f>
        <v/>
      </c>
      <c r="G96" s="7" t="str">
        <f>IF('תחזית רווה'!G$5=0,"",G9)</f>
        <v/>
      </c>
      <c r="H96" s="7" t="str">
        <f>IF('תחזית רווה'!H$5=0,"",H9)</f>
        <v/>
      </c>
      <c r="I96" s="7" t="str">
        <f>IF('תחזית רווה'!I$5=0,"",I9)</f>
        <v/>
      </c>
      <c r="J96" s="7" t="str">
        <f>IF('תחזית רווה'!J$5=0,"",J9)</f>
        <v/>
      </c>
      <c r="K96" s="7" t="str">
        <f>IF('תחזית רווה'!K$5=0,"",K9)</f>
        <v/>
      </c>
      <c r="L96" s="7" t="str">
        <f>IF('תחזית רווה'!L$5=0,"",L9)</f>
        <v/>
      </c>
      <c r="M96" s="7" t="str">
        <f>IF('תחזית רווה'!M$5=0,"",M9)</f>
        <v/>
      </c>
      <c r="N96" s="7" t="str">
        <f>IF('תחזית רווה'!N$5=0,"",N9)</f>
        <v/>
      </c>
      <c r="O96" s="37">
        <f t="shared" si="7"/>
        <v>0</v>
      </c>
    </row>
    <row r="97" spans="2:15" x14ac:dyDescent="0.25">
      <c r="B97" s="26">
        <f t="shared" si="6"/>
        <v>0</v>
      </c>
      <c r="C97" s="7" t="str">
        <f>IF('תחזית רווה'!C$5=0,"",C10)</f>
        <v/>
      </c>
      <c r="D97" s="7" t="str">
        <f>IF('תחזית רווה'!D$5=0,"",D10)</f>
        <v/>
      </c>
      <c r="E97" s="7" t="str">
        <f>IF('תחזית רווה'!E$5=0,"",E10)</f>
        <v/>
      </c>
      <c r="F97" s="7" t="str">
        <f>IF('תחזית רווה'!F$5=0,"",F10)</f>
        <v/>
      </c>
      <c r="G97" s="7" t="str">
        <f>IF('תחזית רווה'!G$5=0,"",G10)</f>
        <v/>
      </c>
      <c r="H97" s="7" t="str">
        <f>IF('תחזית רווה'!H$5=0,"",H10)</f>
        <v/>
      </c>
      <c r="I97" s="7" t="str">
        <f>IF('תחזית רווה'!I$5=0,"",I10)</f>
        <v/>
      </c>
      <c r="J97" s="7" t="str">
        <f>IF('תחזית רווה'!J$5=0,"",J10)</f>
        <v/>
      </c>
      <c r="K97" s="7" t="str">
        <f>IF('תחזית רווה'!K$5=0,"",K10)</f>
        <v/>
      </c>
      <c r="L97" s="7" t="str">
        <f>IF('תחזית רווה'!L$5=0,"",L10)</f>
        <v/>
      </c>
      <c r="M97" s="7" t="str">
        <f>IF('תחזית רווה'!M$5=0,"",M10)</f>
        <v/>
      </c>
      <c r="N97" s="7" t="str">
        <f>IF('תחזית רווה'!N$5=0,"",N10)</f>
        <v/>
      </c>
      <c r="O97" s="37">
        <f t="shared" si="7"/>
        <v>0</v>
      </c>
    </row>
    <row r="98" spans="2:15" x14ac:dyDescent="0.25">
      <c r="B98" s="26">
        <f t="shared" si="6"/>
        <v>0</v>
      </c>
      <c r="C98" s="7" t="str">
        <f>IF('תחזית רווה'!C$5=0,"",C11)</f>
        <v/>
      </c>
      <c r="D98" s="7" t="str">
        <f>IF('תחזית רווה'!D$5=0,"",D11)</f>
        <v/>
      </c>
      <c r="E98" s="7" t="str">
        <f>IF('תחזית רווה'!E$5=0,"",E11)</f>
        <v/>
      </c>
      <c r="F98" s="7" t="str">
        <f>IF('תחזית רווה'!F$5=0,"",F11)</f>
        <v/>
      </c>
      <c r="G98" s="7" t="str">
        <f>IF('תחזית רווה'!G$5=0,"",G11)</f>
        <v/>
      </c>
      <c r="H98" s="7" t="str">
        <f>IF('תחזית רווה'!H$5=0,"",H11)</f>
        <v/>
      </c>
      <c r="I98" s="7" t="str">
        <f>IF('תחזית רווה'!I$5=0,"",I11)</f>
        <v/>
      </c>
      <c r="J98" s="7" t="str">
        <f>IF('תחזית רווה'!J$5=0,"",J11)</f>
        <v/>
      </c>
      <c r="K98" s="7" t="str">
        <f>IF('תחזית רווה'!K$5=0,"",K11)</f>
        <v/>
      </c>
      <c r="L98" s="7" t="str">
        <f>IF('תחזית רווה'!L$5=0,"",L11)</f>
        <v/>
      </c>
      <c r="M98" s="7" t="str">
        <f>IF('תחזית רווה'!M$5=0,"",M11)</f>
        <v/>
      </c>
      <c r="N98" s="7" t="str">
        <f>IF('תחזית רווה'!N$5=0,"",N11)</f>
        <v/>
      </c>
      <c r="O98" s="37">
        <f t="shared" si="7"/>
        <v>0</v>
      </c>
    </row>
    <row r="99" spans="2:15" x14ac:dyDescent="0.25">
      <c r="B99" s="26">
        <f t="shared" si="6"/>
        <v>0</v>
      </c>
      <c r="C99" s="7" t="str">
        <f>IF('תחזית רווה'!C$5=0,"",C12)</f>
        <v/>
      </c>
      <c r="D99" s="7" t="str">
        <f>IF('תחזית רווה'!D$5=0,"",D12)</f>
        <v/>
      </c>
      <c r="E99" s="7" t="str">
        <f>IF('תחזית רווה'!E$5=0,"",E12)</f>
        <v/>
      </c>
      <c r="F99" s="7" t="str">
        <f>IF('תחזית רווה'!F$5=0,"",F12)</f>
        <v/>
      </c>
      <c r="G99" s="7" t="str">
        <f>IF('תחזית רווה'!G$5=0,"",G12)</f>
        <v/>
      </c>
      <c r="H99" s="7" t="str">
        <f>IF('תחזית רווה'!H$5=0,"",H12)</f>
        <v/>
      </c>
      <c r="I99" s="7" t="str">
        <f>IF('תחזית רווה'!I$5=0,"",I12)</f>
        <v/>
      </c>
      <c r="J99" s="7" t="str">
        <f>IF('תחזית רווה'!J$5=0,"",J12)</f>
        <v/>
      </c>
      <c r="K99" s="7" t="str">
        <f>IF('תחזית רווה'!K$5=0,"",K12)</f>
        <v/>
      </c>
      <c r="L99" s="7" t="str">
        <f>IF('תחזית רווה'!L$5=0,"",L12)</f>
        <v/>
      </c>
      <c r="M99" s="7" t="str">
        <f>IF('תחזית רווה'!M$5=0,"",M12)</f>
        <v/>
      </c>
      <c r="N99" s="7" t="str">
        <f>IF('תחזית רווה'!N$5=0,"",N12)</f>
        <v/>
      </c>
      <c r="O99" s="37">
        <f t="shared" si="7"/>
        <v>0</v>
      </c>
    </row>
    <row r="100" spans="2:15" x14ac:dyDescent="0.25">
      <c r="B100" s="26">
        <f t="shared" si="6"/>
        <v>0</v>
      </c>
      <c r="C100" s="7" t="str">
        <f>IF('תחזית רווה'!C$5=0,"",C13)</f>
        <v/>
      </c>
      <c r="D100" s="7" t="str">
        <f>IF('תחזית רווה'!D$5=0,"",D13)</f>
        <v/>
      </c>
      <c r="E100" s="7" t="str">
        <f>IF('תחזית רווה'!E$5=0,"",E13)</f>
        <v/>
      </c>
      <c r="F100" s="7" t="str">
        <f>IF('תחזית רווה'!F$5=0,"",F13)</f>
        <v/>
      </c>
      <c r="G100" s="7" t="str">
        <f>IF('תחזית רווה'!G$5=0,"",G13)</f>
        <v/>
      </c>
      <c r="H100" s="7" t="str">
        <f>IF('תחזית רווה'!H$5=0,"",H13)</f>
        <v/>
      </c>
      <c r="I100" s="7" t="str">
        <f>IF('תחזית רווה'!I$5=0,"",I13)</f>
        <v/>
      </c>
      <c r="J100" s="7" t="str">
        <f>IF('תחזית רווה'!J$5=0,"",J13)</f>
        <v/>
      </c>
      <c r="K100" s="7" t="str">
        <f>IF('תחזית רווה'!K$5=0,"",K13)</f>
        <v/>
      </c>
      <c r="L100" s="7" t="str">
        <f>IF('תחזית רווה'!L$5=0,"",L13)</f>
        <v/>
      </c>
      <c r="M100" s="7" t="str">
        <f>IF('תחזית רווה'!M$5=0,"",M13)</f>
        <v/>
      </c>
      <c r="N100" s="7" t="str">
        <f>IF('תחזית רווה'!N$5=0,"",N13)</f>
        <v/>
      </c>
      <c r="O100" s="37">
        <f t="shared" si="7"/>
        <v>0</v>
      </c>
    </row>
    <row r="101" spans="2:15" x14ac:dyDescent="0.25">
      <c r="B101" s="26">
        <f t="shared" si="6"/>
        <v>0</v>
      </c>
      <c r="C101" s="7" t="str">
        <f>IF('תחזית רווה'!C$5=0,"",C14)</f>
        <v/>
      </c>
      <c r="D101" s="7" t="str">
        <f>IF('תחזית רווה'!D$5=0,"",D14)</f>
        <v/>
      </c>
      <c r="E101" s="7" t="str">
        <f>IF('תחזית רווה'!E$5=0,"",E14)</f>
        <v/>
      </c>
      <c r="F101" s="7" t="str">
        <f>IF('תחזית רווה'!F$5=0,"",F14)</f>
        <v/>
      </c>
      <c r="G101" s="7" t="str">
        <f>IF('תחזית רווה'!G$5=0,"",G14)</f>
        <v/>
      </c>
      <c r="H101" s="7" t="str">
        <f>IF('תחזית רווה'!H$5=0,"",H14)</f>
        <v/>
      </c>
      <c r="I101" s="7" t="str">
        <f>IF('תחזית רווה'!I$5=0,"",I14)</f>
        <v/>
      </c>
      <c r="J101" s="7" t="str">
        <f>IF('תחזית רווה'!J$5=0,"",J14)</f>
        <v/>
      </c>
      <c r="K101" s="7" t="str">
        <f>IF('תחזית רווה'!K$5=0,"",K14)</f>
        <v/>
      </c>
      <c r="L101" s="7" t="str">
        <f>IF('תחזית רווה'!L$5=0,"",L14)</f>
        <v/>
      </c>
      <c r="M101" s="7" t="str">
        <f>IF('תחזית רווה'!M$5=0,"",M14)</f>
        <v/>
      </c>
      <c r="N101" s="7" t="str">
        <f>IF('תחזית רווה'!N$5=0,"",N14)</f>
        <v/>
      </c>
      <c r="O101" s="37">
        <f t="shared" si="7"/>
        <v>0</v>
      </c>
    </row>
    <row r="102" spans="2:15" x14ac:dyDescent="0.25">
      <c r="B102" s="26">
        <f t="shared" si="6"/>
        <v>0</v>
      </c>
      <c r="C102" s="7" t="str">
        <f>IF('תחזית רווה'!C$5=0,"",C15)</f>
        <v/>
      </c>
      <c r="D102" s="7" t="str">
        <f>IF('תחזית רווה'!D$5=0,"",D15)</f>
        <v/>
      </c>
      <c r="E102" s="7" t="str">
        <f>IF('תחזית רווה'!E$5=0,"",E15)</f>
        <v/>
      </c>
      <c r="F102" s="7" t="str">
        <f>IF('תחזית רווה'!F$5=0,"",F15)</f>
        <v/>
      </c>
      <c r="G102" s="7" t="str">
        <f>IF('תחזית רווה'!G$5=0,"",G15)</f>
        <v/>
      </c>
      <c r="H102" s="7" t="str">
        <f>IF('תחזית רווה'!H$5=0,"",H15)</f>
        <v/>
      </c>
      <c r="I102" s="7" t="str">
        <f>IF('תחזית רווה'!I$5=0,"",I15)</f>
        <v/>
      </c>
      <c r="J102" s="7" t="str">
        <f>IF('תחזית רווה'!J$5=0,"",J15)</f>
        <v/>
      </c>
      <c r="K102" s="7" t="str">
        <f>IF('תחזית רווה'!K$5=0,"",K15)</f>
        <v/>
      </c>
      <c r="L102" s="7" t="str">
        <f>IF('תחזית רווה'!L$5=0,"",L15)</f>
        <v/>
      </c>
      <c r="M102" s="7" t="str">
        <f>IF('תחזית רווה'!M$5=0,"",M15)</f>
        <v/>
      </c>
      <c r="N102" s="7" t="str">
        <f>IF('תחזית רווה'!N$5=0,"",N15)</f>
        <v/>
      </c>
      <c r="O102" s="37">
        <f t="shared" si="7"/>
        <v>0</v>
      </c>
    </row>
    <row r="103" spans="2:15" x14ac:dyDescent="0.25">
      <c r="B103" s="26">
        <f t="shared" si="6"/>
        <v>0</v>
      </c>
      <c r="C103" s="7" t="str">
        <f>IF('תחזית רווה'!C$5=0,"",C16)</f>
        <v/>
      </c>
      <c r="D103" s="7" t="str">
        <f>IF('תחזית רווה'!D$5=0,"",D16)</f>
        <v/>
      </c>
      <c r="E103" s="7" t="str">
        <f>IF('תחזית רווה'!E$5=0,"",E16)</f>
        <v/>
      </c>
      <c r="F103" s="7" t="str">
        <f>IF('תחזית רווה'!F$5=0,"",F16)</f>
        <v/>
      </c>
      <c r="G103" s="7" t="str">
        <f>IF('תחזית רווה'!G$5=0,"",G16)</f>
        <v/>
      </c>
      <c r="H103" s="7" t="str">
        <f>IF('תחזית רווה'!H$5=0,"",H16)</f>
        <v/>
      </c>
      <c r="I103" s="7" t="str">
        <f>IF('תחזית רווה'!I$5=0,"",I16)</f>
        <v/>
      </c>
      <c r="J103" s="7" t="str">
        <f>IF('תחזית רווה'!J$5=0,"",J16)</f>
        <v/>
      </c>
      <c r="K103" s="7" t="str">
        <f>IF('תחזית רווה'!K$5=0,"",K16)</f>
        <v/>
      </c>
      <c r="L103" s="7" t="str">
        <f>IF('תחזית רווה'!L$5=0,"",L16)</f>
        <v/>
      </c>
      <c r="M103" s="7" t="str">
        <f>IF('תחזית רווה'!M$5=0,"",M16)</f>
        <v/>
      </c>
      <c r="N103" s="7" t="str">
        <f>IF('תחזית רווה'!N$5=0,"",N16)</f>
        <v/>
      </c>
      <c r="O103" s="37">
        <f t="shared" si="7"/>
        <v>0</v>
      </c>
    </row>
    <row r="104" spans="2:15" x14ac:dyDescent="0.25">
      <c r="B104" s="26">
        <f t="shared" si="6"/>
        <v>0</v>
      </c>
      <c r="C104" s="7" t="str">
        <f>IF('תחזית רווה'!C$5=0,"",C17)</f>
        <v/>
      </c>
      <c r="D104" s="7" t="str">
        <f>IF('תחזית רווה'!D$5=0,"",D17)</f>
        <v/>
      </c>
      <c r="E104" s="7" t="str">
        <f>IF('תחזית רווה'!E$5=0,"",E17)</f>
        <v/>
      </c>
      <c r="F104" s="7" t="str">
        <f>IF('תחזית רווה'!F$5=0,"",F17)</f>
        <v/>
      </c>
      <c r="G104" s="7" t="str">
        <f>IF('תחזית רווה'!G$5=0,"",G17)</f>
        <v/>
      </c>
      <c r="H104" s="7" t="str">
        <f>IF('תחזית רווה'!H$5=0,"",H17)</f>
        <v/>
      </c>
      <c r="I104" s="7" t="str">
        <f>IF('תחזית רווה'!I$5=0,"",I17)</f>
        <v/>
      </c>
      <c r="J104" s="7" t="str">
        <f>IF('תחזית רווה'!J$5=0,"",J17)</f>
        <v/>
      </c>
      <c r="K104" s="7" t="str">
        <f>IF('תחזית רווה'!K$5=0,"",K17)</f>
        <v/>
      </c>
      <c r="L104" s="7" t="str">
        <f>IF('תחזית רווה'!L$5=0,"",L17)</f>
        <v/>
      </c>
      <c r="M104" s="7" t="str">
        <f>IF('תחזית רווה'!M$5=0,"",M17)</f>
        <v/>
      </c>
      <c r="N104" s="7" t="str">
        <f>IF('תחזית רווה'!N$5=0,"",N17)</f>
        <v/>
      </c>
      <c r="O104" s="37">
        <f t="shared" si="7"/>
        <v>0</v>
      </c>
    </row>
    <row r="105" spans="2:15" x14ac:dyDescent="0.25">
      <c r="B105" s="26">
        <f t="shared" si="6"/>
        <v>0</v>
      </c>
      <c r="C105" s="7" t="str">
        <f>IF('תחזית רווה'!C$5=0,"",C18)</f>
        <v/>
      </c>
      <c r="D105" s="7" t="str">
        <f>IF('תחזית רווה'!D$5=0,"",D18)</f>
        <v/>
      </c>
      <c r="E105" s="7" t="str">
        <f>IF('תחזית רווה'!E$5=0,"",E18)</f>
        <v/>
      </c>
      <c r="F105" s="7" t="str">
        <f>IF('תחזית רווה'!F$5=0,"",F18)</f>
        <v/>
      </c>
      <c r="G105" s="7" t="str">
        <f>IF('תחזית רווה'!G$5=0,"",G18)</f>
        <v/>
      </c>
      <c r="H105" s="7" t="str">
        <f>IF('תחזית רווה'!H$5=0,"",H18)</f>
        <v/>
      </c>
      <c r="I105" s="7" t="str">
        <f>IF('תחזית רווה'!I$5=0,"",I18)</f>
        <v/>
      </c>
      <c r="J105" s="7" t="str">
        <f>IF('תחזית רווה'!J$5=0,"",J18)</f>
        <v/>
      </c>
      <c r="K105" s="7" t="str">
        <f>IF('תחזית רווה'!K$5=0,"",K18)</f>
        <v/>
      </c>
      <c r="L105" s="7" t="str">
        <f>IF('תחזית רווה'!L$5=0,"",L18)</f>
        <v/>
      </c>
      <c r="M105" s="7" t="str">
        <f>IF('תחזית רווה'!M$5=0,"",M18)</f>
        <v/>
      </c>
      <c r="N105" s="7" t="str">
        <f>IF('תחזית רווה'!N$5=0,"",N18)</f>
        <v/>
      </c>
      <c r="O105" s="37">
        <f t="shared" si="7"/>
        <v>0</v>
      </c>
    </row>
    <row r="106" spans="2:15" x14ac:dyDescent="0.25">
      <c r="B106" s="26">
        <f t="shared" si="6"/>
        <v>0</v>
      </c>
      <c r="C106" s="7" t="str">
        <f>IF('תחזית רווה'!C$5=0,"",C19)</f>
        <v/>
      </c>
      <c r="D106" s="7" t="str">
        <f>IF('תחזית רווה'!D$5=0,"",D19)</f>
        <v/>
      </c>
      <c r="E106" s="7" t="str">
        <f>IF('תחזית רווה'!E$5=0,"",E19)</f>
        <v/>
      </c>
      <c r="F106" s="7" t="str">
        <f>IF('תחזית רווה'!F$5=0,"",F19)</f>
        <v/>
      </c>
      <c r="G106" s="7" t="str">
        <f>IF('תחזית רווה'!G$5=0,"",G19)</f>
        <v/>
      </c>
      <c r="H106" s="7" t="str">
        <f>IF('תחזית רווה'!H$5=0,"",H19)</f>
        <v/>
      </c>
      <c r="I106" s="7" t="str">
        <f>IF('תחזית רווה'!I$5=0,"",I19)</f>
        <v/>
      </c>
      <c r="J106" s="7" t="str">
        <f>IF('תחזית רווה'!J$5=0,"",J19)</f>
        <v/>
      </c>
      <c r="K106" s="7" t="str">
        <f>IF('תחזית רווה'!K$5=0,"",K19)</f>
        <v/>
      </c>
      <c r="L106" s="7" t="str">
        <f>IF('תחזית רווה'!L$5=0,"",L19)</f>
        <v/>
      </c>
      <c r="M106" s="7" t="str">
        <f>IF('תחזית רווה'!M$5=0,"",M19)</f>
        <v/>
      </c>
      <c r="N106" s="7" t="str">
        <f>IF('תחזית רווה'!N$5=0,"",N19)</f>
        <v/>
      </c>
      <c r="O106" s="37">
        <f t="shared" si="7"/>
        <v>0</v>
      </c>
    </row>
    <row r="107" spans="2:15" x14ac:dyDescent="0.25">
      <c r="B107" s="26">
        <f t="shared" ref="B107:B122" si="8">B20</f>
        <v>0</v>
      </c>
      <c r="C107" s="7" t="str">
        <f>IF('תחזית רווה'!C$5=0,"",C20)</f>
        <v/>
      </c>
      <c r="D107" s="7" t="str">
        <f>IF('תחזית רווה'!D$5=0,"",D20)</f>
        <v/>
      </c>
      <c r="E107" s="7" t="str">
        <f>IF('תחזית רווה'!E$5=0,"",E20)</f>
        <v/>
      </c>
      <c r="F107" s="7" t="str">
        <f>IF('תחזית רווה'!F$5=0,"",F20)</f>
        <v/>
      </c>
      <c r="G107" s="7" t="str">
        <f>IF('תחזית רווה'!G$5=0,"",G20)</f>
        <v/>
      </c>
      <c r="H107" s="7" t="str">
        <f>IF('תחזית רווה'!H$5=0,"",H20)</f>
        <v/>
      </c>
      <c r="I107" s="7" t="str">
        <f>IF('תחזית רווה'!I$5=0,"",I20)</f>
        <v/>
      </c>
      <c r="J107" s="7" t="str">
        <f>IF('תחזית רווה'!J$5=0,"",J20)</f>
        <v/>
      </c>
      <c r="K107" s="7" t="str">
        <f>IF('תחזית רווה'!K$5=0,"",K20)</f>
        <v/>
      </c>
      <c r="L107" s="7" t="str">
        <f>IF('תחזית רווה'!L$5=0,"",L20)</f>
        <v/>
      </c>
      <c r="M107" s="7" t="str">
        <f>IF('תחזית רווה'!M$5=0,"",M20)</f>
        <v/>
      </c>
      <c r="N107" s="7" t="str">
        <f>IF('תחזית רווה'!N$5=0,"",N20)</f>
        <v/>
      </c>
      <c r="O107" s="37">
        <f t="shared" si="7"/>
        <v>0</v>
      </c>
    </row>
    <row r="108" spans="2:15" x14ac:dyDescent="0.25">
      <c r="B108" s="26">
        <f t="shared" si="8"/>
        <v>0</v>
      </c>
      <c r="C108" s="7" t="str">
        <f>IF('תחזית רווה'!C$5=0,"",C21)</f>
        <v/>
      </c>
      <c r="D108" s="7" t="str">
        <f>IF('תחזית רווה'!D$5=0,"",D21)</f>
        <v/>
      </c>
      <c r="E108" s="7" t="str">
        <f>IF('תחזית רווה'!E$5=0,"",E21)</f>
        <v/>
      </c>
      <c r="F108" s="7" t="str">
        <f>IF('תחזית רווה'!F$5=0,"",F21)</f>
        <v/>
      </c>
      <c r="G108" s="7" t="str">
        <f>IF('תחזית רווה'!G$5=0,"",G21)</f>
        <v/>
      </c>
      <c r="H108" s="7" t="str">
        <f>IF('תחזית רווה'!H$5=0,"",H21)</f>
        <v/>
      </c>
      <c r="I108" s="7" t="str">
        <f>IF('תחזית רווה'!I$5=0,"",I21)</f>
        <v/>
      </c>
      <c r="J108" s="7" t="str">
        <f>IF('תחזית רווה'!J$5=0,"",J21)</f>
        <v/>
      </c>
      <c r="K108" s="7" t="str">
        <f>IF('תחזית רווה'!K$5=0,"",K21)</f>
        <v/>
      </c>
      <c r="L108" s="7" t="str">
        <f>IF('תחזית רווה'!L$5=0,"",L21)</f>
        <v/>
      </c>
      <c r="M108" s="7" t="str">
        <f>IF('תחזית רווה'!M$5=0,"",M21)</f>
        <v/>
      </c>
      <c r="N108" s="7" t="str">
        <f>IF('תחזית רווה'!N$5=0,"",N21)</f>
        <v/>
      </c>
      <c r="O108" s="37">
        <f t="shared" si="7"/>
        <v>0</v>
      </c>
    </row>
    <row r="109" spans="2:15" x14ac:dyDescent="0.25">
      <c r="B109" s="26">
        <f t="shared" si="8"/>
        <v>0</v>
      </c>
      <c r="C109" s="7" t="str">
        <f>IF('תחזית רווה'!C$5=0,"",C22)</f>
        <v/>
      </c>
      <c r="D109" s="7" t="str">
        <f>IF('תחזית רווה'!D$5=0,"",D22)</f>
        <v/>
      </c>
      <c r="E109" s="7" t="str">
        <f>IF('תחזית רווה'!E$5=0,"",E22)</f>
        <v/>
      </c>
      <c r="F109" s="7" t="str">
        <f>IF('תחזית רווה'!F$5=0,"",F22)</f>
        <v/>
      </c>
      <c r="G109" s="7" t="str">
        <f>IF('תחזית רווה'!G$5=0,"",G22)</f>
        <v/>
      </c>
      <c r="H109" s="7" t="str">
        <f>IF('תחזית רווה'!H$5=0,"",H22)</f>
        <v/>
      </c>
      <c r="I109" s="7" t="str">
        <f>IF('תחזית רווה'!I$5=0,"",I22)</f>
        <v/>
      </c>
      <c r="J109" s="7" t="str">
        <f>IF('תחזית רווה'!J$5=0,"",J22)</f>
        <v/>
      </c>
      <c r="K109" s="7" t="str">
        <f>IF('תחזית רווה'!K$5=0,"",K22)</f>
        <v/>
      </c>
      <c r="L109" s="7" t="str">
        <f>IF('תחזית רווה'!L$5=0,"",L22)</f>
        <v/>
      </c>
      <c r="M109" s="7" t="str">
        <f>IF('תחזית רווה'!M$5=0,"",M22)</f>
        <v/>
      </c>
      <c r="N109" s="7" t="str">
        <f>IF('תחזית רווה'!N$5=0,"",N22)</f>
        <v/>
      </c>
      <c r="O109" s="37">
        <f t="shared" si="7"/>
        <v>0</v>
      </c>
    </row>
    <row r="110" spans="2:15" x14ac:dyDescent="0.25">
      <c r="B110" s="26">
        <f t="shared" si="8"/>
        <v>0</v>
      </c>
      <c r="C110" s="7" t="str">
        <f>IF('תחזית רווה'!C$5=0,"",C23)</f>
        <v/>
      </c>
      <c r="D110" s="7" t="str">
        <f>IF('תחזית רווה'!D$5=0,"",D23)</f>
        <v/>
      </c>
      <c r="E110" s="7" t="str">
        <f>IF('תחזית רווה'!E$5=0,"",E23)</f>
        <v/>
      </c>
      <c r="F110" s="7" t="str">
        <f>IF('תחזית רווה'!F$5=0,"",F23)</f>
        <v/>
      </c>
      <c r="G110" s="7" t="str">
        <f>IF('תחזית רווה'!G$5=0,"",G23)</f>
        <v/>
      </c>
      <c r="H110" s="7" t="str">
        <f>IF('תחזית רווה'!H$5=0,"",H23)</f>
        <v/>
      </c>
      <c r="I110" s="7" t="str">
        <f>IF('תחזית רווה'!I$5=0,"",I23)</f>
        <v/>
      </c>
      <c r="J110" s="7" t="str">
        <f>IF('תחזית רווה'!J$5=0,"",J23)</f>
        <v/>
      </c>
      <c r="K110" s="7" t="str">
        <f>IF('תחזית רווה'!K$5=0,"",K23)</f>
        <v/>
      </c>
      <c r="L110" s="7" t="str">
        <f>IF('תחזית רווה'!L$5=0,"",L23)</f>
        <v/>
      </c>
      <c r="M110" s="7" t="str">
        <f>IF('תחזית רווה'!M$5=0,"",M23)</f>
        <v/>
      </c>
      <c r="N110" s="7" t="str">
        <f>IF('תחזית רווה'!N$5=0,"",N23)</f>
        <v/>
      </c>
      <c r="O110" s="37">
        <f t="shared" si="7"/>
        <v>0</v>
      </c>
    </row>
    <row r="111" spans="2:15" x14ac:dyDescent="0.25">
      <c r="B111" s="26">
        <f t="shared" si="8"/>
        <v>0</v>
      </c>
      <c r="C111" s="7" t="str">
        <f>IF('תחזית רווה'!C$5=0,"",C24)</f>
        <v/>
      </c>
      <c r="D111" s="7" t="str">
        <f>IF('תחזית רווה'!D$5=0,"",D24)</f>
        <v/>
      </c>
      <c r="E111" s="7" t="str">
        <f>IF('תחזית רווה'!E$5=0,"",E24)</f>
        <v/>
      </c>
      <c r="F111" s="7" t="str">
        <f>IF('תחזית רווה'!F$5=0,"",F24)</f>
        <v/>
      </c>
      <c r="G111" s="7" t="str">
        <f>IF('תחזית רווה'!G$5=0,"",G24)</f>
        <v/>
      </c>
      <c r="H111" s="7" t="str">
        <f>IF('תחזית רווה'!H$5=0,"",H24)</f>
        <v/>
      </c>
      <c r="I111" s="7" t="str">
        <f>IF('תחזית רווה'!I$5=0,"",I24)</f>
        <v/>
      </c>
      <c r="J111" s="7" t="str">
        <f>IF('תחזית רווה'!J$5=0,"",J24)</f>
        <v/>
      </c>
      <c r="K111" s="7" t="str">
        <f>IF('תחזית רווה'!K$5=0,"",K24)</f>
        <v/>
      </c>
      <c r="L111" s="7" t="str">
        <f>IF('תחזית רווה'!L$5=0,"",L24)</f>
        <v/>
      </c>
      <c r="M111" s="7" t="str">
        <f>IF('תחזית רווה'!M$5=0,"",M24)</f>
        <v/>
      </c>
      <c r="N111" s="7" t="str">
        <f>IF('תחזית רווה'!N$5=0,"",N24)</f>
        <v/>
      </c>
      <c r="O111" s="37">
        <f t="shared" si="7"/>
        <v>0</v>
      </c>
    </row>
    <row r="112" spans="2:15" x14ac:dyDescent="0.25">
      <c r="B112" s="26">
        <f t="shared" si="8"/>
        <v>0</v>
      </c>
      <c r="C112" s="7" t="str">
        <f>IF('תחזית רווה'!C$5=0,"",C25)</f>
        <v/>
      </c>
      <c r="D112" s="7" t="str">
        <f>IF('תחזית רווה'!D$5=0,"",D25)</f>
        <v/>
      </c>
      <c r="E112" s="7" t="str">
        <f>IF('תחזית רווה'!E$5=0,"",E25)</f>
        <v/>
      </c>
      <c r="F112" s="7" t="str">
        <f>IF('תחזית רווה'!F$5=0,"",F25)</f>
        <v/>
      </c>
      <c r="G112" s="7" t="str">
        <f>IF('תחזית רווה'!G$5=0,"",G25)</f>
        <v/>
      </c>
      <c r="H112" s="7" t="str">
        <f>IF('תחזית רווה'!H$5=0,"",H25)</f>
        <v/>
      </c>
      <c r="I112" s="7" t="str">
        <f>IF('תחזית רווה'!I$5=0,"",I25)</f>
        <v/>
      </c>
      <c r="J112" s="7" t="str">
        <f>IF('תחזית רווה'!J$5=0,"",J25)</f>
        <v/>
      </c>
      <c r="K112" s="7" t="str">
        <f>IF('תחזית רווה'!K$5=0,"",K25)</f>
        <v/>
      </c>
      <c r="L112" s="7" t="str">
        <f>IF('תחזית רווה'!L$5=0,"",L25)</f>
        <v/>
      </c>
      <c r="M112" s="7" t="str">
        <f>IF('תחזית רווה'!M$5=0,"",M25)</f>
        <v/>
      </c>
      <c r="N112" s="7" t="str">
        <f>IF('תחזית רווה'!N$5=0,"",N25)</f>
        <v/>
      </c>
      <c r="O112" s="37">
        <f t="shared" si="7"/>
        <v>0</v>
      </c>
    </row>
    <row r="113" spans="2:15" x14ac:dyDescent="0.25">
      <c r="B113" s="26">
        <f t="shared" si="8"/>
        <v>0</v>
      </c>
      <c r="C113" s="7" t="str">
        <f>IF('תחזית רווה'!C$5=0,"",C26)</f>
        <v/>
      </c>
      <c r="D113" s="7" t="str">
        <f>IF('תחזית רווה'!D$5=0,"",D26)</f>
        <v/>
      </c>
      <c r="E113" s="7" t="str">
        <f>IF('תחזית רווה'!E$5=0,"",E26)</f>
        <v/>
      </c>
      <c r="F113" s="7" t="str">
        <f>IF('תחזית רווה'!F$5=0,"",F26)</f>
        <v/>
      </c>
      <c r="G113" s="7" t="str">
        <f>IF('תחזית רווה'!G$5=0,"",G26)</f>
        <v/>
      </c>
      <c r="H113" s="7" t="str">
        <f>IF('תחזית רווה'!H$5=0,"",H26)</f>
        <v/>
      </c>
      <c r="I113" s="7" t="str">
        <f>IF('תחזית רווה'!I$5=0,"",I26)</f>
        <v/>
      </c>
      <c r="J113" s="7" t="str">
        <f>IF('תחזית רווה'!J$5=0,"",J26)</f>
        <v/>
      </c>
      <c r="K113" s="7" t="str">
        <f>IF('תחזית רווה'!K$5=0,"",K26)</f>
        <v/>
      </c>
      <c r="L113" s="7" t="str">
        <f>IF('תחזית רווה'!L$5=0,"",L26)</f>
        <v/>
      </c>
      <c r="M113" s="7" t="str">
        <f>IF('תחזית רווה'!M$5=0,"",M26)</f>
        <v/>
      </c>
      <c r="N113" s="7" t="str">
        <f>IF('תחזית רווה'!N$5=0,"",N26)</f>
        <v/>
      </c>
      <c r="O113" s="37">
        <f t="shared" si="7"/>
        <v>0</v>
      </c>
    </row>
    <row r="114" spans="2:15" x14ac:dyDescent="0.25">
      <c r="B114" s="26">
        <f t="shared" si="8"/>
        <v>0</v>
      </c>
      <c r="C114" s="7" t="str">
        <f>IF('תחזית רווה'!C$5=0,"",C27)</f>
        <v/>
      </c>
      <c r="D114" s="7" t="str">
        <f>IF('תחזית רווה'!D$5=0,"",D27)</f>
        <v/>
      </c>
      <c r="E114" s="7" t="str">
        <f>IF('תחזית רווה'!E$5=0,"",E27)</f>
        <v/>
      </c>
      <c r="F114" s="7" t="str">
        <f>IF('תחזית רווה'!F$5=0,"",F27)</f>
        <v/>
      </c>
      <c r="G114" s="7" t="str">
        <f>IF('תחזית רווה'!G$5=0,"",G27)</f>
        <v/>
      </c>
      <c r="H114" s="7" t="str">
        <f>IF('תחזית רווה'!H$5=0,"",H27)</f>
        <v/>
      </c>
      <c r="I114" s="7" t="str">
        <f>IF('תחזית רווה'!I$5=0,"",I27)</f>
        <v/>
      </c>
      <c r="J114" s="7" t="str">
        <f>IF('תחזית רווה'!J$5=0,"",J27)</f>
        <v/>
      </c>
      <c r="K114" s="7" t="str">
        <f>IF('תחזית רווה'!K$5=0,"",K27)</f>
        <v/>
      </c>
      <c r="L114" s="7" t="str">
        <f>IF('תחזית רווה'!L$5=0,"",L27)</f>
        <v/>
      </c>
      <c r="M114" s="7" t="str">
        <f>IF('תחזית רווה'!M$5=0,"",M27)</f>
        <v/>
      </c>
      <c r="N114" s="7" t="str">
        <f>IF('תחזית רווה'!N$5=0,"",N27)</f>
        <v/>
      </c>
      <c r="O114" s="37">
        <f t="shared" si="7"/>
        <v>0</v>
      </c>
    </row>
    <row r="115" spans="2:15" x14ac:dyDescent="0.25">
      <c r="B115" s="26">
        <f t="shared" si="8"/>
        <v>0</v>
      </c>
      <c r="C115" s="7" t="str">
        <f>IF('תחזית רווה'!C$5=0,"",C28)</f>
        <v/>
      </c>
      <c r="D115" s="7" t="str">
        <f>IF('תחזית רווה'!D$5=0,"",D28)</f>
        <v/>
      </c>
      <c r="E115" s="7" t="str">
        <f>IF('תחזית רווה'!E$5=0,"",E28)</f>
        <v/>
      </c>
      <c r="F115" s="7" t="str">
        <f>IF('תחזית רווה'!F$5=0,"",F28)</f>
        <v/>
      </c>
      <c r="G115" s="7" t="str">
        <f>IF('תחזית רווה'!G$5=0,"",G28)</f>
        <v/>
      </c>
      <c r="H115" s="7" t="str">
        <f>IF('תחזית רווה'!H$5=0,"",H28)</f>
        <v/>
      </c>
      <c r="I115" s="7" t="str">
        <f>IF('תחזית רווה'!I$5=0,"",I28)</f>
        <v/>
      </c>
      <c r="J115" s="7" t="str">
        <f>IF('תחזית רווה'!J$5=0,"",J28)</f>
        <v/>
      </c>
      <c r="K115" s="7" t="str">
        <f>IF('תחזית רווה'!K$5=0,"",K28)</f>
        <v/>
      </c>
      <c r="L115" s="7" t="str">
        <f>IF('תחזית רווה'!L$5=0,"",L28)</f>
        <v/>
      </c>
      <c r="M115" s="7" t="str">
        <f>IF('תחזית רווה'!M$5=0,"",M28)</f>
        <v/>
      </c>
      <c r="N115" s="7" t="str">
        <f>IF('תחזית רווה'!N$5=0,"",N28)</f>
        <v/>
      </c>
      <c r="O115" s="37">
        <f t="shared" si="7"/>
        <v>0</v>
      </c>
    </row>
    <row r="116" spans="2:15" x14ac:dyDescent="0.25">
      <c r="B116" s="26">
        <f t="shared" si="8"/>
        <v>0</v>
      </c>
      <c r="C116" s="7" t="str">
        <f>IF('תחזית רווה'!C$5=0,"",C29)</f>
        <v/>
      </c>
      <c r="D116" s="7" t="str">
        <f>IF('תחזית רווה'!D$5=0,"",D29)</f>
        <v/>
      </c>
      <c r="E116" s="7" t="str">
        <f>IF('תחזית רווה'!E$5=0,"",E29)</f>
        <v/>
      </c>
      <c r="F116" s="7" t="str">
        <f>IF('תחזית רווה'!F$5=0,"",F29)</f>
        <v/>
      </c>
      <c r="G116" s="7" t="str">
        <f>IF('תחזית רווה'!G$5=0,"",G29)</f>
        <v/>
      </c>
      <c r="H116" s="7" t="str">
        <f>IF('תחזית רווה'!H$5=0,"",H29)</f>
        <v/>
      </c>
      <c r="I116" s="7" t="str">
        <f>IF('תחזית רווה'!I$5=0,"",I29)</f>
        <v/>
      </c>
      <c r="J116" s="7" t="str">
        <f>IF('תחזית רווה'!J$5=0,"",J29)</f>
        <v/>
      </c>
      <c r="K116" s="7" t="str">
        <f>IF('תחזית רווה'!K$5=0,"",K29)</f>
        <v/>
      </c>
      <c r="L116" s="7" t="str">
        <f>IF('תחזית רווה'!L$5=0,"",L29)</f>
        <v/>
      </c>
      <c r="M116" s="7" t="str">
        <f>IF('תחזית רווה'!M$5=0,"",M29)</f>
        <v/>
      </c>
      <c r="N116" s="7" t="str">
        <f>IF('תחזית רווה'!N$5=0,"",N29)</f>
        <v/>
      </c>
      <c r="O116" s="37">
        <f t="shared" si="7"/>
        <v>0</v>
      </c>
    </row>
    <row r="117" spans="2:15" x14ac:dyDescent="0.25">
      <c r="B117" s="26" t="e">
        <f t="shared" si="8"/>
        <v>#REF!</v>
      </c>
      <c r="C117" s="7" t="str">
        <f>IF('תחזית רווה'!C$5=0,"",C30)</f>
        <v/>
      </c>
      <c r="D117" s="7" t="str">
        <f>IF('תחזית רווה'!D$5=0,"",D30)</f>
        <v/>
      </c>
      <c r="E117" s="7" t="str">
        <f>IF('תחזית רווה'!E$5=0,"",E30)</f>
        <v/>
      </c>
      <c r="F117" s="7" t="str">
        <f>IF('תחזית רווה'!F$5=0,"",F30)</f>
        <v/>
      </c>
      <c r="G117" s="7" t="str">
        <f>IF('תחזית רווה'!G$5=0,"",G30)</f>
        <v/>
      </c>
      <c r="H117" s="7" t="str">
        <f>IF('תחזית רווה'!H$5=0,"",H30)</f>
        <v/>
      </c>
      <c r="I117" s="7" t="str">
        <f>IF('תחזית רווה'!I$5=0,"",I30)</f>
        <v/>
      </c>
      <c r="J117" s="7" t="str">
        <f>IF('תחזית רווה'!J$5=0,"",J30)</f>
        <v/>
      </c>
      <c r="K117" s="7" t="str">
        <f>IF('תחזית רווה'!K$5=0,"",K30)</f>
        <v/>
      </c>
      <c r="L117" s="7" t="str">
        <f>IF('תחזית רווה'!L$5=0,"",L30)</f>
        <v/>
      </c>
      <c r="M117" s="7" t="str">
        <f>IF('תחזית רווה'!M$5=0,"",M30)</f>
        <v/>
      </c>
      <c r="N117" s="7" t="str">
        <f>IF('תחזית רווה'!N$5=0,"",N30)</f>
        <v/>
      </c>
      <c r="O117" s="37">
        <f t="shared" si="7"/>
        <v>0</v>
      </c>
    </row>
    <row r="118" spans="2:15" x14ac:dyDescent="0.25">
      <c r="B118" s="26" t="e">
        <f t="shared" si="8"/>
        <v>#REF!</v>
      </c>
      <c r="C118" s="7" t="str">
        <f>IF('תחזית רווה'!C$5=0,"",C31)</f>
        <v/>
      </c>
      <c r="D118" s="7" t="str">
        <f>IF('תחזית רווה'!D$5=0,"",D31)</f>
        <v/>
      </c>
      <c r="E118" s="7" t="str">
        <f>IF('תחזית רווה'!E$5=0,"",E31)</f>
        <v/>
      </c>
      <c r="F118" s="7" t="str">
        <f>IF('תחזית רווה'!F$5=0,"",F31)</f>
        <v/>
      </c>
      <c r="G118" s="7" t="str">
        <f>IF('תחזית רווה'!G$5=0,"",G31)</f>
        <v/>
      </c>
      <c r="H118" s="7" t="str">
        <f>IF('תחזית רווה'!H$5=0,"",H31)</f>
        <v/>
      </c>
      <c r="I118" s="7" t="str">
        <f>IF('תחזית רווה'!I$5=0,"",I31)</f>
        <v/>
      </c>
      <c r="J118" s="7" t="str">
        <f>IF('תחזית רווה'!J$5=0,"",J31)</f>
        <v/>
      </c>
      <c r="K118" s="7" t="str">
        <f>IF('תחזית רווה'!K$5=0,"",K31)</f>
        <v/>
      </c>
      <c r="L118" s="7" t="str">
        <f>IF('תחזית רווה'!L$5=0,"",L31)</f>
        <v/>
      </c>
      <c r="M118" s="7" t="str">
        <f>IF('תחזית רווה'!M$5=0,"",M31)</f>
        <v/>
      </c>
      <c r="N118" s="7" t="str">
        <f>IF('תחזית רווה'!N$5=0,"",N31)</f>
        <v/>
      </c>
      <c r="O118" s="37">
        <f t="shared" si="7"/>
        <v>0</v>
      </c>
    </row>
    <row r="119" spans="2:15" x14ac:dyDescent="0.25">
      <c r="B119" s="26" t="e">
        <f t="shared" si="8"/>
        <v>#REF!</v>
      </c>
      <c r="C119" s="7" t="str">
        <f>IF('תחזית רווה'!C$5=0,"",C32)</f>
        <v/>
      </c>
      <c r="D119" s="7" t="str">
        <f>IF('תחזית רווה'!D$5=0,"",D32)</f>
        <v/>
      </c>
      <c r="E119" s="7" t="str">
        <f>IF('תחזית רווה'!E$5=0,"",E32)</f>
        <v/>
      </c>
      <c r="F119" s="7" t="str">
        <f>IF('תחזית רווה'!F$5=0,"",F32)</f>
        <v/>
      </c>
      <c r="G119" s="7" t="str">
        <f>IF('תחזית רווה'!G$5=0,"",G32)</f>
        <v/>
      </c>
      <c r="H119" s="7" t="str">
        <f>IF('תחזית רווה'!H$5=0,"",H32)</f>
        <v/>
      </c>
      <c r="I119" s="7" t="str">
        <f>IF('תחזית רווה'!I$5=0,"",I32)</f>
        <v/>
      </c>
      <c r="J119" s="7" t="str">
        <f>IF('תחזית רווה'!J$5=0,"",J32)</f>
        <v/>
      </c>
      <c r="K119" s="7" t="str">
        <f>IF('תחזית רווה'!K$5=0,"",K32)</f>
        <v/>
      </c>
      <c r="L119" s="7" t="str">
        <f>IF('תחזית רווה'!L$5=0,"",L32)</f>
        <v/>
      </c>
      <c r="M119" s="7" t="str">
        <f>IF('תחזית רווה'!M$5=0,"",M32)</f>
        <v/>
      </c>
      <c r="N119" s="7" t="str">
        <f>IF('תחזית רווה'!N$5=0,"",N32)</f>
        <v/>
      </c>
      <c r="O119" s="37">
        <f t="shared" si="7"/>
        <v>0</v>
      </c>
    </row>
    <row r="120" spans="2:15" x14ac:dyDescent="0.25">
      <c r="B120" s="26" t="e">
        <f t="shared" si="8"/>
        <v>#REF!</v>
      </c>
      <c r="C120" s="7" t="str">
        <f>IF('תחזית רווה'!C$5=0,"",C33)</f>
        <v/>
      </c>
      <c r="D120" s="7" t="str">
        <f>IF('תחזית רווה'!D$5=0,"",D33)</f>
        <v/>
      </c>
      <c r="E120" s="7" t="str">
        <f>IF('תחזית רווה'!E$5=0,"",E33)</f>
        <v/>
      </c>
      <c r="F120" s="7" t="str">
        <f>IF('תחזית רווה'!F$5=0,"",F33)</f>
        <v/>
      </c>
      <c r="G120" s="7" t="str">
        <f>IF('תחזית רווה'!G$5=0,"",G33)</f>
        <v/>
      </c>
      <c r="H120" s="7" t="str">
        <f>IF('תחזית רווה'!H$5=0,"",H33)</f>
        <v/>
      </c>
      <c r="I120" s="7" t="str">
        <f>IF('תחזית רווה'!I$5=0,"",I33)</f>
        <v/>
      </c>
      <c r="J120" s="7" t="str">
        <f>IF('תחזית רווה'!J$5=0,"",J33)</f>
        <v/>
      </c>
      <c r="K120" s="7" t="str">
        <f>IF('תחזית רווה'!K$5=0,"",K33)</f>
        <v/>
      </c>
      <c r="L120" s="7" t="str">
        <f>IF('תחזית רווה'!L$5=0,"",L33)</f>
        <v/>
      </c>
      <c r="M120" s="7" t="str">
        <f>IF('תחזית רווה'!M$5=0,"",M33)</f>
        <v/>
      </c>
      <c r="N120" s="7" t="str">
        <f>IF('תחזית רווה'!N$5=0,"",N33)</f>
        <v/>
      </c>
      <c r="O120" s="37">
        <f t="shared" si="7"/>
        <v>0</v>
      </c>
    </row>
    <row r="121" spans="2:15" x14ac:dyDescent="0.25">
      <c r="B121" s="26" t="e">
        <f t="shared" si="8"/>
        <v>#REF!</v>
      </c>
      <c r="C121" s="7" t="str">
        <f>IF('תחזית רווה'!C$5=0,"",C34)</f>
        <v/>
      </c>
      <c r="D121" s="7" t="str">
        <f>IF('תחזית רווה'!D$5=0,"",D34)</f>
        <v/>
      </c>
      <c r="E121" s="7" t="str">
        <f>IF('תחזית רווה'!E$5=0,"",E34)</f>
        <v/>
      </c>
      <c r="F121" s="7" t="str">
        <f>IF('תחזית רווה'!F$5=0,"",F34)</f>
        <v/>
      </c>
      <c r="G121" s="7" t="str">
        <f>IF('תחזית רווה'!G$5=0,"",G34)</f>
        <v/>
      </c>
      <c r="H121" s="7" t="str">
        <f>IF('תחזית רווה'!H$5=0,"",H34)</f>
        <v/>
      </c>
      <c r="I121" s="7" t="str">
        <f>IF('תחזית רווה'!I$5=0,"",I34)</f>
        <v/>
      </c>
      <c r="J121" s="7" t="str">
        <f>IF('תחזית רווה'!J$5=0,"",J34)</f>
        <v/>
      </c>
      <c r="K121" s="7" t="str">
        <f>IF('תחזית רווה'!K$5=0,"",K34)</f>
        <v/>
      </c>
      <c r="L121" s="7" t="str">
        <f>IF('תחזית רווה'!L$5=0,"",L34)</f>
        <v/>
      </c>
      <c r="M121" s="7" t="str">
        <f>IF('תחזית רווה'!M$5=0,"",M34)</f>
        <v/>
      </c>
      <c r="N121" s="7" t="str">
        <f>IF('תחזית רווה'!N$5=0,"",N34)</f>
        <v/>
      </c>
      <c r="O121" s="37">
        <f t="shared" si="7"/>
        <v>0</v>
      </c>
    </row>
    <row r="122" spans="2:15" x14ac:dyDescent="0.25">
      <c r="B122" s="26" t="e">
        <f t="shared" si="8"/>
        <v>#REF!</v>
      </c>
      <c r="C122" s="7" t="str">
        <f>IF('תחזית רווה'!C$5=0,"",C35)</f>
        <v/>
      </c>
      <c r="D122" s="7" t="str">
        <f>IF('תחזית רווה'!D$5=0,"",D35)</f>
        <v/>
      </c>
      <c r="E122" s="7" t="str">
        <f>IF('תחזית רווה'!E$5=0,"",E35)</f>
        <v/>
      </c>
      <c r="F122" s="7" t="str">
        <f>IF('תחזית רווה'!F$5=0,"",F35)</f>
        <v/>
      </c>
      <c r="G122" s="7" t="str">
        <f>IF('תחזית רווה'!G$5=0,"",G35)</f>
        <v/>
      </c>
      <c r="H122" s="7" t="str">
        <f>IF('תחזית רווה'!H$5=0,"",H35)</f>
        <v/>
      </c>
      <c r="I122" s="7" t="str">
        <f>IF('תחזית רווה'!I$5=0,"",I35)</f>
        <v/>
      </c>
      <c r="J122" s="7" t="str">
        <f>IF('תחזית רווה'!J$5=0,"",J35)</f>
        <v/>
      </c>
      <c r="K122" s="7" t="str">
        <f>IF('תחזית רווה'!K$5=0,"",K35)</f>
        <v/>
      </c>
      <c r="L122" s="7" t="str">
        <f>IF('תחזית רווה'!L$5=0,"",L35)</f>
        <v/>
      </c>
      <c r="M122" s="7" t="str">
        <f>IF('תחזית רווה'!M$5=0,"",M35)</f>
        <v/>
      </c>
      <c r="N122" s="7" t="str">
        <f>IF('תחזית רווה'!N$5=0,"",N35)</f>
        <v/>
      </c>
      <c r="O122" s="37">
        <f t="shared" si="7"/>
        <v>0</v>
      </c>
    </row>
    <row r="123" spans="2:15" x14ac:dyDescent="0.25">
      <c r="B123" s="26" t="e">
        <f t="shared" ref="B123:B138" si="9">B36</f>
        <v>#REF!</v>
      </c>
      <c r="C123" s="7" t="str">
        <f>IF('תחזית רווה'!C$5=0,"",C36)</f>
        <v/>
      </c>
      <c r="D123" s="7" t="str">
        <f>IF('תחזית רווה'!D$5=0,"",D36)</f>
        <v/>
      </c>
      <c r="E123" s="7" t="str">
        <f>IF('תחזית רווה'!E$5=0,"",E36)</f>
        <v/>
      </c>
      <c r="F123" s="7" t="str">
        <f>IF('תחזית רווה'!F$5=0,"",F36)</f>
        <v/>
      </c>
      <c r="G123" s="7" t="str">
        <f>IF('תחזית רווה'!G$5=0,"",G36)</f>
        <v/>
      </c>
      <c r="H123" s="7" t="str">
        <f>IF('תחזית רווה'!H$5=0,"",H36)</f>
        <v/>
      </c>
      <c r="I123" s="7" t="str">
        <f>IF('תחזית רווה'!I$5=0,"",I36)</f>
        <v/>
      </c>
      <c r="J123" s="7" t="str">
        <f>IF('תחזית רווה'!J$5=0,"",J36)</f>
        <v/>
      </c>
      <c r="K123" s="7" t="str">
        <f>IF('תחזית רווה'!K$5=0,"",K36)</f>
        <v/>
      </c>
      <c r="L123" s="7" t="str">
        <f>IF('תחזית רווה'!L$5=0,"",L36)</f>
        <v/>
      </c>
      <c r="M123" s="7" t="str">
        <f>IF('תחזית רווה'!M$5=0,"",M36)</f>
        <v/>
      </c>
      <c r="N123" s="7" t="str">
        <f>IF('תחזית רווה'!N$5=0,"",N36)</f>
        <v/>
      </c>
      <c r="O123" s="37">
        <f t="shared" si="7"/>
        <v>0</v>
      </c>
    </row>
    <row r="124" spans="2:15" x14ac:dyDescent="0.25">
      <c r="B124" s="26" t="e">
        <f t="shared" si="9"/>
        <v>#REF!</v>
      </c>
      <c r="C124" s="7" t="str">
        <f>IF('תחזית רווה'!C$5=0,"",C37)</f>
        <v/>
      </c>
      <c r="D124" s="7" t="str">
        <f>IF('תחזית רווה'!D$5=0,"",D37)</f>
        <v/>
      </c>
      <c r="E124" s="7" t="str">
        <f>IF('תחזית רווה'!E$5=0,"",E37)</f>
        <v/>
      </c>
      <c r="F124" s="7" t="str">
        <f>IF('תחזית רווה'!F$5=0,"",F37)</f>
        <v/>
      </c>
      <c r="G124" s="7" t="str">
        <f>IF('תחזית רווה'!G$5=0,"",G37)</f>
        <v/>
      </c>
      <c r="H124" s="7" t="str">
        <f>IF('תחזית רווה'!H$5=0,"",H37)</f>
        <v/>
      </c>
      <c r="I124" s="7" t="str">
        <f>IF('תחזית רווה'!I$5=0,"",I37)</f>
        <v/>
      </c>
      <c r="J124" s="7" t="str">
        <f>IF('תחזית רווה'!J$5=0,"",J37)</f>
        <v/>
      </c>
      <c r="K124" s="7" t="str">
        <f>IF('תחזית רווה'!K$5=0,"",K37)</f>
        <v/>
      </c>
      <c r="L124" s="7" t="str">
        <f>IF('תחזית רווה'!L$5=0,"",L37)</f>
        <v/>
      </c>
      <c r="M124" s="7" t="str">
        <f>IF('תחזית רווה'!M$5=0,"",M37)</f>
        <v/>
      </c>
      <c r="N124" s="7" t="str">
        <f>IF('תחזית רווה'!N$5=0,"",N37)</f>
        <v/>
      </c>
      <c r="O124" s="37">
        <f t="shared" si="7"/>
        <v>0</v>
      </c>
    </row>
    <row r="125" spans="2:15" x14ac:dyDescent="0.25">
      <c r="B125" s="26" t="e">
        <f t="shared" si="9"/>
        <v>#REF!</v>
      </c>
      <c r="C125" s="7" t="str">
        <f>IF('תחזית רווה'!C$5=0,"",C38)</f>
        <v/>
      </c>
      <c r="D125" s="7" t="str">
        <f>IF('תחזית רווה'!D$5=0,"",D38)</f>
        <v/>
      </c>
      <c r="E125" s="7" t="str">
        <f>IF('תחזית רווה'!E$5=0,"",E38)</f>
        <v/>
      </c>
      <c r="F125" s="7" t="str">
        <f>IF('תחזית רווה'!F$5=0,"",F38)</f>
        <v/>
      </c>
      <c r="G125" s="7" t="str">
        <f>IF('תחזית רווה'!G$5=0,"",G38)</f>
        <v/>
      </c>
      <c r="H125" s="7" t="str">
        <f>IF('תחזית רווה'!H$5=0,"",H38)</f>
        <v/>
      </c>
      <c r="I125" s="7" t="str">
        <f>IF('תחזית רווה'!I$5=0,"",I38)</f>
        <v/>
      </c>
      <c r="J125" s="7" t="str">
        <f>IF('תחזית רווה'!J$5=0,"",J38)</f>
        <v/>
      </c>
      <c r="K125" s="7" t="str">
        <f>IF('תחזית רווה'!K$5=0,"",K38)</f>
        <v/>
      </c>
      <c r="L125" s="7" t="str">
        <f>IF('תחזית רווה'!L$5=0,"",L38)</f>
        <v/>
      </c>
      <c r="M125" s="7" t="str">
        <f>IF('תחזית רווה'!M$5=0,"",M38)</f>
        <v/>
      </c>
      <c r="N125" s="7" t="str">
        <f>IF('תחזית רווה'!N$5=0,"",N38)</f>
        <v/>
      </c>
      <c r="O125" s="37">
        <f t="shared" si="7"/>
        <v>0</v>
      </c>
    </row>
    <row r="126" spans="2:15" x14ac:dyDescent="0.25">
      <c r="B126" s="26" t="e">
        <f t="shared" si="9"/>
        <v>#REF!</v>
      </c>
      <c r="C126" s="7" t="str">
        <f>IF('תחזית רווה'!C$5=0,"",C39)</f>
        <v/>
      </c>
      <c r="D126" s="7" t="str">
        <f>IF('תחזית רווה'!D$5=0,"",D39)</f>
        <v/>
      </c>
      <c r="E126" s="7" t="str">
        <f>IF('תחזית רווה'!E$5=0,"",E39)</f>
        <v/>
      </c>
      <c r="F126" s="7" t="str">
        <f>IF('תחזית רווה'!F$5=0,"",F39)</f>
        <v/>
      </c>
      <c r="G126" s="7" t="str">
        <f>IF('תחזית רווה'!G$5=0,"",G39)</f>
        <v/>
      </c>
      <c r="H126" s="7" t="str">
        <f>IF('תחזית רווה'!H$5=0,"",H39)</f>
        <v/>
      </c>
      <c r="I126" s="7" t="str">
        <f>IF('תחזית רווה'!I$5=0,"",I39)</f>
        <v/>
      </c>
      <c r="J126" s="7" t="str">
        <f>IF('תחזית רווה'!J$5=0,"",J39)</f>
        <v/>
      </c>
      <c r="K126" s="7" t="str">
        <f>IF('תחזית רווה'!K$5=0,"",K39)</f>
        <v/>
      </c>
      <c r="L126" s="7" t="str">
        <f>IF('תחזית רווה'!L$5=0,"",L39)</f>
        <v/>
      </c>
      <c r="M126" s="7" t="str">
        <f>IF('תחזית רווה'!M$5=0,"",M39)</f>
        <v/>
      </c>
      <c r="N126" s="7" t="str">
        <f>IF('תחזית רווה'!N$5=0,"",N39)</f>
        <v/>
      </c>
      <c r="O126" s="37">
        <f t="shared" si="7"/>
        <v>0</v>
      </c>
    </row>
    <row r="127" spans="2:15" x14ac:dyDescent="0.25">
      <c r="B127" s="26" t="e">
        <f t="shared" si="9"/>
        <v>#REF!</v>
      </c>
      <c r="C127" s="7" t="str">
        <f>IF('תחזית רווה'!C$5=0,"",C40)</f>
        <v/>
      </c>
      <c r="D127" s="7" t="str">
        <f>IF('תחזית רווה'!D$5=0,"",D40)</f>
        <v/>
      </c>
      <c r="E127" s="7" t="str">
        <f>IF('תחזית רווה'!E$5=0,"",E40)</f>
        <v/>
      </c>
      <c r="F127" s="7" t="str">
        <f>IF('תחזית רווה'!F$5=0,"",F40)</f>
        <v/>
      </c>
      <c r="G127" s="7" t="str">
        <f>IF('תחזית רווה'!G$5=0,"",G40)</f>
        <v/>
      </c>
      <c r="H127" s="7" t="str">
        <f>IF('תחזית רווה'!H$5=0,"",H40)</f>
        <v/>
      </c>
      <c r="I127" s="7" t="str">
        <f>IF('תחזית רווה'!I$5=0,"",I40)</f>
        <v/>
      </c>
      <c r="J127" s="7" t="str">
        <f>IF('תחזית רווה'!J$5=0,"",J40)</f>
        <v/>
      </c>
      <c r="K127" s="7" t="str">
        <f>IF('תחזית רווה'!K$5=0,"",K40)</f>
        <v/>
      </c>
      <c r="L127" s="7" t="str">
        <f>IF('תחזית רווה'!L$5=0,"",L40)</f>
        <v/>
      </c>
      <c r="M127" s="7" t="str">
        <f>IF('תחזית רווה'!M$5=0,"",M40)</f>
        <v/>
      </c>
      <c r="N127" s="7" t="str">
        <f>IF('תחזית רווה'!N$5=0,"",N40)</f>
        <v/>
      </c>
      <c r="O127" s="37">
        <f t="shared" si="7"/>
        <v>0</v>
      </c>
    </row>
    <row r="128" spans="2:15" x14ac:dyDescent="0.25">
      <c r="B128" s="26" t="e">
        <f t="shared" si="9"/>
        <v>#REF!</v>
      </c>
      <c r="C128" s="7" t="str">
        <f>IF('תחזית רווה'!C$5=0,"",C41)</f>
        <v/>
      </c>
      <c r="D128" s="7" t="str">
        <f>IF('תחזית רווה'!D$5=0,"",D41)</f>
        <v/>
      </c>
      <c r="E128" s="7" t="str">
        <f>IF('תחזית רווה'!E$5=0,"",E41)</f>
        <v/>
      </c>
      <c r="F128" s="7" t="str">
        <f>IF('תחזית רווה'!F$5=0,"",F41)</f>
        <v/>
      </c>
      <c r="G128" s="7" t="str">
        <f>IF('תחזית רווה'!G$5=0,"",G41)</f>
        <v/>
      </c>
      <c r="H128" s="7" t="str">
        <f>IF('תחזית רווה'!H$5=0,"",H41)</f>
        <v/>
      </c>
      <c r="I128" s="7" t="str">
        <f>IF('תחזית רווה'!I$5=0,"",I41)</f>
        <v/>
      </c>
      <c r="J128" s="7" t="str">
        <f>IF('תחזית רווה'!J$5=0,"",J41)</f>
        <v/>
      </c>
      <c r="K128" s="7" t="str">
        <f>IF('תחזית רווה'!K$5=0,"",K41)</f>
        <v/>
      </c>
      <c r="L128" s="7" t="str">
        <f>IF('תחזית רווה'!L$5=0,"",L41)</f>
        <v/>
      </c>
      <c r="M128" s="7" t="str">
        <f>IF('תחזית רווה'!M$5=0,"",M41)</f>
        <v/>
      </c>
      <c r="N128" s="7" t="str">
        <f>IF('תחזית רווה'!N$5=0,"",N41)</f>
        <v/>
      </c>
      <c r="O128" s="37">
        <f t="shared" si="7"/>
        <v>0</v>
      </c>
    </row>
    <row r="129" spans="2:15" x14ac:dyDescent="0.25">
      <c r="B129" s="26" t="e">
        <f t="shared" si="9"/>
        <v>#REF!</v>
      </c>
      <c r="C129" s="7" t="str">
        <f>IF('תחזית רווה'!C$5=0,"",C42)</f>
        <v/>
      </c>
      <c r="D129" s="7" t="str">
        <f>IF('תחזית רווה'!D$5=0,"",D42)</f>
        <v/>
      </c>
      <c r="E129" s="7" t="str">
        <f>IF('תחזית רווה'!E$5=0,"",E42)</f>
        <v/>
      </c>
      <c r="F129" s="7" t="str">
        <f>IF('תחזית רווה'!F$5=0,"",F42)</f>
        <v/>
      </c>
      <c r="G129" s="7" t="str">
        <f>IF('תחזית רווה'!G$5=0,"",G42)</f>
        <v/>
      </c>
      <c r="H129" s="7" t="str">
        <f>IF('תחזית רווה'!H$5=0,"",H42)</f>
        <v/>
      </c>
      <c r="I129" s="7" t="str">
        <f>IF('תחזית רווה'!I$5=0,"",I42)</f>
        <v/>
      </c>
      <c r="J129" s="7" t="str">
        <f>IF('תחזית רווה'!J$5=0,"",J42)</f>
        <v/>
      </c>
      <c r="K129" s="7" t="str">
        <f>IF('תחזית רווה'!K$5=0,"",K42)</f>
        <v/>
      </c>
      <c r="L129" s="7" t="str">
        <f>IF('תחזית רווה'!L$5=0,"",L42)</f>
        <v/>
      </c>
      <c r="M129" s="7" t="str">
        <f>IF('תחזית רווה'!M$5=0,"",M42)</f>
        <v/>
      </c>
      <c r="N129" s="7" t="str">
        <f>IF('תחזית רווה'!N$5=0,"",N42)</f>
        <v/>
      </c>
      <c r="O129" s="37">
        <f t="shared" si="7"/>
        <v>0</v>
      </c>
    </row>
    <row r="130" spans="2:15" x14ac:dyDescent="0.25">
      <c r="B130" s="26" t="e">
        <f t="shared" si="9"/>
        <v>#REF!</v>
      </c>
      <c r="C130" s="7" t="str">
        <f>IF('תחזית רווה'!C$5=0,"",C43)</f>
        <v/>
      </c>
      <c r="D130" s="7" t="str">
        <f>IF('תחזית רווה'!D$5=0,"",D43)</f>
        <v/>
      </c>
      <c r="E130" s="7" t="str">
        <f>IF('תחזית רווה'!E$5=0,"",E43)</f>
        <v/>
      </c>
      <c r="F130" s="7" t="str">
        <f>IF('תחזית רווה'!F$5=0,"",F43)</f>
        <v/>
      </c>
      <c r="G130" s="7" t="str">
        <f>IF('תחזית רווה'!G$5=0,"",G43)</f>
        <v/>
      </c>
      <c r="H130" s="7" t="str">
        <f>IF('תחזית רווה'!H$5=0,"",H43)</f>
        <v/>
      </c>
      <c r="I130" s="7" t="str">
        <f>IF('תחזית רווה'!I$5=0,"",I43)</f>
        <v/>
      </c>
      <c r="J130" s="7" t="str">
        <f>IF('תחזית רווה'!J$5=0,"",J43)</f>
        <v/>
      </c>
      <c r="K130" s="7" t="str">
        <f>IF('תחזית רווה'!K$5=0,"",K43)</f>
        <v/>
      </c>
      <c r="L130" s="7" t="str">
        <f>IF('תחזית רווה'!L$5=0,"",L43)</f>
        <v/>
      </c>
      <c r="M130" s="7" t="str">
        <f>IF('תחזית רווה'!M$5=0,"",M43)</f>
        <v/>
      </c>
      <c r="N130" s="7" t="str">
        <f>IF('תחזית רווה'!N$5=0,"",N43)</f>
        <v/>
      </c>
      <c r="O130" s="37">
        <f t="shared" si="7"/>
        <v>0</v>
      </c>
    </row>
    <row r="131" spans="2:15" x14ac:dyDescent="0.25">
      <c r="B131" s="26" t="e">
        <f t="shared" si="9"/>
        <v>#REF!</v>
      </c>
      <c r="C131" s="7" t="str">
        <f>IF('תחזית רווה'!C$5=0,"",C44)</f>
        <v/>
      </c>
      <c r="D131" s="7" t="str">
        <f>IF('תחזית רווה'!D$5=0,"",D44)</f>
        <v/>
      </c>
      <c r="E131" s="7" t="str">
        <f>IF('תחזית רווה'!E$5=0,"",E44)</f>
        <v/>
      </c>
      <c r="F131" s="7" t="str">
        <f>IF('תחזית רווה'!F$5=0,"",F44)</f>
        <v/>
      </c>
      <c r="G131" s="7" t="str">
        <f>IF('תחזית רווה'!G$5=0,"",G44)</f>
        <v/>
      </c>
      <c r="H131" s="7" t="str">
        <f>IF('תחזית רווה'!H$5=0,"",H44)</f>
        <v/>
      </c>
      <c r="I131" s="7" t="str">
        <f>IF('תחזית רווה'!I$5=0,"",I44)</f>
        <v/>
      </c>
      <c r="J131" s="7" t="str">
        <f>IF('תחזית רווה'!J$5=0,"",J44)</f>
        <v/>
      </c>
      <c r="K131" s="7" t="str">
        <f>IF('תחזית רווה'!K$5=0,"",K44)</f>
        <v/>
      </c>
      <c r="L131" s="7" t="str">
        <f>IF('תחזית רווה'!L$5=0,"",L44)</f>
        <v/>
      </c>
      <c r="M131" s="7" t="str">
        <f>IF('תחזית רווה'!M$5=0,"",M44)</f>
        <v/>
      </c>
      <c r="N131" s="7" t="str">
        <f>IF('תחזית רווה'!N$5=0,"",N44)</f>
        <v/>
      </c>
      <c r="O131" s="37">
        <f t="shared" si="7"/>
        <v>0</v>
      </c>
    </row>
    <row r="132" spans="2:15" x14ac:dyDescent="0.25">
      <c r="B132" s="26" t="e">
        <f t="shared" si="9"/>
        <v>#REF!</v>
      </c>
      <c r="C132" s="7" t="str">
        <f>IF('תחזית רווה'!C$5=0,"",C45)</f>
        <v/>
      </c>
      <c r="D132" s="7" t="str">
        <f>IF('תחזית רווה'!D$5=0,"",D45)</f>
        <v/>
      </c>
      <c r="E132" s="7" t="str">
        <f>IF('תחזית רווה'!E$5=0,"",E45)</f>
        <v/>
      </c>
      <c r="F132" s="7" t="str">
        <f>IF('תחזית רווה'!F$5=0,"",F45)</f>
        <v/>
      </c>
      <c r="G132" s="7" t="str">
        <f>IF('תחזית רווה'!G$5=0,"",G45)</f>
        <v/>
      </c>
      <c r="H132" s="7" t="str">
        <f>IF('תחזית רווה'!H$5=0,"",H45)</f>
        <v/>
      </c>
      <c r="I132" s="7" t="str">
        <f>IF('תחזית רווה'!I$5=0,"",I45)</f>
        <v/>
      </c>
      <c r="J132" s="7" t="str">
        <f>IF('תחזית רווה'!J$5=0,"",J45)</f>
        <v/>
      </c>
      <c r="K132" s="7" t="str">
        <f>IF('תחזית רווה'!K$5=0,"",K45)</f>
        <v/>
      </c>
      <c r="L132" s="7" t="str">
        <f>IF('תחזית רווה'!L$5=0,"",L45)</f>
        <v/>
      </c>
      <c r="M132" s="7" t="str">
        <f>IF('תחזית רווה'!M$5=0,"",M45)</f>
        <v/>
      </c>
      <c r="N132" s="7" t="str">
        <f>IF('תחזית רווה'!N$5=0,"",N45)</f>
        <v/>
      </c>
      <c r="O132" s="37">
        <f t="shared" si="7"/>
        <v>0</v>
      </c>
    </row>
    <row r="133" spans="2:15" x14ac:dyDescent="0.25">
      <c r="B133" s="26" t="e">
        <f t="shared" si="9"/>
        <v>#REF!</v>
      </c>
      <c r="C133" s="7" t="str">
        <f>IF('תחזית רווה'!C$5=0,"",C46)</f>
        <v/>
      </c>
      <c r="D133" s="7" t="str">
        <f>IF('תחזית רווה'!D$5=0,"",D46)</f>
        <v/>
      </c>
      <c r="E133" s="7" t="str">
        <f>IF('תחזית רווה'!E$5=0,"",E46)</f>
        <v/>
      </c>
      <c r="F133" s="7" t="str">
        <f>IF('תחזית רווה'!F$5=0,"",F46)</f>
        <v/>
      </c>
      <c r="G133" s="7" t="str">
        <f>IF('תחזית רווה'!G$5=0,"",G46)</f>
        <v/>
      </c>
      <c r="H133" s="7" t="str">
        <f>IF('תחזית רווה'!H$5=0,"",H46)</f>
        <v/>
      </c>
      <c r="I133" s="7" t="str">
        <f>IF('תחזית רווה'!I$5=0,"",I46)</f>
        <v/>
      </c>
      <c r="J133" s="7" t="str">
        <f>IF('תחזית רווה'!J$5=0,"",J46)</f>
        <v/>
      </c>
      <c r="K133" s="7" t="str">
        <f>IF('תחזית רווה'!K$5=0,"",K46)</f>
        <v/>
      </c>
      <c r="L133" s="7" t="str">
        <f>IF('תחזית רווה'!L$5=0,"",L46)</f>
        <v/>
      </c>
      <c r="M133" s="7" t="str">
        <f>IF('תחזית רווה'!M$5=0,"",M46)</f>
        <v/>
      </c>
      <c r="N133" s="7" t="str">
        <f>IF('תחזית רווה'!N$5=0,"",N46)</f>
        <v/>
      </c>
      <c r="O133" s="37">
        <f t="shared" si="7"/>
        <v>0</v>
      </c>
    </row>
    <row r="134" spans="2:15" x14ac:dyDescent="0.25">
      <c r="B134" s="26" t="e">
        <f t="shared" si="9"/>
        <v>#REF!</v>
      </c>
      <c r="C134" s="7" t="str">
        <f>IF('תחזית רווה'!C$5=0,"",C47)</f>
        <v/>
      </c>
      <c r="D134" s="7" t="str">
        <f>IF('תחזית רווה'!D$5=0,"",D47)</f>
        <v/>
      </c>
      <c r="E134" s="7" t="str">
        <f>IF('תחזית רווה'!E$5=0,"",E47)</f>
        <v/>
      </c>
      <c r="F134" s="7" t="str">
        <f>IF('תחזית רווה'!F$5=0,"",F47)</f>
        <v/>
      </c>
      <c r="G134" s="7" t="str">
        <f>IF('תחזית רווה'!G$5=0,"",G47)</f>
        <v/>
      </c>
      <c r="H134" s="7" t="str">
        <f>IF('תחזית רווה'!H$5=0,"",H47)</f>
        <v/>
      </c>
      <c r="I134" s="7" t="str">
        <f>IF('תחזית רווה'!I$5=0,"",I47)</f>
        <v/>
      </c>
      <c r="J134" s="7" t="str">
        <f>IF('תחזית רווה'!J$5=0,"",J47)</f>
        <v/>
      </c>
      <c r="K134" s="7" t="str">
        <f>IF('תחזית רווה'!K$5=0,"",K47)</f>
        <v/>
      </c>
      <c r="L134" s="7" t="str">
        <f>IF('תחזית רווה'!L$5=0,"",L47)</f>
        <v/>
      </c>
      <c r="M134" s="7" t="str">
        <f>IF('תחזית רווה'!M$5=0,"",M47)</f>
        <v/>
      </c>
      <c r="N134" s="7" t="str">
        <f>IF('תחזית רווה'!N$5=0,"",N47)</f>
        <v/>
      </c>
      <c r="O134" s="37">
        <f t="shared" si="7"/>
        <v>0</v>
      </c>
    </row>
    <row r="135" spans="2:15" x14ac:dyDescent="0.25">
      <c r="B135" s="26" t="e">
        <f t="shared" si="9"/>
        <v>#REF!</v>
      </c>
      <c r="C135" s="7" t="str">
        <f>IF('תחזית רווה'!C$5=0,"",C48)</f>
        <v/>
      </c>
      <c r="D135" s="7" t="str">
        <f>IF('תחזית רווה'!D$5=0,"",D48)</f>
        <v/>
      </c>
      <c r="E135" s="7" t="str">
        <f>IF('תחזית רווה'!E$5=0,"",E48)</f>
        <v/>
      </c>
      <c r="F135" s="7" t="str">
        <f>IF('תחזית רווה'!F$5=0,"",F48)</f>
        <v/>
      </c>
      <c r="G135" s="7" t="str">
        <f>IF('תחזית רווה'!G$5=0,"",G48)</f>
        <v/>
      </c>
      <c r="H135" s="7" t="str">
        <f>IF('תחזית רווה'!H$5=0,"",H48)</f>
        <v/>
      </c>
      <c r="I135" s="7" t="str">
        <f>IF('תחזית רווה'!I$5=0,"",I48)</f>
        <v/>
      </c>
      <c r="J135" s="7" t="str">
        <f>IF('תחזית רווה'!J$5=0,"",J48)</f>
        <v/>
      </c>
      <c r="K135" s="7" t="str">
        <f>IF('תחזית רווה'!K$5=0,"",K48)</f>
        <v/>
      </c>
      <c r="L135" s="7" t="str">
        <f>IF('תחזית רווה'!L$5=0,"",L48)</f>
        <v/>
      </c>
      <c r="M135" s="7" t="str">
        <f>IF('תחזית רווה'!M$5=0,"",M48)</f>
        <v/>
      </c>
      <c r="N135" s="7" t="str">
        <f>IF('תחזית רווה'!N$5=0,"",N48)</f>
        <v/>
      </c>
      <c r="O135" s="37">
        <f t="shared" si="7"/>
        <v>0</v>
      </c>
    </row>
    <row r="136" spans="2:15" x14ac:dyDescent="0.25">
      <c r="B136" s="26" t="e">
        <f t="shared" si="9"/>
        <v>#REF!</v>
      </c>
      <c r="C136" s="7" t="str">
        <f>IF('תחזית רווה'!C$5=0,"",C49)</f>
        <v/>
      </c>
      <c r="D136" s="7" t="str">
        <f>IF('תחזית רווה'!D$5=0,"",D49)</f>
        <v/>
      </c>
      <c r="E136" s="7" t="str">
        <f>IF('תחזית רווה'!E$5=0,"",E49)</f>
        <v/>
      </c>
      <c r="F136" s="7" t="str">
        <f>IF('תחזית רווה'!F$5=0,"",F49)</f>
        <v/>
      </c>
      <c r="G136" s="7" t="str">
        <f>IF('תחזית רווה'!G$5=0,"",G49)</f>
        <v/>
      </c>
      <c r="H136" s="7" t="str">
        <f>IF('תחזית רווה'!H$5=0,"",H49)</f>
        <v/>
      </c>
      <c r="I136" s="7" t="str">
        <f>IF('תחזית רווה'!I$5=0,"",I49)</f>
        <v/>
      </c>
      <c r="J136" s="7" t="str">
        <f>IF('תחזית רווה'!J$5=0,"",J49)</f>
        <v/>
      </c>
      <c r="K136" s="7" t="str">
        <f>IF('תחזית רווה'!K$5=0,"",K49)</f>
        <v/>
      </c>
      <c r="L136" s="7" t="str">
        <f>IF('תחזית רווה'!L$5=0,"",L49)</f>
        <v/>
      </c>
      <c r="M136" s="7" t="str">
        <f>IF('תחזית רווה'!M$5=0,"",M49)</f>
        <v/>
      </c>
      <c r="N136" s="7" t="str">
        <f>IF('תחזית רווה'!N$5=0,"",N49)</f>
        <v/>
      </c>
      <c r="O136" s="37">
        <f t="shared" si="7"/>
        <v>0</v>
      </c>
    </row>
    <row r="137" spans="2:15" x14ac:dyDescent="0.25">
      <c r="B137" s="26" t="e">
        <f t="shared" si="9"/>
        <v>#REF!</v>
      </c>
      <c r="C137" s="7" t="str">
        <f>IF('תחזית רווה'!C$5=0,"",C50)</f>
        <v/>
      </c>
      <c r="D137" s="7" t="str">
        <f>IF('תחזית רווה'!D$5=0,"",D50)</f>
        <v/>
      </c>
      <c r="E137" s="7" t="str">
        <f>IF('תחזית רווה'!E$5=0,"",E50)</f>
        <v/>
      </c>
      <c r="F137" s="7" t="str">
        <f>IF('תחזית רווה'!F$5=0,"",F50)</f>
        <v/>
      </c>
      <c r="G137" s="7" t="str">
        <f>IF('תחזית רווה'!G$5=0,"",G50)</f>
        <v/>
      </c>
      <c r="H137" s="7" t="str">
        <f>IF('תחזית רווה'!H$5=0,"",H50)</f>
        <v/>
      </c>
      <c r="I137" s="7" t="str">
        <f>IF('תחזית רווה'!I$5=0,"",I50)</f>
        <v/>
      </c>
      <c r="J137" s="7" t="str">
        <f>IF('תחזית רווה'!J$5=0,"",J50)</f>
        <v/>
      </c>
      <c r="K137" s="7" t="str">
        <f>IF('תחזית רווה'!K$5=0,"",K50)</f>
        <v/>
      </c>
      <c r="L137" s="7" t="str">
        <f>IF('תחזית רווה'!L$5=0,"",L50)</f>
        <v/>
      </c>
      <c r="M137" s="7" t="str">
        <f>IF('תחזית רווה'!M$5=0,"",M50)</f>
        <v/>
      </c>
      <c r="N137" s="7" t="str">
        <f>IF('תחזית רווה'!N$5=0,"",N50)</f>
        <v/>
      </c>
      <c r="O137" s="37">
        <f t="shared" si="7"/>
        <v>0</v>
      </c>
    </row>
    <row r="138" spans="2:15" x14ac:dyDescent="0.25">
      <c r="B138" s="26" t="e">
        <f t="shared" si="9"/>
        <v>#REF!</v>
      </c>
      <c r="C138" s="7" t="str">
        <f>IF('תחזית רווה'!C$5=0,"",C51)</f>
        <v/>
      </c>
      <c r="D138" s="7" t="str">
        <f>IF('תחזית רווה'!D$5=0,"",D51)</f>
        <v/>
      </c>
      <c r="E138" s="7" t="str">
        <f>IF('תחזית רווה'!E$5=0,"",E51)</f>
        <v/>
      </c>
      <c r="F138" s="7" t="str">
        <f>IF('תחזית רווה'!F$5=0,"",F51)</f>
        <v/>
      </c>
      <c r="G138" s="7" t="str">
        <f>IF('תחזית רווה'!G$5=0,"",G51)</f>
        <v/>
      </c>
      <c r="H138" s="7" t="str">
        <f>IF('תחזית רווה'!H$5=0,"",H51)</f>
        <v/>
      </c>
      <c r="I138" s="7" t="str">
        <f>IF('תחזית רווה'!I$5=0,"",I51)</f>
        <v/>
      </c>
      <c r="J138" s="7" t="str">
        <f>IF('תחזית רווה'!J$5=0,"",J51)</f>
        <v/>
      </c>
      <c r="K138" s="7" t="str">
        <f>IF('תחזית רווה'!K$5=0,"",K51)</f>
        <v/>
      </c>
      <c r="L138" s="7" t="str">
        <f>IF('תחזית רווה'!L$5=0,"",L51)</f>
        <v/>
      </c>
      <c r="M138" s="7" t="str">
        <f>IF('תחזית רווה'!M$5=0,"",M51)</f>
        <v/>
      </c>
      <c r="N138" s="7" t="str">
        <f>IF('תחזית רווה'!N$5=0,"",N51)</f>
        <v/>
      </c>
      <c r="O138" s="37">
        <f t="shared" si="7"/>
        <v>0</v>
      </c>
    </row>
    <row r="139" spans="2:15" x14ac:dyDescent="0.25">
      <c r="B139" s="26" t="e">
        <f t="shared" ref="B139:B142" si="10">B52</f>
        <v>#REF!</v>
      </c>
      <c r="C139" s="7" t="str">
        <f>IF('תחזית רווה'!C$5=0,"",C52)</f>
        <v/>
      </c>
      <c r="D139" s="7" t="str">
        <f>IF('תחזית רווה'!D$5=0,"",D52)</f>
        <v/>
      </c>
      <c r="E139" s="7" t="str">
        <f>IF('תחזית רווה'!E$5=0,"",E52)</f>
        <v/>
      </c>
      <c r="F139" s="7" t="str">
        <f>IF('תחזית רווה'!F$5=0,"",F52)</f>
        <v/>
      </c>
      <c r="G139" s="7" t="str">
        <f>IF('תחזית רווה'!G$5=0,"",G52)</f>
        <v/>
      </c>
      <c r="H139" s="7" t="str">
        <f>IF('תחזית רווה'!H$5=0,"",H52)</f>
        <v/>
      </c>
      <c r="I139" s="7" t="str">
        <f>IF('תחזית רווה'!I$5=0,"",I52)</f>
        <v/>
      </c>
      <c r="J139" s="7" t="str">
        <f>IF('תחזית רווה'!J$5=0,"",J52)</f>
        <v/>
      </c>
      <c r="K139" s="7" t="str">
        <f>IF('תחזית רווה'!K$5=0,"",K52)</f>
        <v/>
      </c>
      <c r="L139" s="7" t="str">
        <f>IF('תחזית רווה'!L$5=0,"",L52)</f>
        <v/>
      </c>
      <c r="M139" s="7" t="str">
        <f>IF('תחזית רווה'!M$5=0,"",M52)</f>
        <v/>
      </c>
      <c r="N139" s="7" t="str">
        <f>IF('תחזית רווה'!N$5=0,"",N52)</f>
        <v/>
      </c>
      <c r="O139" s="37">
        <f t="shared" si="7"/>
        <v>0</v>
      </c>
    </row>
    <row r="140" spans="2:15" x14ac:dyDescent="0.25">
      <c r="B140" s="26" t="e">
        <f t="shared" si="10"/>
        <v>#REF!</v>
      </c>
      <c r="C140" s="7" t="str">
        <f>IF('תחזית רווה'!C$5=0,"",C53)</f>
        <v/>
      </c>
      <c r="D140" s="7" t="str">
        <f>IF('תחזית רווה'!D$5=0,"",D53)</f>
        <v/>
      </c>
      <c r="E140" s="7" t="str">
        <f>IF('תחזית רווה'!E$5=0,"",E53)</f>
        <v/>
      </c>
      <c r="F140" s="7" t="str">
        <f>IF('תחזית רווה'!F$5=0,"",F53)</f>
        <v/>
      </c>
      <c r="G140" s="7" t="str">
        <f>IF('תחזית רווה'!G$5=0,"",G53)</f>
        <v/>
      </c>
      <c r="H140" s="7" t="str">
        <f>IF('תחזית רווה'!H$5=0,"",H53)</f>
        <v/>
      </c>
      <c r="I140" s="7" t="str">
        <f>IF('תחזית רווה'!I$5=0,"",I53)</f>
        <v/>
      </c>
      <c r="J140" s="7" t="str">
        <f>IF('תחזית רווה'!J$5=0,"",J53)</f>
        <v/>
      </c>
      <c r="K140" s="7" t="str">
        <f>IF('תחזית רווה'!K$5=0,"",K53)</f>
        <v/>
      </c>
      <c r="L140" s="7" t="str">
        <f>IF('תחזית רווה'!L$5=0,"",L53)</f>
        <v/>
      </c>
      <c r="M140" s="7" t="str">
        <f>IF('תחזית רווה'!M$5=0,"",M53)</f>
        <v/>
      </c>
      <c r="N140" s="7" t="str">
        <f>IF('תחזית רווה'!N$5=0,"",N53)</f>
        <v/>
      </c>
      <c r="O140" s="37">
        <f t="shared" si="7"/>
        <v>0</v>
      </c>
    </row>
    <row r="141" spans="2:15" x14ac:dyDescent="0.25">
      <c r="B141" s="26" t="e">
        <f t="shared" si="10"/>
        <v>#REF!</v>
      </c>
      <c r="C141" s="7" t="str">
        <f>IF('תחזית רווה'!C$5=0,"",C54)</f>
        <v/>
      </c>
      <c r="D141" s="7" t="str">
        <f>IF('תחזית רווה'!D$5=0,"",D54)</f>
        <v/>
      </c>
      <c r="E141" s="7" t="str">
        <f>IF('תחזית רווה'!E$5=0,"",E54)</f>
        <v/>
      </c>
      <c r="F141" s="7" t="str">
        <f>IF('תחזית רווה'!F$5=0,"",F54)</f>
        <v/>
      </c>
      <c r="G141" s="7" t="str">
        <f>IF('תחזית רווה'!G$5=0,"",G54)</f>
        <v/>
      </c>
      <c r="H141" s="7" t="str">
        <f>IF('תחזית רווה'!H$5=0,"",H54)</f>
        <v/>
      </c>
      <c r="I141" s="7" t="str">
        <f>IF('תחזית רווה'!I$5=0,"",I54)</f>
        <v/>
      </c>
      <c r="J141" s="7" t="str">
        <f>IF('תחזית רווה'!J$5=0,"",J54)</f>
        <v/>
      </c>
      <c r="K141" s="7" t="str">
        <f>IF('תחזית רווה'!K$5=0,"",K54)</f>
        <v/>
      </c>
      <c r="L141" s="7" t="str">
        <f>IF('תחזית רווה'!L$5=0,"",L54)</f>
        <v/>
      </c>
      <c r="M141" s="7" t="str">
        <f>IF('תחזית רווה'!M$5=0,"",M54)</f>
        <v/>
      </c>
      <c r="N141" s="7" t="str">
        <f>IF('תחזית רווה'!N$5=0,"",N54)</f>
        <v/>
      </c>
      <c r="O141" s="37">
        <f t="shared" si="7"/>
        <v>0</v>
      </c>
    </row>
    <row r="142" spans="2:15" ht="14" thickBot="1" x14ac:dyDescent="0.3">
      <c r="B142" s="29" t="e">
        <f t="shared" si="10"/>
        <v>#REF!</v>
      </c>
      <c r="C142" s="34" t="str">
        <f>IF('תחזית רווה'!C$5=0,"",C55)</f>
        <v/>
      </c>
      <c r="D142" s="34" t="str">
        <f>IF('תחזית רווה'!D$5=0,"",D55)</f>
        <v/>
      </c>
      <c r="E142" s="34" t="str">
        <f>IF('תחזית רווה'!E$5=0,"",E55)</f>
        <v/>
      </c>
      <c r="F142" s="34" t="str">
        <f>IF('תחזית רווה'!F$5=0,"",F55)</f>
        <v/>
      </c>
      <c r="G142" s="34" t="str">
        <f>IF('תחזית רווה'!G$5=0,"",G55)</f>
        <v/>
      </c>
      <c r="H142" s="34" t="str">
        <f>IF('תחזית רווה'!H$5=0,"",H55)</f>
        <v/>
      </c>
      <c r="I142" s="34" t="str">
        <f>IF('תחזית רווה'!I$5=0,"",I55)</f>
        <v/>
      </c>
      <c r="J142" s="34" t="str">
        <f>IF('תחזית רווה'!J$5=0,"",J55)</f>
        <v/>
      </c>
      <c r="K142" s="34" t="str">
        <f>IF('תחזית רווה'!K$5=0,"",K55)</f>
        <v/>
      </c>
      <c r="L142" s="34" t="str">
        <f>IF('תחזית רווה'!L$5=0,"",L55)</f>
        <v/>
      </c>
      <c r="M142" s="34" t="str">
        <f>IF('תחזית רווה'!M$5=0,"",M55)</f>
        <v/>
      </c>
      <c r="N142" s="34" t="str">
        <f>IF('תחזית רווה'!N$5=0,"",N55)</f>
        <v/>
      </c>
      <c r="O142" s="59">
        <f t="shared" si="7"/>
        <v>0</v>
      </c>
    </row>
  </sheetData>
  <pageMargins left="0.7" right="0.7" top="0.75" bottom="0.75" header="0.3" footer="0.3"/>
  <pageSetup paperSize="9" scale="55" orientation="portrait" r:id="rId1"/>
  <rowBreaks count="1" manualBreakCount="1">
    <brk id="55" max="16383" man="1"/>
  </rowBreaks>
  <colBreaks count="1" manualBreakCount="1">
    <brk id="17" max="1048575" man="1"/>
  </col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גיליון16"/>
  <dimension ref="B2:R142"/>
  <sheetViews>
    <sheetView showGridLines="0" rightToLeft="1"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P12" sqref="P12"/>
    </sheetView>
  </sheetViews>
  <sheetFormatPr defaultColWidth="9" defaultRowHeight="13.5" x14ac:dyDescent="0.25"/>
  <cols>
    <col min="1" max="1" width="3" style="1" customWidth="1"/>
    <col min="2" max="2" width="13.58203125" style="1" bestFit="1" customWidth="1"/>
    <col min="3" max="3" width="9" style="1"/>
    <col min="4" max="6" width="10" style="1" bestFit="1" customWidth="1"/>
    <col min="7" max="9" width="9" style="1"/>
    <col min="10" max="10" width="10" style="1" bestFit="1" customWidth="1"/>
    <col min="11" max="14" width="9" style="1"/>
    <col min="15" max="15" width="10" style="1" bestFit="1" customWidth="1"/>
    <col min="16" max="16" width="9" style="1"/>
    <col min="17" max="17" width="14" style="2" bestFit="1" customWidth="1"/>
    <col min="18" max="18" width="9.6640625" style="1" bestFit="1" customWidth="1"/>
    <col min="19" max="16384" width="9" style="1"/>
  </cols>
  <sheetData>
    <row r="2" spans="2:18" x14ac:dyDescent="0.25">
      <c r="B2" s="13" t="s">
        <v>12</v>
      </c>
      <c r="C2" s="25">
        <f>C4</f>
        <v>43831</v>
      </c>
    </row>
    <row r="3" spans="2:18" ht="21.75" customHeight="1" thickBot="1" x14ac:dyDescent="0.3"/>
    <row r="4" spans="2:18" x14ac:dyDescent="0.25">
      <c r="B4" s="38"/>
      <c r="C4" s="39">
        <f>DATE(YEAR('תחזית רווה'!C4)-3,MONTH('תחזית רווה'!C4),DAY(1))</f>
        <v>43831</v>
      </c>
      <c r="D4" s="39">
        <f>DATE(YEAR(C4),MONTH(C4)+1,DAY(1))</f>
        <v>43862</v>
      </c>
      <c r="E4" s="39">
        <f t="shared" ref="E4:N4" si="0">DATE(YEAR(D4),MONTH(D4)+1,DAY(1))</f>
        <v>43891</v>
      </c>
      <c r="F4" s="39">
        <f t="shared" si="0"/>
        <v>43922</v>
      </c>
      <c r="G4" s="39">
        <f t="shared" si="0"/>
        <v>43952</v>
      </c>
      <c r="H4" s="39">
        <f t="shared" si="0"/>
        <v>43983</v>
      </c>
      <c r="I4" s="39">
        <f t="shared" si="0"/>
        <v>44013</v>
      </c>
      <c r="J4" s="39">
        <f t="shared" si="0"/>
        <v>44044</v>
      </c>
      <c r="K4" s="39">
        <f t="shared" si="0"/>
        <v>44075</v>
      </c>
      <c r="L4" s="39">
        <f t="shared" si="0"/>
        <v>44105</v>
      </c>
      <c r="M4" s="39">
        <f t="shared" si="0"/>
        <v>44136</v>
      </c>
      <c r="N4" s="39">
        <f t="shared" si="0"/>
        <v>44166</v>
      </c>
      <c r="O4" s="55" t="s">
        <v>1</v>
      </c>
      <c r="P4" s="55" t="s">
        <v>2</v>
      </c>
      <c r="Q4" s="60" t="s">
        <v>41</v>
      </c>
      <c r="R4" s="61" t="s">
        <v>42</v>
      </c>
    </row>
    <row r="5" spans="2:18" x14ac:dyDescent="0.25">
      <c r="B5" s="28" t="s">
        <v>17</v>
      </c>
      <c r="C5" s="7">
        <f>SUM(C6:C55)</f>
        <v>0</v>
      </c>
      <c r="D5" s="7">
        <f t="shared" ref="D5:N5" si="1">SUM(D6:D55)</f>
        <v>0</v>
      </c>
      <c r="E5" s="7">
        <f t="shared" si="1"/>
        <v>0</v>
      </c>
      <c r="F5" s="7">
        <f t="shared" si="1"/>
        <v>0</v>
      </c>
      <c r="G5" s="7">
        <f t="shared" si="1"/>
        <v>0</v>
      </c>
      <c r="H5" s="7">
        <f t="shared" si="1"/>
        <v>0</v>
      </c>
      <c r="I5" s="7">
        <f t="shared" si="1"/>
        <v>0</v>
      </c>
      <c r="J5" s="7">
        <f t="shared" si="1"/>
        <v>0</v>
      </c>
      <c r="K5" s="7">
        <f t="shared" si="1"/>
        <v>0</v>
      </c>
      <c r="L5" s="7">
        <f t="shared" si="1"/>
        <v>0</v>
      </c>
      <c r="M5" s="7">
        <f t="shared" si="1"/>
        <v>0</v>
      </c>
      <c r="N5" s="7">
        <f t="shared" si="1"/>
        <v>0</v>
      </c>
      <c r="O5" s="8">
        <f>SUM(C5:N5)</f>
        <v>0</v>
      </c>
      <c r="P5" s="7">
        <f>IFERROR(O5/(12-COUNTIF(C5:N5,0)),0)</f>
        <v>0</v>
      </c>
      <c r="Q5" s="62" t="str">
        <f>IFERROR(P5/$P$5,"")</f>
        <v/>
      </c>
      <c r="R5" s="63" t="str">
        <f>IFERROR(IF(O5=0,"",O5/#REF!),"")</f>
        <v/>
      </c>
    </row>
    <row r="6" spans="2:18" x14ac:dyDescent="0.25">
      <c r="B6" s="26">
        <f>קבועות!B6</f>
        <v>0</v>
      </c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10">
        <f>SUM(C6:N6)</f>
        <v>0</v>
      </c>
      <c r="P6" s="9" t="str">
        <f>IFERROR(AVERAGE(C6:N6),"")</f>
        <v/>
      </c>
      <c r="Q6" s="64" t="str">
        <f t="shared" ref="Q6:Q55" si="2">IFERROR(P6/$P$5,"")</f>
        <v/>
      </c>
      <c r="R6" s="65" t="str">
        <f>IFERROR(IF(O6=0,"",O6/#REF!),"")</f>
        <v/>
      </c>
    </row>
    <row r="7" spans="2:18" x14ac:dyDescent="0.25">
      <c r="B7" s="26">
        <f>קבועות!B7</f>
        <v>0</v>
      </c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10">
        <f t="shared" ref="O7:O55" si="3">SUM(C7:N7)</f>
        <v>0</v>
      </c>
      <c r="P7" s="9" t="str">
        <f t="shared" ref="P7:P55" si="4">IFERROR(AVERAGE(C7:N7),"")</f>
        <v/>
      </c>
      <c r="Q7" s="64" t="str">
        <f t="shared" si="2"/>
        <v/>
      </c>
      <c r="R7" s="65" t="str">
        <f>IFERROR(IF(O7=0,"",O7/#REF!),"")</f>
        <v/>
      </c>
    </row>
    <row r="8" spans="2:18" x14ac:dyDescent="0.25">
      <c r="B8" s="26">
        <f>קבועות!B8</f>
        <v>0</v>
      </c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10">
        <f t="shared" si="3"/>
        <v>0</v>
      </c>
      <c r="P8" s="9" t="str">
        <f t="shared" si="4"/>
        <v/>
      </c>
      <c r="Q8" s="64" t="str">
        <f t="shared" si="2"/>
        <v/>
      </c>
      <c r="R8" s="65" t="str">
        <f>IFERROR(IF(O8=0,"",O8/#REF!),"")</f>
        <v/>
      </c>
    </row>
    <row r="9" spans="2:18" x14ac:dyDescent="0.25">
      <c r="B9" s="26">
        <f>קבועות!B9</f>
        <v>0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10">
        <f t="shared" si="3"/>
        <v>0</v>
      </c>
      <c r="P9" s="9" t="str">
        <f t="shared" si="4"/>
        <v/>
      </c>
      <c r="Q9" s="64" t="str">
        <f t="shared" si="2"/>
        <v/>
      </c>
      <c r="R9" s="65" t="str">
        <f>IFERROR(IF(O9=0,"",O9/#REF!),"")</f>
        <v/>
      </c>
    </row>
    <row r="10" spans="2:18" x14ac:dyDescent="0.25">
      <c r="B10" s="26">
        <f>קבועות!B10</f>
        <v>0</v>
      </c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10">
        <f t="shared" si="3"/>
        <v>0</v>
      </c>
      <c r="P10" s="9" t="str">
        <f t="shared" si="4"/>
        <v/>
      </c>
      <c r="Q10" s="64" t="str">
        <f t="shared" si="2"/>
        <v/>
      </c>
      <c r="R10" s="65" t="str">
        <f>IFERROR(IF(O10=0,"",O10/#REF!),"")</f>
        <v/>
      </c>
    </row>
    <row r="11" spans="2:18" x14ac:dyDescent="0.25">
      <c r="B11" s="26">
        <f>קבועות!B11</f>
        <v>0</v>
      </c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10">
        <f t="shared" si="3"/>
        <v>0</v>
      </c>
      <c r="P11" s="9" t="str">
        <f t="shared" si="4"/>
        <v/>
      </c>
      <c r="Q11" s="64" t="str">
        <f t="shared" si="2"/>
        <v/>
      </c>
      <c r="R11" s="65" t="str">
        <f>IFERROR(IF(O11=0,"",O11/#REF!),"")</f>
        <v/>
      </c>
    </row>
    <row r="12" spans="2:18" x14ac:dyDescent="0.25">
      <c r="B12" s="26">
        <f>קבועות!B12</f>
        <v>0</v>
      </c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10">
        <f t="shared" si="3"/>
        <v>0</v>
      </c>
      <c r="P12" s="9" t="str">
        <f t="shared" si="4"/>
        <v/>
      </c>
      <c r="Q12" s="64" t="str">
        <f t="shared" si="2"/>
        <v/>
      </c>
      <c r="R12" s="65" t="str">
        <f>IFERROR(IF(O12=0,"",O12/#REF!),"")</f>
        <v/>
      </c>
    </row>
    <row r="13" spans="2:18" x14ac:dyDescent="0.25">
      <c r="B13" s="26">
        <f>קבועות!B13</f>
        <v>0</v>
      </c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10">
        <f t="shared" si="3"/>
        <v>0</v>
      </c>
      <c r="P13" s="9" t="str">
        <f t="shared" si="4"/>
        <v/>
      </c>
      <c r="Q13" s="64" t="str">
        <f t="shared" si="2"/>
        <v/>
      </c>
      <c r="R13" s="65" t="str">
        <f>IFERROR(IF(O13=0,"",O13/#REF!),"")</f>
        <v/>
      </c>
    </row>
    <row r="14" spans="2:18" x14ac:dyDescent="0.25">
      <c r="B14" s="26">
        <f>קבועות!B14</f>
        <v>0</v>
      </c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10">
        <f t="shared" si="3"/>
        <v>0</v>
      </c>
      <c r="P14" s="9" t="str">
        <f t="shared" si="4"/>
        <v/>
      </c>
      <c r="Q14" s="64" t="str">
        <f t="shared" si="2"/>
        <v/>
      </c>
      <c r="R14" s="65" t="str">
        <f>IFERROR(IF(O14=0,"",O14/#REF!),"")</f>
        <v/>
      </c>
    </row>
    <row r="15" spans="2:18" x14ac:dyDescent="0.25">
      <c r="B15" s="26">
        <f>קבועות!B15</f>
        <v>0</v>
      </c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10">
        <f t="shared" si="3"/>
        <v>0</v>
      </c>
      <c r="P15" s="9" t="str">
        <f t="shared" si="4"/>
        <v/>
      </c>
      <c r="Q15" s="64" t="str">
        <f t="shared" si="2"/>
        <v/>
      </c>
      <c r="R15" s="65" t="str">
        <f>IFERROR(IF(O15=0,"",O15/#REF!),"")</f>
        <v/>
      </c>
    </row>
    <row r="16" spans="2:18" x14ac:dyDescent="0.25">
      <c r="B16" s="26">
        <f>קבועות!B16</f>
        <v>0</v>
      </c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10">
        <f t="shared" si="3"/>
        <v>0</v>
      </c>
      <c r="P16" s="9" t="str">
        <f t="shared" si="4"/>
        <v/>
      </c>
      <c r="Q16" s="64" t="str">
        <f t="shared" si="2"/>
        <v/>
      </c>
      <c r="R16" s="65" t="str">
        <f>IFERROR(IF(O16=0,"",O16/#REF!),"")</f>
        <v/>
      </c>
    </row>
    <row r="17" spans="2:18" x14ac:dyDescent="0.25">
      <c r="B17" s="26">
        <f>קבועות!B17</f>
        <v>0</v>
      </c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10">
        <f t="shared" si="3"/>
        <v>0</v>
      </c>
      <c r="P17" s="9" t="str">
        <f t="shared" si="4"/>
        <v/>
      </c>
      <c r="Q17" s="64" t="str">
        <f t="shared" si="2"/>
        <v/>
      </c>
      <c r="R17" s="65" t="str">
        <f>IFERROR(IF(O17=0,"",O17/#REF!),"")</f>
        <v/>
      </c>
    </row>
    <row r="18" spans="2:18" x14ac:dyDescent="0.25">
      <c r="B18" s="26">
        <f>קבועות!B18</f>
        <v>0</v>
      </c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10">
        <f t="shared" si="3"/>
        <v>0</v>
      </c>
      <c r="P18" s="9" t="str">
        <f t="shared" si="4"/>
        <v/>
      </c>
      <c r="Q18" s="64" t="str">
        <f t="shared" si="2"/>
        <v/>
      </c>
      <c r="R18" s="65" t="str">
        <f>IFERROR(IF(O18=0,"",O18/#REF!),"")</f>
        <v/>
      </c>
    </row>
    <row r="19" spans="2:18" x14ac:dyDescent="0.25">
      <c r="B19" s="26">
        <f>קבועות!B19</f>
        <v>0</v>
      </c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10">
        <f t="shared" si="3"/>
        <v>0</v>
      </c>
      <c r="P19" s="9" t="str">
        <f t="shared" si="4"/>
        <v/>
      </c>
      <c r="Q19" s="64" t="str">
        <f t="shared" si="2"/>
        <v/>
      </c>
      <c r="R19" s="65" t="str">
        <f>IFERROR(IF(O19=0,"",O19/#REF!),"")</f>
        <v/>
      </c>
    </row>
    <row r="20" spans="2:18" x14ac:dyDescent="0.25">
      <c r="B20" s="26">
        <f>קבועות!B20</f>
        <v>0</v>
      </c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10">
        <f t="shared" si="3"/>
        <v>0</v>
      </c>
      <c r="P20" s="9" t="str">
        <f t="shared" si="4"/>
        <v/>
      </c>
      <c r="Q20" s="64" t="str">
        <f t="shared" si="2"/>
        <v/>
      </c>
      <c r="R20" s="65" t="str">
        <f>IFERROR(IF(O20=0,"",O20/#REF!),"")</f>
        <v/>
      </c>
    </row>
    <row r="21" spans="2:18" x14ac:dyDescent="0.25">
      <c r="B21" s="26">
        <f>קבועות!B21</f>
        <v>0</v>
      </c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10">
        <f t="shared" si="3"/>
        <v>0</v>
      </c>
      <c r="P21" s="9" t="str">
        <f t="shared" si="4"/>
        <v/>
      </c>
      <c r="Q21" s="64" t="str">
        <f t="shared" si="2"/>
        <v/>
      </c>
      <c r="R21" s="65" t="str">
        <f>IFERROR(IF(O21=0,"",O21/#REF!),"")</f>
        <v/>
      </c>
    </row>
    <row r="22" spans="2:18" x14ac:dyDescent="0.25">
      <c r="B22" s="26">
        <f>קבועות!B22</f>
        <v>0</v>
      </c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10">
        <f t="shared" si="3"/>
        <v>0</v>
      </c>
      <c r="P22" s="9" t="str">
        <f t="shared" si="4"/>
        <v/>
      </c>
      <c r="Q22" s="64" t="str">
        <f t="shared" si="2"/>
        <v/>
      </c>
      <c r="R22" s="65" t="str">
        <f>IFERROR(IF(O22=0,"",O22/#REF!),"")</f>
        <v/>
      </c>
    </row>
    <row r="23" spans="2:18" x14ac:dyDescent="0.25">
      <c r="B23" s="26">
        <f>קבועות!B23</f>
        <v>0</v>
      </c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10">
        <f t="shared" si="3"/>
        <v>0</v>
      </c>
      <c r="P23" s="9" t="str">
        <f t="shared" si="4"/>
        <v/>
      </c>
      <c r="Q23" s="64" t="str">
        <f t="shared" si="2"/>
        <v/>
      </c>
      <c r="R23" s="65" t="str">
        <f>IFERROR(IF(O23=0,"",O23/#REF!),"")</f>
        <v/>
      </c>
    </row>
    <row r="24" spans="2:18" x14ac:dyDescent="0.25">
      <c r="B24" s="26">
        <f>קבועות!B24</f>
        <v>0</v>
      </c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10">
        <f t="shared" si="3"/>
        <v>0</v>
      </c>
      <c r="P24" s="9" t="str">
        <f t="shared" si="4"/>
        <v/>
      </c>
      <c r="Q24" s="64" t="str">
        <f t="shared" si="2"/>
        <v/>
      </c>
      <c r="R24" s="65" t="str">
        <f>IFERROR(IF(O24=0,"",O24/#REF!),"")</f>
        <v/>
      </c>
    </row>
    <row r="25" spans="2:18" x14ac:dyDescent="0.25">
      <c r="B25" s="26">
        <f>קבועות!B25</f>
        <v>0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10">
        <f t="shared" si="3"/>
        <v>0</v>
      </c>
      <c r="P25" s="9" t="str">
        <f t="shared" si="4"/>
        <v/>
      </c>
      <c r="Q25" s="64" t="str">
        <f t="shared" si="2"/>
        <v/>
      </c>
      <c r="R25" s="65" t="str">
        <f>IFERROR(IF(O25=0,"",O25/#REF!),"")</f>
        <v/>
      </c>
    </row>
    <row r="26" spans="2:18" x14ac:dyDescent="0.25">
      <c r="B26" s="26">
        <f>קבועות!B26</f>
        <v>0</v>
      </c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10">
        <f t="shared" si="3"/>
        <v>0</v>
      </c>
      <c r="P26" s="9" t="str">
        <f t="shared" si="4"/>
        <v/>
      </c>
      <c r="Q26" s="64" t="str">
        <f t="shared" si="2"/>
        <v/>
      </c>
      <c r="R26" s="65" t="str">
        <f>IFERROR(IF(O26=0,"",O26/#REF!),"")</f>
        <v/>
      </c>
    </row>
    <row r="27" spans="2:18" x14ac:dyDescent="0.25">
      <c r="B27" s="26">
        <f>קבועות!B27</f>
        <v>0</v>
      </c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10">
        <f t="shared" si="3"/>
        <v>0</v>
      </c>
      <c r="P27" s="9" t="str">
        <f t="shared" si="4"/>
        <v/>
      </c>
      <c r="Q27" s="64" t="str">
        <f t="shared" si="2"/>
        <v/>
      </c>
      <c r="R27" s="65" t="str">
        <f>IFERROR(IF(O27=0,"",O27/#REF!),"")</f>
        <v/>
      </c>
    </row>
    <row r="28" spans="2:18" x14ac:dyDescent="0.25">
      <c r="B28" s="26">
        <f>קבועות!B28</f>
        <v>0</v>
      </c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10">
        <f t="shared" si="3"/>
        <v>0</v>
      </c>
      <c r="P28" s="9" t="str">
        <f t="shared" si="4"/>
        <v/>
      </c>
      <c r="Q28" s="64" t="str">
        <f t="shared" si="2"/>
        <v/>
      </c>
      <c r="R28" s="65" t="str">
        <f>IFERROR(IF(O28=0,"",O28/#REF!),"")</f>
        <v/>
      </c>
    </row>
    <row r="29" spans="2:18" x14ac:dyDescent="0.25">
      <c r="B29" s="26">
        <f>קבועות!B29</f>
        <v>0</v>
      </c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10">
        <f t="shared" si="3"/>
        <v>0</v>
      </c>
      <c r="P29" s="9" t="str">
        <f t="shared" si="4"/>
        <v/>
      </c>
      <c r="Q29" s="64" t="str">
        <f t="shared" si="2"/>
        <v/>
      </c>
      <c r="R29" s="65" t="str">
        <f>IFERROR(IF(O29=0,"",O29/#REF!),"")</f>
        <v/>
      </c>
    </row>
    <row r="30" spans="2:18" x14ac:dyDescent="0.25">
      <c r="B30" s="26" t="e">
        <f>קבועות!#REF!</f>
        <v>#REF!</v>
      </c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10">
        <f t="shared" si="3"/>
        <v>0</v>
      </c>
      <c r="P30" s="9" t="str">
        <f t="shared" si="4"/>
        <v/>
      </c>
      <c r="Q30" s="64" t="str">
        <f t="shared" si="2"/>
        <v/>
      </c>
      <c r="R30" s="65" t="str">
        <f>IFERROR(IF(O30=0,"",O30/#REF!),"")</f>
        <v/>
      </c>
    </row>
    <row r="31" spans="2:18" x14ac:dyDescent="0.25">
      <c r="B31" s="26" t="e">
        <f>קבועות!#REF!</f>
        <v>#REF!</v>
      </c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10">
        <f t="shared" si="3"/>
        <v>0</v>
      </c>
      <c r="P31" s="9" t="str">
        <f t="shared" si="4"/>
        <v/>
      </c>
      <c r="Q31" s="64" t="str">
        <f t="shared" si="2"/>
        <v/>
      </c>
      <c r="R31" s="65" t="str">
        <f>IFERROR(IF(O31=0,"",O31/#REF!),"")</f>
        <v/>
      </c>
    </row>
    <row r="32" spans="2:18" x14ac:dyDescent="0.25">
      <c r="B32" s="26" t="e">
        <f>קבועות!#REF!</f>
        <v>#REF!</v>
      </c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10">
        <f t="shared" si="3"/>
        <v>0</v>
      </c>
      <c r="P32" s="9" t="str">
        <f t="shared" si="4"/>
        <v/>
      </c>
      <c r="Q32" s="64" t="str">
        <f t="shared" si="2"/>
        <v/>
      </c>
      <c r="R32" s="65" t="str">
        <f>IFERROR(IF(O32=0,"",O32/#REF!),"")</f>
        <v/>
      </c>
    </row>
    <row r="33" spans="2:18" x14ac:dyDescent="0.25">
      <c r="B33" s="26" t="e">
        <f>קבועות!#REF!</f>
        <v>#REF!</v>
      </c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10">
        <f t="shared" si="3"/>
        <v>0</v>
      </c>
      <c r="P33" s="9" t="str">
        <f t="shared" si="4"/>
        <v/>
      </c>
      <c r="Q33" s="64" t="str">
        <f t="shared" si="2"/>
        <v/>
      </c>
      <c r="R33" s="65" t="str">
        <f>IFERROR(IF(O33=0,"",O33/#REF!),"")</f>
        <v/>
      </c>
    </row>
    <row r="34" spans="2:18" x14ac:dyDescent="0.25">
      <c r="B34" s="26" t="e">
        <f>קבועות!#REF!</f>
        <v>#REF!</v>
      </c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10">
        <f t="shared" si="3"/>
        <v>0</v>
      </c>
      <c r="P34" s="9" t="str">
        <f t="shared" si="4"/>
        <v/>
      </c>
      <c r="Q34" s="64" t="str">
        <f t="shared" si="2"/>
        <v/>
      </c>
      <c r="R34" s="65" t="str">
        <f>IFERROR(IF(O34=0,"",O34/#REF!),"")</f>
        <v/>
      </c>
    </row>
    <row r="35" spans="2:18" x14ac:dyDescent="0.25">
      <c r="B35" s="26" t="e">
        <f>קבועות!#REF!</f>
        <v>#REF!</v>
      </c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10">
        <f t="shared" si="3"/>
        <v>0</v>
      </c>
      <c r="P35" s="9" t="str">
        <f t="shared" si="4"/>
        <v/>
      </c>
      <c r="Q35" s="64" t="str">
        <f t="shared" si="2"/>
        <v/>
      </c>
      <c r="R35" s="65" t="str">
        <f>IFERROR(IF(O35=0,"",O35/#REF!),"")</f>
        <v/>
      </c>
    </row>
    <row r="36" spans="2:18" x14ac:dyDescent="0.25">
      <c r="B36" s="26" t="e">
        <f>קבועות!#REF!</f>
        <v>#REF!</v>
      </c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10">
        <f t="shared" si="3"/>
        <v>0</v>
      </c>
      <c r="P36" s="9" t="str">
        <f t="shared" si="4"/>
        <v/>
      </c>
      <c r="Q36" s="64" t="str">
        <f t="shared" si="2"/>
        <v/>
      </c>
      <c r="R36" s="65" t="str">
        <f>IFERROR(IF(O36=0,"",O36/#REF!),"")</f>
        <v/>
      </c>
    </row>
    <row r="37" spans="2:18" x14ac:dyDescent="0.25">
      <c r="B37" s="26" t="e">
        <f>קבועות!#REF!</f>
        <v>#REF!</v>
      </c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10">
        <f t="shared" si="3"/>
        <v>0</v>
      </c>
      <c r="P37" s="9" t="str">
        <f t="shared" si="4"/>
        <v/>
      </c>
      <c r="Q37" s="64" t="str">
        <f t="shared" si="2"/>
        <v/>
      </c>
      <c r="R37" s="65" t="str">
        <f>IFERROR(IF(O37=0,"",O37/#REF!),"")</f>
        <v/>
      </c>
    </row>
    <row r="38" spans="2:18" x14ac:dyDescent="0.25">
      <c r="B38" s="26" t="e">
        <f>קבועות!#REF!</f>
        <v>#REF!</v>
      </c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10">
        <f t="shared" si="3"/>
        <v>0</v>
      </c>
      <c r="P38" s="9" t="str">
        <f t="shared" si="4"/>
        <v/>
      </c>
      <c r="Q38" s="64" t="str">
        <f t="shared" si="2"/>
        <v/>
      </c>
      <c r="R38" s="65" t="str">
        <f>IFERROR(IF(O38=0,"",O38/#REF!),"")</f>
        <v/>
      </c>
    </row>
    <row r="39" spans="2:18" x14ac:dyDescent="0.25">
      <c r="B39" s="26" t="e">
        <f>קבועות!#REF!</f>
        <v>#REF!</v>
      </c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10">
        <f t="shared" si="3"/>
        <v>0</v>
      </c>
      <c r="P39" s="9" t="str">
        <f t="shared" si="4"/>
        <v/>
      </c>
      <c r="Q39" s="64" t="str">
        <f t="shared" si="2"/>
        <v/>
      </c>
      <c r="R39" s="65" t="str">
        <f>IFERROR(IF(O39=0,"",O39/#REF!),"")</f>
        <v/>
      </c>
    </row>
    <row r="40" spans="2:18" x14ac:dyDescent="0.25">
      <c r="B40" s="26" t="e">
        <f>קבועות!#REF!</f>
        <v>#REF!</v>
      </c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10">
        <f t="shared" si="3"/>
        <v>0</v>
      </c>
      <c r="P40" s="9" t="str">
        <f t="shared" si="4"/>
        <v/>
      </c>
      <c r="Q40" s="64" t="str">
        <f t="shared" si="2"/>
        <v/>
      </c>
      <c r="R40" s="65" t="str">
        <f>IFERROR(IF(O40=0,"",O40/#REF!),"")</f>
        <v/>
      </c>
    </row>
    <row r="41" spans="2:18" x14ac:dyDescent="0.25">
      <c r="B41" s="26" t="e">
        <f>קבועות!#REF!</f>
        <v>#REF!</v>
      </c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10">
        <f t="shared" si="3"/>
        <v>0</v>
      </c>
      <c r="P41" s="9" t="str">
        <f t="shared" si="4"/>
        <v/>
      </c>
      <c r="Q41" s="64" t="str">
        <f t="shared" si="2"/>
        <v/>
      </c>
      <c r="R41" s="65" t="str">
        <f>IFERROR(IF(O41=0,"",O41/#REF!),"")</f>
        <v/>
      </c>
    </row>
    <row r="42" spans="2:18" x14ac:dyDescent="0.25">
      <c r="B42" s="26" t="e">
        <f>קבועות!#REF!</f>
        <v>#REF!</v>
      </c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10">
        <f t="shared" si="3"/>
        <v>0</v>
      </c>
      <c r="P42" s="9" t="str">
        <f t="shared" si="4"/>
        <v/>
      </c>
      <c r="Q42" s="64" t="str">
        <f t="shared" si="2"/>
        <v/>
      </c>
      <c r="R42" s="65" t="str">
        <f>IFERROR(IF(O42=0,"",O42/#REF!),"")</f>
        <v/>
      </c>
    </row>
    <row r="43" spans="2:18" x14ac:dyDescent="0.25">
      <c r="B43" s="26" t="e">
        <f>קבועות!#REF!</f>
        <v>#REF!</v>
      </c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10">
        <f t="shared" si="3"/>
        <v>0</v>
      </c>
      <c r="P43" s="9" t="str">
        <f t="shared" si="4"/>
        <v/>
      </c>
      <c r="Q43" s="64" t="str">
        <f t="shared" si="2"/>
        <v/>
      </c>
      <c r="R43" s="65" t="str">
        <f>IFERROR(IF(O43=0,"",O43/#REF!),"")</f>
        <v/>
      </c>
    </row>
    <row r="44" spans="2:18" x14ac:dyDescent="0.25">
      <c r="B44" s="26" t="e">
        <f>קבועות!#REF!</f>
        <v>#REF!</v>
      </c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10">
        <f t="shared" si="3"/>
        <v>0</v>
      </c>
      <c r="P44" s="9" t="str">
        <f t="shared" si="4"/>
        <v/>
      </c>
      <c r="Q44" s="64" t="str">
        <f t="shared" si="2"/>
        <v/>
      </c>
      <c r="R44" s="65" t="str">
        <f>IFERROR(IF(O44=0,"",O44/#REF!),"")</f>
        <v/>
      </c>
    </row>
    <row r="45" spans="2:18" x14ac:dyDescent="0.25">
      <c r="B45" s="26" t="e">
        <f>קבועות!#REF!</f>
        <v>#REF!</v>
      </c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10">
        <f t="shared" si="3"/>
        <v>0</v>
      </c>
      <c r="P45" s="9" t="str">
        <f t="shared" si="4"/>
        <v/>
      </c>
      <c r="Q45" s="64" t="str">
        <f t="shared" si="2"/>
        <v/>
      </c>
      <c r="R45" s="65" t="str">
        <f>IFERROR(IF(O45=0,"",O45/#REF!),"")</f>
        <v/>
      </c>
    </row>
    <row r="46" spans="2:18" x14ac:dyDescent="0.25">
      <c r="B46" s="26" t="e">
        <f>קבועות!#REF!</f>
        <v>#REF!</v>
      </c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10">
        <f t="shared" si="3"/>
        <v>0</v>
      </c>
      <c r="P46" s="9" t="str">
        <f t="shared" si="4"/>
        <v/>
      </c>
      <c r="Q46" s="64" t="str">
        <f t="shared" si="2"/>
        <v/>
      </c>
      <c r="R46" s="65" t="str">
        <f>IFERROR(IF(O46=0,"",O46/#REF!),"")</f>
        <v/>
      </c>
    </row>
    <row r="47" spans="2:18" x14ac:dyDescent="0.25">
      <c r="B47" s="26" t="e">
        <f>קבועות!#REF!</f>
        <v>#REF!</v>
      </c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10">
        <f t="shared" si="3"/>
        <v>0</v>
      </c>
      <c r="P47" s="9" t="str">
        <f t="shared" si="4"/>
        <v/>
      </c>
      <c r="Q47" s="64" t="str">
        <f t="shared" si="2"/>
        <v/>
      </c>
      <c r="R47" s="65" t="str">
        <f>IFERROR(IF(O47=0,"",O47/#REF!),"")</f>
        <v/>
      </c>
    </row>
    <row r="48" spans="2:18" x14ac:dyDescent="0.25">
      <c r="B48" s="26" t="e">
        <f>קבועות!#REF!</f>
        <v>#REF!</v>
      </c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10">
        <f t="shared" si="3"/>
        <v>0</v>
      </c>
      <c r="P48" s="9" t="str">
        <f t="shared" si="4"/>
        <v/>
      </c>
      <c r="Q48" s="64" t="str">
        <f t="shared" si="2"/>
        <v/>
      </c>
      <c r="R48" s="65" t="str">
        <f>IFERROR(IF(O48=0,"",O48/#REF!),"")</f>
        <v/>
      </c>
    </row>
    <row r="49" spans="2:18" x14ac:dyDescent="0.25">
      <c r="B49" s="26" t="e">
        <f>קבועות!#REF!</f>
        <v>#REF!</v>
      </c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10">
        <f t="shared" si="3"/>
        <v>0</v>
      </c>
      <c r="P49" s="9" t="str">
        <f t="shared" si="4"/>
        <v/>
      </c>
      <c r="Q49" s="64" t="str">
        <f t="shared" si="2"/>
        <v/>
      </c>
      <c r="R49" s="65" t="str">
        <f>IFERROR(IF(O49=0,"",O49/#REF!),"")</f>
        <v/>
      </c>
    </row>
    <row r="50" spans="2:18" x14ac:dyDescent="0.25">
      <c r="B50" s="26" t="e">
        <f>קבועות!#REF!</f>
        <v>#REF!</v>
      </c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10">
        <f t="shared" si="3"/>
        <v>0</v>
      </c>
      <c r="P50" s="9" t="str">
        <f t="shared" si="4"/>
        <v/>
      </c>
      <c r="Q50" s="64" t="str">
        <f t="shared" si="2"/>
        <v/>
      </c>
      <c r="R50" s="65" t="str">
        <f>IFERROR(IF(O50=0,"",O50/#REF!),"")</f>
        <v/>
      </c>
    </row>
    <row r="51" spans="2:18" x14ac:dyDescent="0.25">
      <c r="B51" s="26" t="e">
        <f>קבועות!#REF!</f>
        <v>#REF!</v>
      </c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10">
        <f t="shared" si="3"/>
        <v>0</v>
      </c>
      <c r="P51" s="9" t="str">
        <f t="shared" si="4"/>
        <v/>
      </c>
      <c r="Q51" s="64" t="str">
        <f t="shared" si="2"/>
        <v/>
      </c>
      <c r="R51" s="65" t="str">
        <f>IFERROR(IF(O51=0,"",O51/#REF!),"")</f>
        <v/>
      </c>
    </row>
    <row r="52" spans="2:18" x14ac:dyDescent="0.25">
      <c r="B52" s="26" t="e">
        <f>קבועות!#REF!</f>
        <v>#REF!</v>
      </c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10">
        <f t="shared" si="3"/>
        <v>0</v>
      </c>
      <c r="P52" s="9" t="str">
        <f t="shared" si="4"/>
        <v/>
      </c>
      <c r="Q52" s="64" t="str">
        <f t="shared" si="2"/>
        <v/>
      </c>
      <c r="R52" s="65" t="str">
        <f>IFERROR(IF(O52=0,"",O52/#REF!),"")</f>
        <v/>
      </c>
    </row>
    <row r="53" spans="2:18" x14ac:dyDescent="0.25">
      <c r="B53" s="26" t="e">
        <f>קבועות!#REF!</f>
        <v>#REF!</v>
      </c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10">
        <f t="shared" si="3"/>
        <v>0</v>
      </c>
      <c r="P53" s="9" t="str">
        <f t="shared" si="4"/>
        <v/>
      </c>
      <c r="Q53" s="64" t="str">
        <f t="shared" si="2"/>
        <v/>
      </c>
      <c r="R53" s="65" t="str">
        <f>IFERROR(IF(O53=0,"",O53/#REF!),"")</f>
        <v/>
      </c>
    </row>
    <row r="54" spans="2:18" x14ac:dyDescent="0.25">
      <c r="B54" s="26" t="e">
        <f>קבועות!#REF!</f>
        <v>#REF!</v>
      </c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10">
        <f t="shared" si="3"/>
        <v>0</v>
      </c>
      <c r="P54" s="9" t="str">
        <f t="shared" si="4"/>
        <v/>
      </c>
      <c r="Q54" s="64" t="str">
        <f t="shared" si="2"/>
        <v/>
      </c>
      <c r="R54" s="65" t="str">
        <f>IFERROR(IF(O54=0,"",O54/#REF!),"")</f>
        <v/>
      </c>
    </row>
    <row r="55" spans="2:18" ht="14" thickBot="1" x14ac:dyDescent="0.3">
      <c r="B55" s="29" t="e">
        <f>קבועות!#REF!</f>
        <v>#REF!</v>
      </c>
      <c r="C55" s="56"/>
      <c r="D55" s="56"/>
      <c r="E55" s="56"/>
      <c r="F55" s="56"/>
      <c r="G55" s="56"/>
      <c r="H55" s="56"/>
      <c r="I55" s="56"/>
      <c r="J55" s="56"/>
      <c r="K55" s="56"/>
      <c r="L55" s="56"/>
      <c r="M55" s="56"/>
      <c r="N55" s="56"/>
      <c r="O55" s="57">
        <f t="shared" si="3"/>
        <v>0</v>
      </c>
      <c r="P55" s="56" t="str">
        <f t="shared" si="4"/>
        <v/>
      </c>
      <c r="Q55" s="66" t="str">
        <f t="shared" si="2"/>
        <v/>
      </c>
      <c r="R55" s="67" t="str">
        <f>IFERROR(IF(O55=0,"",O55/#REF!),"")</f>
        <v/>
      </c>
    </row>
    <row r="90" spans="2:15" ht="14" thickBot="1" x14ac:dyDescent="0.3"/>
    <row r="91" spans="2:15" x14ac:dyDescent="0.25">
      <c r="B91" s="38">
        <f t="shared" ref="B91:N91" si="5">B4</f>
        <v>0</v>
      </c>
      <c r="C91" s="39">
        <f t="shared" si="5"/>
        <v>43831</v>
      </c>
      <c r="D91" s="39">
        <f t="shared" si="5"/>
        <v>43862</v>
      </c>
      <c r="E91" s="39">
        <f t="shared" si="5"/>
        <v>43891</v>
      </c>
      <c r="F91" s="39">
        <f t="shared" si="5"/>
        <v>43922</v>
      </c>
      <c r="G91" s="39">
        <f t="shared" si="5"/>
        <v>43952</v>
      </c>
      <c r="H91" s="39">
        <f t="shared" si="5"/>
        <v>43983</v>
      </c>
      <c r="I91" s="39">
        <f t="shared" si="5"/>
        <v>44013</v>
      </c>
      <c r="J91" s="39">
        <f t="shared" si="5"/>
        <v>44044</v>
      </c>
      <c r="K91" s="39">
        <f t="shared" si="5"/>
        <v>44075</v>
      </c>
      <c r="L91" s="39">
        <f t="shared" si="5"/>
        <v>44105</v>
      </c>
      <c r="M91" s="39">
        <f t="shared" si="5"/>
        <v>44136</v>
      </c>
      <c r="N91" s="39">
        <f t="shared" si="5"/>
        <v>44166</v>
      </c>
      <c r="O91" s="51" t="s">
        <v>1</v>
      </c>
    </row>
    <row r="92" spans="2:15" x14ac:dyDescent="0.25">
      <c r="B92" s="28" t="str">
        <f t="shared" ref="B92:B106" si="6">B5</f>
        <v>סה"כ קבועות</v>
      </c>
      <c r="C92" s="7" t="str">
        <f>IF('תחזית רווה'!C$5=0,"",C5)</f>
        <v/>
      </c>
      <c r="D92" s="7" t="str">
        <f>IF('תחזית רווה'!D$5=0,"",D5)</f>
        <v/>
      </c>
      <c r="E92" s="7" t="str">
        <f>IF('תחזית רווה'!E$5=0,"",E5)</f>
        <v/>
      </c>
      <c r="F92" s="7" t="str">
        <f>IF('תחזית רווה'!F$5=0,"",F5)</f>
        <v/>
      </c>
      <c r="G92" s="7" t="str">
        <f>IF('תחזית רווה'!G$5=0,"",G5)</f>
        <v/>
      </c>
      <c r="H92" s="7" t="str">
        <f>IF('תחזית רווה'!H$5=0,"",H5)</f>
        <v/>
      </c>
      <c r="I92" s="7" t="str">
        <f>IF('תחזית רווה'!I$5=0,"",I5)</f>
        <v/>
      </c>
      <c r="J92" s="7" t="str">
        <f>IF('תחזית רווה'!J$5=0,"",J5)</f>
        <v/>
      </c>
      <c r="K92" s="7" t="str">
        <f>IF('תחזית רווה'!K$5=0,"",K5)</f>
        <v/>
      </c>
      <c r="L92" s="7" t="str">
        <f>IF('תחזית רווה'!L$5=0,"",L5)</f>
        <v/>
      </c>
      <c r="M92" s="7" t="str">
        <f>IF('תחזית רווה'!M$5=0,"",M5)</f>
        <v/>
      </c>
      <c r="N92" s="7" t="str">
        <f>IF('תחזית רווה'!N$5=0,"",N5)</f>
        <v/>
      </c>
      <c r="O92" s="58">
        <f>SUM(C92:N92)</f>
        <v>0</v>
      </c>
    </row>
    <row r="93" spans="2:15" x14ac:dyDescent="0.25">
      <c r="B93" s="26">
        <f t="shared" si="6"/>
        <v>0</v>
      </c>
      <c r="C93" s="7" t="str">
        <f>IF('תחזית רווה'!C$5=0,"",C6)</f>
        <v/>
      </c>
      <c r="D93" s="7" t="str">
        <f>IF('תחזית רווה'!D$5=0,"",D6)</f>
        <v/>
      </c>
      <c r="E93" s="7" t="str">
        <f>IF('תחזית רווה'!E$5=0,"",E6)</f>
        <v/>
      </c>
      <c r="F93" s="7" t="str">
        <f>IF('תחזית רווה'!F$5=0,"",F6)</f>
        <v/>
      </c>
      <c r="G93" s="7" t="str">
        <f>IF('תחזית רווה'!G$5=0,"",G6)</f>
        <v/>
      </c>
      <c r="H93" s="7" t="str">
        <f>IF('תחזית רווה'!H$5=0,"",H6)</f>
        <v/>
      </c>
      <c r="I93" s="7" t="str">
        <f>IF('תחזית רווה'!I$5=0,"",I6)</f>
        <v/>
      </c>
      <c r="J93" s="7" t="str">
        <f>IF('תחזית רווה'!J$5=0,"",J6)</f>
        <v/>
      </c>
      <c r="K93" s="7" t="str">
        <f>IF('תחזית רווה'!K$5=0,"",K6)</f>
        <v/>
      </c>
      <c r="L93" s="7" t="str">
        <f>IF('תחזית רווה'!L$5=0,"",L6)</f>
        <v/>
      </c>
      <c r="M93" s="7" t="str">
        <f>IF('תחזית רווה'!M$5=0,"",M6)</f>
        <v/>
      </c>
      <c r="N93" s="7" t="str">
        <f>IF('תחזית רווה'!N$5=0,"",N6)</f>
        <v/>
      </c>
      <c r="O93" s="37">
        <f>SUM(C93:N93)</f>
        <v>0</v>
      </c>
    </row>
    <row r="94" spans="2:15" x14ac:dyDescent="0.25">
      <c r="B94" s="26">
        <f t="shared" si="6"/>
        <v>0</v>
      </c>
      <c r="C94" s="7" t="str">
        <f>IF('תחזית רווה'!C$5=0,"",C7)</f>
        <v/>
      </c>
      <c r="D94" s="7" t="str">
        <f>IF('תחזית רווה'!D$5=0,"",D7)</f>
        <v/>
      </c>
      <c r="E94" s="7" t="str">
        <f>IF('תחזית רווה'!E$5=0,"",E7)</f>
        <v/>
      </c>
      <c r="F94" s="7" t="str">
        <f>IF('תחזית רווה'!F$5=0,"",F7)</f>
        <v/>
      </c>
      <c r="G94" s="7" t="str">
        <f>IF('תחזית רווה'!G$5=0,"",G7)</f>
        <v/>
      </c>
      <c r="H94" s="7" t="str">
        <f>IF('תחזית רווה'!H$5=0,"",H7)</f>
        <v/>
      </c>
      <c r="I94" s="7" t="str">
        <f>IF('תחזית רווה'!I$5=0,"",I7)</f>
        <v/>
      </c>
      <c r="J94" s="7" t="str">
        <f>IF('תחזית רווה'!J$5=0,"",J7)</f>
        <v/>
      </c>
      <c r="K94" s="7" t="str">
        <f>IF('תחזית רווה'!K$5=0,"",K7)</f>
        <v/>
      </c>
      <c r="L94" s="7" t="str">
        <f>IF('תחזית רווה'!L$5=0,"",L7)</f>
        <v/>
      </c>
      <c r="M94" s="7" t="str">
        <f>IF('תחזית רווה'!M$5=0,"",M7)</f>
        <v/>
      </c>
      <c r="N94" s="7" t="str">
        <f>IF('תחזית רווה'!N$5=0,"",N7)</f>
        <v/>
      </c>
      <c r="O94" s="37">
        <f t="shared" ref="O94:O142" si="7">SUM(C94:N94)</f>
        <v>0</v>
      </c>
    </row>
    <row r="95" spans="2:15" x14ac:dyDescent="0.25">
      <c r="B95" s="26">
        <f t="shared" si="6"/>
        <v>0</v>
      </c>
      <c r="C95" s="7" t="str">
        <f>IF('תחזית רווה'!C$5=0,"",C8)</f>
        <v/>
      </c>
      <c r="D95" s="7" t="str">
        <f>IF('תחזית רווה'!D$5=0,"",D8)</f>
        <v/>
      </c>
      <c r="E95" s="7" t="str">
        <f>IF('תחזית רווה'!E$5=0,"",E8)</f>
        <v/>
      </c>
      <c r="F95" s="7" t="str">
        <f>IF('תחזית רווה'!F$5=0,"",F8)</f>
        <v/>
      </c>
      <c r="G95" s="7" t="str">
        <f>IF('תחזית רווה'!G$5=0,"",G8)</f>
        <v/>
      </c>
      <c r="H95" s="7" t="str">
        <f>IF('תחזית רווה'!H$5=0,"",H8)</f>
        <v/>
      </c>
      <c r="I95" s="7" t="str">
        <f>IF('תחזית רווה'!I$5=0,"",I8)</f>
        <v/>
      </c>
      <c r="J95" s="7" t="str">
        <f>IF('תחזית רווה'!J$5=0,"",J8)</f>
        <v/>
      </c>
      <c r="K95" s="7" t="str">
        <f>IF('תחזית רווה'!K$5=0,"",K8)</f>
        <v/>
      </c>
      <c r="L95" s="7" t="str">
        <f>IF('תחזית רווה'!L$5=0,"",L8)</f>
        <v/>
      </c>
      <c r="M95" s="7" t="str">
        <f>IF('תחזית רווה'!M$5=0,"",M8)</f>
        <v/>
      </c>
      <c r="N95" s="7" t="str">
        <f>IF('תחזית רווה'!N$5=0,"",N8)</f>
        <v/>
      </c>
      <c r="O95" s="37">
        <f t="shared" si="7"/>
        <v>0</v>
      </c>
    </row>
    <row r="96" spans="2:15" x14ac:dyDescent="0.25">
      <c r="B96" s="26">
        <f t="shared" si="6"/>
        <v>0</v>
      </c>
      <c r="C96" s="7" t="str">
        <f>IF('תחזית רווה'!C$5=0,"",C9)</f>
        <v/>
      </c>
      <c r="D96" s="7" t="str">
        <f>IF('תחזית רווה'!D$5=0,"",D9)</f>
        <v/>
      </c>
      <c r="E96" s="7" t="str">
        <f>IF('תחזית רווה'!E$5=0,"",E9)</f>
        <v/>
      </c>
      <c r="F96" s="7" t="str">
        <f>IF('תחזית רווה'!F$5=0,"",F9)</f>
        <v/>
      </c>
      <c r="G96" s="7" t="str">
        <f>IF('תחזית רווה'!G$5=0,"",G9)</f>
        <v/>
      </c>
      <c r="H96" s="7" t="str">
        <f>IF('תחזית רווה'!H$5=0,"",H9)</f>
        <v/>
      </c>
      <c r="I96" s="7" t="str">
        <f>IF('תחזית רווה'!I$5=0,"",I9)</f>
        <v/>
      </c>
      <c r="J96" s="7" t="str">
        <f>IF('תחזית רווה'!J$5=0,"",J9)</f>
        <v/>
      </c>
      <c r="K96" s="7" t="str">
        <f>IF('תחזית רווה'!K$5=0,"",K9)</f>
        <v/>
      </c>
      <c r="L96" s="7" t="str">
        <f>IF('תחזית רווה'!L$5=0,"",L9)</f>
        <v/>
      </c>
      <c r="M96" s="7" t="str">
        <f>IF('תחזית רווה'!M$5=0,"",M9)</f>
        <v/>
      </c>
      <c r="N96" s="7" t="str">
        <f>IF('תחזית רווה'!N$5=0,"",N9)</f>
        <v/>
      </c>
      <c r="O96" s="37">
        <f t="shared" si="7"/>
        <v>0</v>
      </c>
    </row>
    <row r="97" spans="2:15" x14ac:dyDescent="0.25">
      <c r="B97" s="26">
        <f t="shared" si="6"/>
        <v>0</v>
      </c>
      <c r="C97" s="7" t="str">
        <f>IF('תחזית רווה'!C$5=0,"",C10)</f>
        <v/>
      </c>
      <c r="D97" s="7" t="str">
        <f>IF('תחזית רווה'!D$5=0,"",D10)</f>
        <v/>
      </c>
      <c r="E97" s="7" t="str">
        <f>IF('תחזית רווה'!E$5=0,"",E10)</f>
        <v/>
      </c>
      <c r="F97" s="7" t="str">
        <f>IF('תחזית רווה'!F$5=0,"",F10)</f>
        <v/>
      </c>
      <c r="G97" s="7" t="str">
        <f>IF('תחזית רווה'!G$5=0,"",G10)</f>
        <v/>
      </c>
      <c r="H97" s="7" t="str">
        <f>IF('תחזית רווה'!H$5=0,"",H10)</f>
        <v/>
      </c>
      <c r="I97" s="7" t="str">
        <f>IF('תחזית רווה'!I$5=0,"",I10)</f>
        <v/>
      </c>
      <c r="J97" s="7" t="str">
        <f>IF('תחזית רווה'!J$5=0,"",J10)</f>
        <v/>
      </c>
      <c r="K97" s="7" t="str">
        <f>IF('תחזית רווה'!K$5=0,"",K10)</f>
        <v/>
      </c>
      <c r="L97" s="7" t="str">
        <f>IF('תחזית רווה'!L$5=0,"",L10)</f>
        <v/>
      </c>
      <c r="M97" s="7" t="str">
        <f>IF('תחזית רווה'!M$5=0,"",M10)</f>
        <v/>
      </c>
      <c r="N97" s="7" t="str">
        <f>IF('תחזית רווה'!N$5=0,"",N10)</f>
        <v/>
      </c>
      <c r="O97" s="37">
        <f t="shared" si="7"/>
        <v>0</v>
      </c>
    </row>
    <row r="98" spans="2:15" x14ac:dyDescent="0.25">
      <c r="B98" s="26">
        <f t="shared" si="6"/>
        <v>0</v>
      </c>
      <c r="C98" s="7" t="str">
        <f>IF('תחזית רווה'!C$5=0,"",C11)</f>
        <v/>
      </c>
      <c r="D98" s="7" t="str">
        <f>IF('תחזית רווה'!D$5=0,"",D11)</f>
        <v/>
      </c>
      <c r="E98" s="7" t="str">
        <f>IF('תחזית רווה'!E$5=0,"",E11)</f>
        <v/>
      </c>
      <c r="F98" s="7" t="str">
        <f>IF('תחזית רווה'!F$5=0,"",F11)</f>
        <v/>
      </c>
      <c r="G98" s="7" t="str">
        <f>IF('תחזית רווה'!G$5=0,"",G11)</f>
        <v/>
      </c>
      <c r="H98" s="7" t="str">
        <f>IF('תחזית רווה'!H$5=0,"",H11)</f>
        <v/>
      </c>
      <c r="I98" s="7" t="str">
        <f>IF('תחזית רווה'!I$5=0,"",I11)</f>
        <v/>
      </c>
      <c r="J98" s="7" t="str">
        <f>IF('תחזית רווה'!J$5=0,"",J11)</f>
        <v/>
      </c>
      <c r="K98" s="7" t="str">
        <f>IF('תחזית רווה'!K$5=0,"",K11)</f>
        <v/>
      </c>
      <c r="L98" s="7" t="str">
        <f>IF('תחזית רווה'!L$5=0,"",L11)</f>
        <v/>
      </c>
      <c r="M98" s="7" t="str">
        <f>IF('תחזית רווה'!M$5=0,"",M11)</f>
        <v/>
      </c>
      <c r="N98" s="7" t="str">
        <f>IF('תחזית רווה'!N$5=0,"",N11)</f>
        <v/>
      </c>
      <c r="O98" s="37">
        <f t="shared" si="7"/>
        <v>0</v>
      </c>
    </row>
    <row r="99" spans="2:15" x14ac:dyDescent="0.25">
      <c r="B99" s="26">
        <f t="shared" si="6"/>
        <v>0</v>
      </c>
      <c r="C99" s="7" t="str">
        <f>IF('תחזית רווה'!C$5=0,"",C12)</f>
        <v/>
      </c>
      <c r="D99" s="7" t="str">
        <f>IF('תחזית רווה'!D$5=0,"",D12)</f>
        <v/>
      </c>
      <c r="E99" s="7" t="str">
        <f>IF('תחזית רווה'!E$5=0,"",E12)</f>
        <v/>
      </c>
      <c r="F99" s="7" t="str">
        <f>IF('תחזית רווה'!F$5=0,"",F12)</f>
        <v/>
      </c>
      <c r="G99" s="7" t="str">
        <f>IF('תחזית רווה'!G$5=0,"",G12)</f>
        <v/>
      </c>
      <c r="H99" s="7" t="str">
        <f>IF('תחזית רווה'!H$5=0,"",H12)</f>
        <v/>
      </c>
      <c r="I99" s="7" t="str">
        <f>IF('תחזית רווה'!I$5=0,"",I12)</f>
        <v/>
      </c>
      <c r="J99" s="7" t="str">
        <f>IF('תחזית רווה'!J$5=0,"",J12)</f>
        <v/>
      </c>
      <c r="K99" s="7" t="str">
        <f>IF('תחזית רווה'!K$5=0,"",K12)</f>
        <v/>
      </c>
      <c r="L99" s="7" t="str">
        <f>IF('תחזית רווה'!L$5=0,"",L12)</f>
        <v/>
      </c>
      <c r="M99" s="7" t="str">
        <f>IF('תחזית רווה'!M$5=0,"",M12)</f>
        <v/>
      </c>
      <c r="N99" s="7" t="str">
        <f>IF('תחזית רווה'!N$5=0,"",N12)</f>
        <v/>
      </c>
      <c r="O99" s="37">
        <f t="shared" si="7"/>
        <v>0</v>
      </c>
    </row>
    <row r="100" spans="2:15" x14ac:dyDescent="0.25">
      <c r="B100" s="26">
        <f t="shared" si="6"/>
        <v>0</v>
      </c>
      <c r="C100" s="7" t="str">
        <f>IF('תחזית רווה'!C$5=0,"",C13)</f>
        <v/>
      </c>
      <c r="D100" s="7" t="str">
        <f>IF('תחזית רווה'!D$5=0,"",D13)</f>
        <v/>
      </c>
      <c r="E100" s="7" t="str">
        <f>IF('תחזית רווה'!E$5=0,"",E13)</f>
        <v/>
      </c>
      <c r="F100" s="7" t="str">
        <f>IF('תחזית רווה'!F$5=0,"",F13)</f>
        <v/>
      </c>
      <c r="G100" s="7" t="str">
        <f>IF('תחזית רווה'!G$5=0,"",G13)</f>
        <v/>
      </c>
      <c r="H100" s="7" t="str">
        <f>IF('תחזית רווה'!H$5=0,"",H13)</f>
        <v/>
      </c>
      <c r="I100" s="7" t="str">
        <f>IF('תחזית רווה'!I$5=0,"",I13)</f>
        <v/>
      </c>
      <c r="J100" s="7" t="str">
        <f>IF('תחזית רווה'!J$5=0,"",J13)</f>
        <v/>
      </c>
      <c r="K100" s="7" t="str">
        <f>IF('תחזית רווה'!K$5=0,"",K13)</f>
        <v/>
      </c>
      <c r="L100" s="7" t="str">
        <f>IF('תחזית רווה'!L$5=0,"",L13)</f>
        <v/>
      </c>
      <c r="M100" s="7" t="str">
        <f>IF('תחזית רווה'!M$5=0,"",M13)</f>
        <v/>
      </c>
      <c r="N100" s="7" t="str">
        <f>IF('תחזית רווה'!N$5=0,"",N13)</f>
        <v/>
      </c>
      <c r="O100" s="37">
        <f t="shared" si="7"/>
        <v>0</v>
      </c>
    </row>
    <row r="101" spans="2:15" x14ac:dyDescent="0.25">
      <c r="B101" s="26">
        <f t="shared" si="6"/>
        <v>0</v>
      </c>
      <c r="C101" s="7" t="str">
        <f>IF('תחזית רווה'!C$5=0,"",C14)</f>
        <v/>
      </c>
      <c r="D101" s="7" t="str">
        <f>IF('תחזית רווה'!D$5=0,"",D14)</f>
        <v/>
      </c>
      <c r="E101" s="7" t="str">
        <f>IF('תחזית רווה'!E$5=0,"",E14)</f>
        <v/>
      </c>
      <c r="F101" s="7" t="str">
        <f>IF('תחזית רווה'!F$5=0,"",F14)</f>
        <v/>
      </c>
      <c r="G101" s="7" t="str">
        <f>IF('תחזית רווה'!G$5=0,"",G14)</f>
        <v/>
      </c>
      <c r="H101" s="7" t="str">
        <f>IF('תחזית רווה'!H$5=0,"",H14)</f>
        <v/>
      </c>
      <c r="I101" s="7" t="str">
        <f>IF('תחזית רווה'!I$5=0,"",I14)</f>
        <v/>
      </c>
      <c r="J101" s="7" t="str">
        <f>IF('תחזית רווה'!J$5=0,"",J14)</f>
        <v/>
      </c>
      <c r="K101" s="7" t="str">
        <f>IF('תחזית רווה'!K$5=0,"",K14)</f>
        <v/>
      </c>
      <c r="L101" s="7" t="str">
        <f>IF('תחזית רווה'!L$5=0,"",L14)</f>
        <v/>
      </c>
      <c r="M101" s="7" t="str">
        <f>IF('תחזית רווה'!M$5=0,"",M14)</f>
        <v/>
      </c>
      <c r="N101" s="7" t="str">
        <f>IF('תחזית רווה'!N$5=0,"",N14)</f>
        <v/>
      </c>
      <c r="O101" s="37">
        <f t="shared" si="7"/>
        <v>0</v>
      </c>
    </row>
    <row r="102" spans="2:15" x14ac:dyDescent="0.25">
      <c r="B102" s="26">
        <f t="shared" si="6"/>
        <v>0</v>
      </c>
      <c r="C102" s="7" t="str">
        <f>IF('תחזית רווה'!C$5=0,"",C15)</f>
        <v/>
      </c>
      <c r="D102" s="7" t="str">
        <f>IF('תחזית רווה'!D$5=0,"",D15)</f>
        <v/>
      </c>
      <c r="E102" s="7" t="str">
        <f>IF('תחזית רווה'!E$5=0,"",E15)</f>
        <v/>
      </c>
      <c r="F102" s="7" t="str">
        <f>IF('תחזית רווה'!F$5=0,"",F15)</f>
        <v/>
      </c>
      <c r="G102" s="7" t="str">
        <f>IF('תחזית רווה'!G$5=0,"",G15)</f>
        <v/>
      </c>
      <c r="H102" s="7" t="str">
        <f>IF('תחזית רווה'!H$5=0,"",H15)</f>
        <v/>
      </c>
      <c r="I102" s="7" t="str">
        <f>IF('תחזית רווה'!I$5=0,"",I15)</f>
        <v/>
      </c>
      <c r="J102" s="7" t="str">
        <f>IF('תחזית רווה'!J$5=0,"",J15)</f>
        <v/>
      </c>
      <c r="K102" s="7" t="str">
        <f>IF('תחזית רווה'!K$5=0,"",K15)</f>
        <v/>
      </c>
      <c r="L102" s="7" t="str">
        <f>IF('תחזית רווה'!L$5=0,"",L15)</f>
        <v/>
      </c>
      <c r="M102" s="7" t="str">
        <f>IF('תחזית רווה'!M$5=0,"",M15)</f>
        <v/>
      </c>
      <c r="N102" s="7" t="str">
        <f>IF('תחזית רווה'!N$5=0,"",N15)</f>
        <v/>
      </c>
      <c r="O102" s="37">
        <f t="shared" si="7"/>
        <v>0</v>
      </c>
    </row>
    <row r="103" spans="2:15" x14ac:dyDescent="0.25">
      <c r="B103" s="26">
        <f t="shared" si="6"/>
        <v>0</v>
      </c>
      <c r="C103" s="7" t="str">
        <f>IF('תחזית רווה'!C$5=0,"",C16)</f>
        <v/>
      </c>
      <c r="D103" s="7" t="str">
        <f>IF('תחזית רווה'!D$5=0,"",D16)</f>
        <v/>
      </c>
      <c r="E103" s="7" t="str">
        <f>IF('תחזית רווה'!E$5=0,"",E16)</f>
        <v/>
      </c>
      <c r="F103" s="7" t="str">
        <f>IF('תחזית רווה'!F$5=0,"",F16)</f>
        <v/>
      </c>
      <c r="G103" s="7" t="str">
        <f>IF('תחזית רווה'!G$5=0,"",G16)</f>
        <v/>
      </c>
      <c r="H103" s="7" t="str">
        <f>IF('תחזית רווה'!H$5=0,"",H16)</f>
        <v/>
      </c>
      <c r="I103" s="7" t="str">
        <f>IF('תחזית רווה'!I$5=0,"",I16)</f>
        <v/>
      </c>
      <c r="J103" s="7" t="str">
        <f>IF('תחזית רווה'!J$5=0,"",J16)</f>
        <v/>
      </c>
      <c r="K103" s="7" t="str">
        <f>IF('תחזית רווה'!K$5=0,"",K16)</f>
        <v/>
      </c>
      <c r="L103" s="7" t="str">
        <f>IF('תחזית רווה'!L$5=0,"",L16)</f>
        <v/>
      </c>
      <c r="M103" s="7" t="str">
        <f>IF('תחזית רווה'!M$5=0,"",M16)</f>
        <v/>
      </c>
      <c r="N103" s="7" t="str">
        <f>IF('תחזית רווה'!N$5=0,"",N16)</f>
        <v/>
      </c>
      <c r="O103" s="37">
        <f t="shared" si="7"/>
        <v>0</v>
      </c>
    </row>
    <row r="104" spans="2:15" x14ac:dyDescent="0.25">
      <c r="B104" s="26">
        <f t="shared" si="6"/>
        <v>0</v>
      </c>
      <c r="C104" s="7" t="str">
        <f>IF('תחזית רווה'!C$5=0,"",C17)</f>
        <v/>
      </c>
      <c r="D104" s="7" t="str">
        <f>IF('תחזית רווה'!D$5=0,"",D17)</f>
        <v/>
      </c>
      <c r="E104" s="7" t="str">
        <f>IF('תחזית רווה'!E$5=0,"",E17)</f>
        <v/>
      </c>
      <c r="F104" s="7" t="str">
        <f>IF('תחזית רווה'!F$5=0,"",F17)</f>
        <v/>
      </c>
      <c r="G104" s="7" t="str">
        <f>IF('תחזית רווה'!G$5=0,"",G17)</f>
        <v/>
      </c>
      <c r="H104" s="7" t="str">
        <f>IF('תחזית רווה'!H$5=0,"",H17)</f>
        <v/>
      </c>
      <c r="I104" s="7" t="str">
        <f>IF('תחזית רווה'!I$5=0,"",I17)</f>
        <v/>
      </c>
      <c r="J104" s="7" t="str">
        <f>IF('תחזית רווה'!J$5=0,"",J17)</f>
        <v/>
      </c>
      <c r="K104" s="7" t="str">
        <f>IF('תחזית רווה'!K$5=0,"",K17)</f>
        <v/>
      </c>
      <c r="L104" s="7" t="str">
        <f>IF('תחזית רווה'!L$5=0,"",L17)</f>
        <v/>
      </c>
      <c r="M104" s="7" t="str">
        <f>IF('תחזית רווה'!M$5=0,"",M17)</f>
        <v/>
      </c>
      <c r="N104" s="7" t="str">
        <f>IF('תחזית רווה'!N$5=0,"",N17)</f>
        <v/>
      </c>
      <c r="O104" s="37">
        <f t="shared" si="7"/>
        <v>0</v>
      </c>
    </row>
    <row r="105" spans="2:15" x14ac:dyDescent="0.25">
      <c r="B105" s="26">
        <f t="shared" si="6"/>
        <v>0</v>
      </c>
      <c r="C105" s="7" t="str">
        <f>IF('תחזית רווה'!C$5=0,"",C18)</f>
        <v/>
      </c>
      <c r="D105" s="7" t="str">
        <f>IF('תחזית רווה'!D$5=0,"",D18)</f>
        <v/>
      </c>
      <c r="E105" s="7" t="str">
        <f>IF('תחזית רווה'!E$5=0,"",E18)</f>
        <v/>
      </c>
      <c r="F105" s="7" t="str">
        <f>IF('תחזית רווה'!F$5=0,"",F18)</f>
        <v/>
      </c>
      <c r="G105" s="7" t="str">
        <f>IF('תחזית רווה'!G$5=0,"",G18)</f>
        <v/>
      </c>
      <c r="H105" s="7" t="str">
        <f>IF('תחזית רווה'!H$5=0,"",H18)</f>
        <v/>
      </c>
      <c r="I105" s="7" t="str">
        <f>IF('תחזית רווה'!I$5=0,"",I18)</f>
        <v/>
      </c>
      <c r="J105" s="7" t="str">
        <f>IF('תחזית רווה'!J$5=0,"",J18)</f>
        <v/>
      </c>
      <c r="K105" s="7" t="str">
        <f>IF('תחזית רווה'!K$5=0,"",K18)</f>
        <v/>
      </c>
      <c r="L105" s="7" t="str">
        <f>IF('תחזית רווה'!L$5=0,"",L18)</f>
        <v/>
      </c>
      <c r="M105" s="7" t="str">
        <f>IF('תחזית רווה'!M$5=0,"",M18)</f>
        <v/>
      </c>
      <c r="N105" s="7" t="str">
        <f>IF('תחזית רווה'!N$5=0,"",N18)</f>
        <v/>
      </c>
      <c r="O105" s="37">
        <f t="shared" si="7"/>
        <v>0</v>
      </c>
    </row>
    <row r="106" spans="2:15" x14ac:dyDescent="0.25">
      <c r="B106" s="26">
        <f t="shared" si="6"/>
        <v>0</v>
      </c>
      <c r="C106" s="7" t="str">
        <f>IF('תחזית רווה'!C$5=0,"",C19)</f>
        <v/>
      </c>
      <c r="D106" s="7" t="str">
        <f>IF('תחזית רווה'!D$5=0,"",D19)</f>
        <v/>
      </c>
      <c r="E106" s="7" t="str">
        <f>IF('תחזית רווה'!E$5=0,"",E19)</f>
        <v/>
      </c>
      <c r="F106" s="7" t="str">
        <f>IF('תחזית רווה'!F$5=0,"",F19)</f>
        <v/>
      </c>
      <c r="G106" s="7" t="str">
        <f>IF('תחזית רווה'!G$5=0,"",G19)</f>
        <v/>
      </c>
      <c r="H106" s="7" t="str">
        <f>IF('תחזית רווה'!H$5=0,"",H19)</f>
        <v/>
      </c>
      <c r="I106" s="7" t="str">
        <f>IF('תחזית רווה'!I$5=0,"",I19)</f>
        <v/>
      </c>
      <c r="J106" s="7" t="str">
        <f>IF('תחזית רווה'!J$5=0,"",J19)</f>
        <v/>
      </c>
      <c r="K106" s="7" t="str">
        <f>IF('תחזית רווה'!K$5=0,"",K19)</f>
        <v/>
      </c>
      <c r="L106" s="7" t="str">
        <f>IF('תחזית רווה'!L$5=0,"",L19)</f>
        <v/>
      </c>
      <c r="M106" s="7" t="str">
        <f>IF('תחזית רווה'!M$5=0,"",M19)</f>
        <v/>
      </c>
      <c r="N106" s="7" t="str">
        <f>IF('תחזית רווה'!N$5=0,"",N19)</f>
        <v/>
      </c>
      <c r="O106" s="37">
        <f t="shared" si="7"/>
        <v>0</v>
      </c>
    </row>
    <row r="107" spans="2:15" x14ac:dyDescent="0.25">
      <c r="B107" s="26">
        <f t="shared" ref="B107:B122" si="8">B20</f>
        <v>0</v>
      </c>
      <c r="C107" s="7" t="str">
        <f>IF('תחזית רווה'!C$5=0,"",C20)</f>
        <v/>
      </c>
      <c r="D107" s="7" t="str">
        <f>IF('תחזית רווה'!D$5=0,"",D20)</f>
        <v/>
      </c>
      <c r="E107" s="7" t="str">
        <f>IF('תחזית רווה'!E$5=0,"",E20)</f>
        <v/>
      </c>
      <c r="F107" s="7" t="str">
        <f>IF('תחזית רווה'!F$5=0,"",F20)</f>
        <v/>
      </c>
      <c r="G107" s="7" t="str">
        <f>IF('תחזית רווה'!G$5=0,"",G20)</f>
        <v/>
      </c>
      <c r="H107" s="7" t="str">
        <f>IF('תחזית רווה'!H$5=0,"",H20)</f>
        <v/>
      </c>
      <c r="I107" s="7" t="str">
        <f>IF('תחזית רווה'!I$5=0,"",I20)</f>
        <v/>
      </c>
      <c r="J107" s="7" t="str">
        <f>IF('תחזית רווה'!J$5=0,"",J20)</f>
        <v/>
      </c>
      <c r="K107" s="7" t="str">
        <f>IF('תחזית רווה'!K$5=0,"",K20)</f>
        <v/>
      </c>
      <c r="L107" s="7" t="str">
        <f>IF('תחזית רווה'!L$5=0,"",L20)</f>
        <v/>
      </c>
      <c r="M107" s="7" t="str">
        <f>IF('תחזית רווה'!M$5=0,"",M20)</f>
        <v/>
      </c>
      <c r="N107" s="7" t="str">
        <f>IF('תחזית רווה'!N$5=0,"",N20)</f>
        <v/>
      </c>
      <c r="O107" s="37">
        <f t="shared" si="7"/>
        <v>0</v>
      </c>
    </row>
    <row r="108" spans="2:15" x14ac:dyDescent="0.25">
      <c r="B108" s="26">
        <f t="shared" si="8"/>
        <v>0</v>
      </c>
      <c r="C108" s="7" t="str">
        <f>IF('תחזית רווה'!C$5=0,"",C21)</f>
        <v/>
      </c>
      <c r="D108" s="7" t="str">
        <f>IF('תחזית רווה'!D$5=0,"",D21)</f>
        <v/>
      </c>
      <c r="E108" s="7" t="str">
        <f>IF('תחזית רווה'!E$5=0,"",E21)</f>
        <v/>
      </c>
      <c r="F108" s="7" t="str">
        <f>IF('תחזית רווה'!F$5=0,"",F21)</f>
        <v/>
      </c>
      <c r="G108" s="7" t="str">
        <f>IF('תחזית רווה'!G$5=0,"",G21)</f>
        <v/>
      </c>
      <c r="H108" s="7" t="str">
        <f>IF('תחזית רווה'!H$5=0,"",H21)</f>
        <v/>
      </c>
      <c r="I108" s="7" t="str">
        <f>IF('תחזית רווה'!I$5=0,"",I21)</f>
        <v/>
      </c>
      <c r="J108" s="7" t="str">
        <f>IF('תחזית רווה'!J$5=0,"",J21)</f>
        <v/>
      </c>
      <c r="K108" s="7" t="str">
        <f>IF('תחזית רווה'!K$5=0,"",K21)</f>
        <v/>
      </c>
      <c r="L108" s="7" t="str">
        <f>IF('תחזית רווה'!L$5=0,"",L21)</f>
        <v/>
      </c>
      <c r="M108" s="7" t="str">
        <f>IF('תחזית רווה'!M$5=0,"",M21)</f>
        <v/>
      </c>
      <c r="N108" s="7" t="str">
        <f>IF('תחזית רווה'!N$5=0,"",N21)</f>
        <v/>
      </c>
      <c r="O108" s="37">
        <f t="shared" si="7"/>
        <v>0</v>
      </c>
    </row>
    <row r="109" spans="2:15" x14ac:dyDescent="0.25">
      <c r="B109" s="26">
        <f t="shared" si="8"/>
        <v>0</v>
      </c>
      <c r="C109" s="7" t="str">
        <f>IF('תחזית רווה'!C$5=0,"",C22)</f>
        <v/>
      </c>
      <c r="D109" s="7" t="str">
        <f>IF('תחזית רווה'!D$5=0,"",D22)</f>
        <v/>
      </c>
      <c r="E109" s="7" t="str">
        <f>IF('תחזית רווה'!E$5=0,"",E22)</f>
        <v/>
      </c>
      <c r="F109" s="7" t="str">
        <f>IF('תחזית רווה'!F$5=0,"",F22)</f>
        <v/>
      </c>
      <c r="G109" s="7" t="str">
        <f>IF('תחזית רווה'!G$5=0,"",G22)</f>
        <v/>
      </c>
      <c r="H109" s="7" t="str">
        <f>IF('תחזית רווה'!H$5=0,"",H22)</f>
        <v/>
      </c>
      <c r="I109" s="7" t="str">
        <f>IF('תחזית רווה'!I$5=0,"",I22)</f>
        <v/>
      </c>
      <c r="J109" s="7" t="str">
        <f>IF('תחזית רווה'!J$5=0,"",J22)</f>
        <v/>
      </c>
      <c r="K109" s="7" t="str">
        <f>IF('תחזית רווה'!K$5=0,"",K22)</f>
        <v/>
      </c>
      <c r="L109" s="7" t="str">
        <f>IF('תחזית רווה'!L$5=0,"",L22)</f>
        <v/>
      </c>
      <c r="M109" s="7" t="str">
        <f>IF('תחזית רווה'!M$5=0,"",M22)</f>
        <v/>
      </c>
      <c r="N109" s="7" t="str">
        <f>IF('תחזית רווה'!N$5=0,"",N22)</f>
        <v/>
      </c>
      <c r="O109" s="37">
        <f t="shared" si="7"/>
        <v>0</v>
      </c>
    </row>
    <row r="110" spans="2:15" x14ac:dyDescent="0.25">
      <c r="B110" s="26">
        <f t="shared" si="8"/>
        <v>0</v>
      </c>
      <c r="C110" s="7" t="str">
        <f>IF('תחזית רווה'!C$5=0,"",C23)</f>
        <v/>
      </c>
      <c r="D110" s="7" t="str">
        <f>IF('תחזית רווה'!D$5=0,"",D23)</f>
        <v/>
      </c>
      <c r="E110" s="7" t="str">
        <f>IF('תחזית רווה'!E$5=0,"",E23)</f>
        <v/>
      </c>
      <c r="F110" s="7" t="str">
        <f>IF('תחזית רווה'!F$5=0,"",F23)</f>
        <v/>
      </c>
      <c r="G110" s="7" t="str">
        <f>IF('תחזית רווה'!G$5=0,"",G23)</f>
        <v/>
      </c>
      <c r="H110" s="7" t="str">
        <f>IF('תחזית רווה'!H$5=0,"",H23)</f>
        <v/>
      </c>
      <c r="I110" s="7" t="str">
        <f>IF('תחזית רווה'!I$5=0,"",I23)</f>
        <v/>
      </c>
      <c r="J110" s="7" t="str">
        <f>IF('תחזית רווה'!J$5=0,"",J23)</f>
        <v/>
      </c>
      <c r="K110" s="7" t="str">
        <f>IF('תחזית רווה'!K$5=0,"",K23)</f>
        <v/>
      </c>
      <c r="L110" s="7" t="str">
        <f>IF('תחזית רווה'!L$5=0,"",L23)</f>
        <v/>
      </c>
      <c r="M110" s="7" t="str">
        <f>IF('תחזית רווה'!M$5=0,"",M23)</f>
        <v/>
      </c>
      <c r="N110" s="7" t="str">
        <f>IF('תחזית רווה'!N$5=0,"",N23)</f>
        <v/>
      </c>
      <c r="O110" s="37">
        <f t="shared" si="7"/>
        <v>0</v>
      </c>
    </row>
    <row r="111" spans="2:15" x14ac:dyDescent="0.25">
      <c r="B111" s="26">
        <f t="shared" si="8"/>
        <v>0</v>
      </c>
      <c r="C111" s="7" t="str">
        <f>IF('תחזית רווה'!C$5=0,"",C24)</f>
        <v/>
      </c>
      <c r="D111" s="7" t="str">
        <f>IF('תחזית רווה'!D$5=0,"",D24)</f>
        <v/>
      </c>
      <c r="E111" s="7" t="str">
        <f>IF('תחזית רווה'!E$5=0,"",E24)</f>
        <v/>
      </c>
      <c r="F111" s="7" t="str">
        <f>IF('תחזית רווה'!F$5=0,"",F24)</f>
        <v/>
      </c>
      <c r="G111" s="7" t="str">
        <f>IF('תחזית רווה'!G$5=0,"",G24)</f>
        <v/>
      </c>
      <c r="H111" s="7" t="str">
        <f>IF('תחזית רווה'!H$5=0,"",H24)</f>
        <v/>
      </c>
      <c r="I111" s="7" t="str">
        <f>IF('תחזית רווה'!I$5=0,"",I24)</f>
        <v/>
      </c>
      <c r="J111" s="7" t="str">
        <f>IF('תחזית רווה'!J$5=0,"",J24)</f>
        <v/>
      </c>
      <c r="K111" s="7" t="str">
        <f>IF('תחזית רווה'!K$5=0,"",K24)</f>
        <v/>
      </c>
      <c r="L111" s="7" t="str">
        <f>IF('תחזית רווה'!L$5=0,"",L24)</f>
        <v/>
      </c>
      <c r="M111" s="7" t="str">
        <f>IF('תחזית רווה'!M$5=0,"",M24)</f>
        <v/>
      </c>
      <c r="N111" s="7" t="str">
        <f>IF('תחזית רווה'!N$5=0,"",N24)</f>
        <v/>
      </c>
      <c r="O111" s="37">
        <f t="shared" si="7"/>
        <v>0</v>
      </c>
    </row>
    <row r="112" spans="2:15" x14ac:dyDescent="0.25">
      <c r="B112" s="26">
        <f t="shared" si="8"/>
        <v>0</v>
      </c>
      <c r="C112" s="7" t="str">
        <f>IF('תחזית רווה'!C$5=0,"",C25)</f>
        <v/>
      </c>
      <c r="D112" s="7" t="str">
        <f>IF('תחזית רווה'!D$5=0,"",D25)</f>
        <v/>
      </c>
      <c r="E112" s="7" t="str">
        <f>IF('תחזית רווה'!E$5=0,"",E25)</f>
        <v/>
      </c>
      <c r="F112" s="7" t="str">
        <f>IF('תחזית רווה'!F$5=0,"",F25)</f>
        <v/>
      </c>
      <c r="G112" s="7" t="str">
        <f>IF('תחזית רווה'!G$5=0,"",G25)</f>
        <v/>
      </c>
      <c r="H112" s="7" t="str">
        <f>IF('תחזית רווה'!H$5=0,"",H25)</f>
        <v/>
      </c>
      <c r="I112" s="7" t="str">
        <f>IF('תחזית רווה'!I$5=0,"",I25)</f>
        <v/>
      </c>
      <c r="J112" s="7" t="str">
        <f>IF('תחזית רווה'!J$5=0,"",J25)</f>
        <v/>
      </c>
      <c r="K112" s="7" t="str">
        <f>IF('תחזית רווה'!K$5=0,"",K25)</f>
        <v/>
      </c>
      <c r="L112" s="7" t="str">
        <f>IF('תחזית רווה'!L$5=0,"",L25)</f>
        <v/>
      </c>
      <c r="M112" s="7" t="str">
        <f>IF('תחזית רווה'!M$5=0,"",M25)</f>
        <v/>
      </c>
      <c r="N112" s="7" t="str">
        <f>IF('תחזית רווה'!N$5=0,"",N25)</f>
        <v/>
      </c>
      <c r="O112" s="37">
        <f t="shared" si="7"/>
        <v>0</v>
      </c>
    </row>
    <row r="113" spans="2:15" x14ac:dyDescent="0.25">
      <c r="B113" s="26">
        <f t="shared" si="8"/>
        <v>0</v>
      </c>
      <c r="C113" s="7" t="str">
        <f>IF('תחזית רווה'!C$5=0,"",C26)</f>
        <v/>
      </c>
      <c r="D113" s="7" t="str">
        <f>IF('תחזית רווה'!D$5=0,"",D26)</f>
        <v/>
      </c>
      <c r="E113" s="7" t="str">
        <f>IF('תחזית רווה'!E$5=0,"",E26)</f>
        <v/>
      </c>
      <c r="F113" s="7" t="str">
        <f>IF('תחזית רווה'!F$5=0,"",F26)</f>
        <v/>
      </c>
      <c r="G113" s="7" t="str">
        <f>IF('תחזית רווה'!G$5=0,"",G26)</f>
        <v/>
      </c>
      <c r="H113" s="7" t="str">
        <f>IF('תחזית רווה'!H$5=0,"",H26)</f>
        <v/>
      </c>
      <c r="I113" s="7" t="str">
        <f>IF('תחזית רווה'!I$5=0,"",I26)</f>
        <v/>
      </c>
      <c r="J113" s="7" t="str">
        <f>IF('תחזית רווה'!J$5=0,"",J26)</f>
        <v/>
      </c>
      <c r="K113" s="7" t="str">
        <f>IF('תחזית רווה'!K$5=0,"",K26)</f>
        <v/>
      </c>
      <c r="L113" s="7" t="str">
        <f>IF('תחזית רווה'!L$5=0,"",L26)</f>
        <v/>
      </c>
      <c r="M113" s="7" t="str">
        <f>IF('תחזית רווה'!M$5=0,"",M26)</f>
        <v/>
      </c>
      <c r="N113" s="7" t="str">
        <f>IF('תחזית רווה'!N$5=0,"",N26)</f>
        <v/>
      </c>
      <c r="O113" s="37">
        <f t="shared" si="7"/>
        <v>0</v>
      </c>
    </row>
    <row r="114" spans="2:15" x14ac:dyDescent="0.25">
      <c r="B114" s="26">
        <f t="shared" si="8"/>
        <v>0</v>
      </c>
      <c r="C114" s="7" t="str">
        <f>IF('תחזית רווה'!C$5=0,"",C27)</f>
        <v/>
      </c>
      <c r="D114" s="7" t="str">
        <f>IF('תחזית רווה'!D$5=0,"",D27)</f>
        <v/>
      </c>
      <c r="E114" s="7" t="str">
        <f>IF('תחזית רווה'!E$5=0,"",E27)</f>
        <v/>
      </c>
      <c r="F114" s="7" t="str">
        <f>IF('תחזית רווה'!F$5=0,"",F27)</f>
        <v/>
      </c>
      <c r="G114" s="7" t="str">
        <f>IF('תחזית רווה'!G$5=0,"",G27)</f>
        <v/>
      </c>
      <c r="H114" s="7" t="str">
        <f>IF('תחזית רווה'!H$5=0,"",H27)</f>
        <v/>
      </c>
      <c r="I114" s="7" t="str">
        <f>IF('תחזית רווה'!I$5=0,"",I27)</f>
        <v/>
      </c>
      <c r="J114" s="7" t="str">
        <f>IF('תחזית רווה'!J$5=0,"",J27)</f>
        <v/>
      </c>
      <c r="K114" s="7" t="str">
        <f>IF('תחזית רווה'!K$5=0,"",K27)</f>
        <v/>
      </c>
      <c r="L114" s="7" t="str">
        <f>IF('תחזית רווה'!L$5=0,"",L27)</f>
        <v/>
      </c>
      <c r="M114" s="7" t="str">
        <f>IF('תחזית רווה'!M$5=0,"",M27)</f>
        <v/>
      </c>
      <c r="N114" s="7" t="str">
        <f>IF('תחזית רווה'!N$5=0,"",N27)</f>
        <v/>
      </c>
      <c r="O114" s="37">
        <f t="shared" si="7"/>
        <v>0</v>
      </c>
    </row>
    <row r="115" spans="2:15" x14ac:dyDescent="0.25">
      <c r="B115" s="26">
        <f t="shared" si="8"/>
        <v>0</v>
      </c>
      <c r="C115" s="7" t="str">
        <f>IF('תחזית רווה'!C$5=0,"",C28)</f>
        <v/>
      </c>
      <c r="D115" s="7" t="str">
        <f>IF('תחזית רווה'!D$5=0,"",D28)</f>
        <v/>
      </c>
      <c r="E115" s="7" t="str">
        <f>IF('תחזית רווה'!E$5=0,"",E28)</f>
        <v/>
      </c>
      <c r="F115" s="7" t="str">
        <f>IF('תחזית רווה'!F$5=0,"",F28)</f>
        <v/>
      </c>
      <c r="G115" s="7" t="str">
        <f>IF('תחזית רווה'!G$5=0,"",G28)</f>
        <v/>
      </c>
      <c r="H115" s="7" t="str">
        <f>IF('תחזית רווה'!H$5=0,"",H28)</f>
        <v/>
      </c>
      <c r="I115" s="7" t="str">
        <f>IF('תחזית רווה'!I$5=0,"",I28)</f>
        <v/>
      </c>
      <c r="J115" s="7" t="str">
        <f>IF('תחזית רווה'!J$5=0,"",J28)</f>
        <v/>
      </c>
      <c r="K115" s="7" t="str">
        <f>IF('תחזית רווה'!K$5=0,"",K28)</f>
        <v/>
      </c>
      <c r="L115" s="7" t="str">
        <f>IF('תחזית רווה'!L$5=0,"",L28)</f>
        <v/>
      </c>
      <c r="M115" s="7" t="str">
        <f>IF('תחזית רווה'!M$5=0,"",M28)</f>
        <v/>
      </c>
      <c r="N115" s="7" t="str">
        <f>IF('תחזית רווה'!N$5=0,"",N28)</f>
        <v/>
      </c>
      <c r="O115" s="37">
        <f t="shared" si="7"/>
        <v>0</v>
      </c>
    </row>
    <row r="116" spans="2:15" x14ac:dyDescent="0.25">
      <c r="B116" s="26">
        <f t="shared" si="8"/>
        <v>0</v>
      </c>
      <c r="C116" s="7" t="str">
        <f>IF('תחזית רווה'!C$5=0,"",C29)</f>
        <v/>
      </c>
      <c r="D116" s="7" t="str">
        <f>IF('תחזית רווה'!D$5=0,"",D29)</f>
        <v/>
      </c>
      <c r="E116" s="7" t="str">
        <f>IF('תחזית רווה'!E$5=0,"",E29)</f>
        <v/>
      </c>
      <c r="F116" s="7" t="str">
        <f>IF('תחזית רווה'!F$5=0,"",F29)</f>
        <v/>
      </c>
      <c r="G116" s="7" t="str">
        <f>IF('תחזית רווה'!G$5=0,"",G29)</f>
        <v/>
      </c>
      <c r="H116" s="7" t="str">
        <f>IF('תחזית רווה'!H$5=0,"",H29)</f>
        <v/>
      </c>
      <c r="I116" s="7" t="str">
        <f>IF('תחזית רווה'!I$5=0,"",I29)</f>
        <v/>
      </c>
      <c r="J116" s="7" t="str">
        <f>IF('תחזית רווה'!J$5=0,"",J29)</f>
        <v/>
      </c>
      <c r="K116" s="7" t="str">
        <f>IF('תחזית רווה'!K$5=0,"",K29)</f>
        <v/>
      </c>
      <c r="L116" s="7" t="str">
        <f>IF('תחזית רווה'!L$5=0,"",L29)</f>
        <v/>
      </c>
      <c r="M116" s="7" t="str">
        <f>IF('תחזית רווה'!M$5=0,"",M29)</f>
        <v/>
      </c>
      <c r="N116" s="7" t="str">
        <f>IF('תחזית רווה'!N$5=0,"",N29)</f>
        <v/>
      </c>
      <c r="O116" s="37">
        <f t="shared" si="7"/>
        <v>0</v>
      </c>
    </row>
    <row r="117" spans="2:15" x14ac:dyDescent="0.25">
      <c r="B117" s="26" t="e">
        <f t="shared" si="8"/>
        <v>#REF!</v>
      </c>
      <c r="C117" s="7" t="str">
        <f>IF('תחזית רווה'!C$5=0,"",C30)</f>
        <v/>
      </c>
      <c r="D117" s="7" t="str">
        <f>IF('תחזית רווה'!D$5=0,"",D30)</f>
        <v/>
      </c>
      <c r="E117" s="7" t="str">
        <f>IF('תחזית רווה'!E$5=0,"",E30)</f>
        <v/>
      </c>
      <c r="F117" s="7" t="str">
        <f>IF('תחזית רווה'!F$5=0,"",F30)</f>
        <v/>
      </c>
      <c r="G117" s="7" t="str">
        <f>IF('תחזית רווה'!G$5=0,"",G30)</f>
        <v/>
      </c>
      <c r="H117" s="7" t="str">
        <f>IF('תחזית רווה'!H$5=0,"",H30)</f>
        <v/>
      </c>
      <c r="I117" s="7" t="str">
        <f>IF('תחזית רווה'!I$5=0,"",I30)</f>
        <v/>
      </c>
      <c r="J117" s="7" t="str">
        <f>IF('תחזית רווה'!J$5=0,"",J30)</f>
        <v/>
      </c>
      <c r="K117" s="7" t="str">
        <f>IF('תחזית רווה'!K$5=0,"",K30)</f>
        <v/>
      </c>
      <c r="L117" s="7" t="str">
        <f>IF('תחזית רווה'!L$5=0,"",L30)</f>
        <v/>
      </c>
      <c r="M117" s="7" t="str">
        <f>IF('תחזית רווה'!M$5=0,"",M30)</f>
        <v/>
      </c>
      <c r="N117" s="7" t="str">
        <f>IF('תחזית רווה'!N$5=0,"",N30)</f>
        <v/>
      </c>
      <c r="O117" s="37">
        <f t="shared" si="7"/>
        <v>0</v>
      </c>
    </row>
    <row r="118" spans="2:15" x14ac:dyDescent="0.25">
      <c r="B118" s="26" t="e">
        <f t="shared" si="8"/>
        <v>#REF!</v>
      </c>
      <c r="C118" s="7" t="str">
        <f>IF('תחזית רווה'!C$5=0,"",C31)</f>
        <v/>
      </c>
      <c r="D118" s="7" t="str">
        <f>IF('תחזית רווה'!D$5=0,"",D31)</f>
        <v/>
      </c>
      <c r="E118" s="7" t="str">
        <f>IF('תחזית רווה'!E$5=0,"",E31)</f>
        <v/>
      </c>
      <c r="F118" s="7" t="str">
        <f>IF('תחזית רווה'!F$5=0,"",F31)</f>
        <v/>
      </c>
      <c r="G118" s="7" t="str">
        <f>IF('תחזית רווה'!G$5=0,"",G31)</f>
        <v/>
      </c>
      <c r="H118" s="7" t="str">
        <f>IF('תחזית רווה'!H$5=0,"",H31)</f>
        <v/>
      </c>
      <c r="I118" s="7" t="str">
        <f>IF('תחזית רווה'!I$5=0,"",I31)</f>
        <v/>
      </c>
      <c r="J118" s="7" t="str">
        <f>IF('תחזית רווה'!J$5=0,"",J31)</f>
        <v/>
      </c>
      <c r="K118" s="7" t="str">
        <f>IF('תחזית רווה'!K$5=0,"",K31)</f>
        <v/>
      </c>
      <c r="L118" s="7" t="str">
        <f>IF('תחזית רווה'!L$5=0,"",L31)</f>
        <v/>
      </c>
      <c r="M118" s="7" t="str">
        <f>IF('תחזית רווה'!M$5=0,"",M31)</f>
        <v/>
      </c>
      <c r="N118" s="7" t="str">
        <f>IF('תחזית רווה'!N$5=0,"",N31)</f>
        <v/>
      </c>
      <c r="O118" s="37">
        <f t="shared" si="7"/>
        <v>0</v>
      </c>
    </row>
    <row r="119" spans="2:15" x14ac:dyDescent="0.25">
      <c r="B119" s="26" t="e">
        <f t="shared" si="8"/>
        <v>#REF!</v>
      </c>
      <c r="C119" s="7" t="str">
        <f>IF('תחזית רווה'!C$5=0,"",C32)</f>
        <v/>
      </c>
      <c r="D119" s="7" t="str">
        <f>IF('תחזית רווה'!D$5=0,"",D32)</f>
        <v/>
      </c>
      <c r="E119" s="7" t="str">
        <f>IF('תחזית רווה'!E$5=0,"",E32)</f>
        <v/>
      </c>
      <c r="F119" s="7" t="str">
        <f>IF('תחזית רווה'!F$5=0,"",F32)</f>
        <v/>
      </c>
      <c r="G119" s="7" t="str">
        <f>IF('תחזית רווה'!G$5=0,"",G32)</f>
        <v/>
      </c>
      <c r="H119" s="7" t="str">
        <f>IF('תחזית רווה'!H$5=0,"",H32)</f>
        <v/>
      </c>
      <c r="I119" s="7" t="str">
        <f>IF('תחזית רווה'!I$5=0,"",I32)</f>
        <v/>
      </c>
      <c r="J119" s="7" t="str">
        <f>IF('תחזית רווה'!J$5=0,"",J32)</f>
        <v/>
      </c>
      <c r="K119" s="7" t="str">
        <f>IF('תחזית רווה'!K$5=0,"",K32)</f>
        <v/>
      </c>
      <c r="L119" s="7" t="str">
        <f>IF('תחזית רווה'!L$5=0,"",L32)</f>
        <v/>
      </c>
      <c r="M119" s="7" t="str">
        <f>IF('תחזית רווה'!M$5=0,"",M32)</f>
        <v/>
      </c>
      <c r="N119" s="7" t="str">
        <f>IF('תחזית רווה'!N$5=0,"",N32)</f>
        <v/>
      </c>
      <c r="O119" s="37">
        <f t="shared" si="7"/>
        <v>0</v>
      </c>
    </row>
    <row r="120" spans="2:15" x14ac:dyDescent="0.25">
      <c r="B120" s="26" t="e">
        <f t="shared" si="8"/>
        <v>#REF!</v>
      </c>
      <c r="C120" s="7" t="str">
        <f>IF('תחזית רווה'!C$5=0,"",C33)</f>
        <v/>
      </c>
      <c r="D120" s="7" t="str">
        <f>IF('תחזית רווה'!D$5=0,"",D33)</f>
        <v/>
      </c>
      <c r="E120" s="7" t="str">
        <f>IF('תחזית רווה'!E$5=0,"",E33)</f>
        <v/>
      </c>
      <c r="F120" s="7" t="str">
        <f>IF('תחזית רווה'!F$5=0,"",F33)</f>
        <v/>
      </c>
      <c r="G120" s="7" t="str">
        <f>IF('תחזית רווה'!G$5=0,"",G33)</f>
        <v/>
      </c>
      <c r="H120" s="7" t="str">
        <f>IF('תחזית רווה'!H$5=0,"",H33)</f>
        <v/>
      </c>
      <c r="I120" s="7" t="str">
        <f>IF('תחזית רווה'!I$5=0,"",I33)</f>
        <v/>
      </c>
      <c r="J120" s="7" t="str">
        <f>IF('תחזית רווה'!J$5=0,"",J33)</f>
        <v/>
      </c>
      <c r="K120" s="7" t="str">
        <f>IF('תחזית רווה'!K$5=0,"",K33)</f>
        <v/>
      </c>
      <c r="L120" s="7" t="str">
        <f>IF('תחזית רווה'!L$5=0,"",L33)</f>
        <v/>
      </c>
      <c r="M120" s="7" t="str">
        <f>IF('תחזית רווה'!M$5=0,"",M33)</f>
        <v/>
      </c>
      <c r="N120" s="7" t="str">
        <f>IF('תחזית רווה'!N$5=0,"",N33)</f>
        <v/>
      </c>
      <c r="O120" s="37">
        <f t="shared" si="7"/>
        <v>0</v>
      </c>
    </row>
    <row r="121" spans="2:15" x14ac:dyDescent="0.25">
      <c r="B121" s="26" t="e">
        <f t="shared" si="8"/>
        <v>#REF!</v>
      </c>
      <c r="C121" s="7" t="str">
        <f>IF('תחזית רווה'!C$5=0,"",C34)</f>
        <v/>
      </c>
      <c r="D121" s="7" t="str">
        <f>IF('תחזית רווה'!D$5=0,"",D34)</f>
        <v/>
      </c>
      <c r="E121" s="7" t="str">
        <f>IF('תחזית רווה'!E$5=0,"",E34)</f>
        <v/>
      </c>
      <c r="F121" s="7" t="str">
        <f>IF('תחזית רווה'!F$5=0,"",F34)</f>
        <v/>
      </c>
      <c r="G121" s="7" t="str">
        <f>IF('תחזית רווה'!G$5=0,"",G34)</f>
        <v/>
      </c>
      <c r="H121" s="7" t="str">
        <f>IF('תחזית רווה'!H$5=0,"",H34)</f>
        <v/>
      </c>
      <c r="I121" s="7" t="str">
        <f>IF('תחזית רווה'!I$5=0,"",I34)</f>
        <v/>
      </c>
      <c r="J121" s="7" t="str">
        <f>IF('תחזית רווה'!J$5=0,"",J34)</f>
        <v/>
      </c>
      <c r="K121" s="7" t="str">
        <f>IF('תחזית רווה'!K$5=0,"",K34)</f>
        <v/>
      </c>
      <c r="L121" s="7" t="str">
        <f>IF('תחזית רווה'!L$5=0,"",L34)</f>
        <v/>
      </c>
      <c r="M121" s="7" t="str">
        <f>IF('תחזית רווה'!M$5=0,"",M34)</f>
        <v/>
      </c>
      <c r="N121" s="7" t="str">
        <f>IF('תחזית רווה'!N$5=0,"",N34)</f>
        <v/>
      </c>
      <c r="O121" s="37">
        <f t="shared" si="7"/>
        <v>0</v>
      </c>
    </row>
    <row r="122" spans="2:15" x14ac:dyDescent="0.25">
      <c r="B122" s="26" t="e">
        <f t="shared" si="8"/>
        <v>#REF!</v>
      </c>
      <c r="C122" s="7" t="str">
        <f>IF('תחזית רווה'!C$5=0,"",C35)</f>
        <v/>
      </c>
      <c r="D122" s="7" t="str">
        <f>IF('תחזית רווה'!D$5=0,"",D35)</f>
        <v/>
      </c>
      <c r="E122" s="7" t="str">
        <f>IF('תחזית רווה'!E$5=0,"",E35)</f>
        <v/>
      </c>
      <c r="F122" s="7" t="str">
        <f>IF('תחזית רווה'!F$5=0,"",F35)</f>
        <v/>
      </c>
      <c r="G122" s="7" t="str">
        <f>IF('תחזית רווה'!G$5=0,"",G35)</f>
        <v/>
      </c>
      <c r="H122" s="7" t="str">
        <f>IF('תחזית רווה'!H$5=0,"",H35)</f>
        <v/>
      </c>
      <c r="I122" s="7" t="str">
        <f>IF('תחזית רווה'!I$5=0,"",I35)</f>
        <v/>
      </c>
      <c r="J122" s="7" t="str">
        <f>IF('תחזית רווה'!J$5=0,"",J35)</f>
        <v/>
      </c>
      <c r="K122" s="7" t="str">
        <f>IF('תחזית רווה'!K$5=0,"",K35)</f>
        <v/>
      </c>
      <c r="L122" s="7" t="str">
        <f>IF('תחזית רווה'!L$5=0,"",L35)</f>
        <v/>
      </c>
      <c r="M122" s="7" t="str">
        <f>IF('תחזית רווה'!M$5=0,"",M35)</f>
        <v/>
      </c>
      <c r="N122" s="7" t="str">
        <f>IF('תחזית רווה'!N$5=0,"",N35)</f>
        <v/>
      </c>
      <c r="O122" s="37">
        <f t="shared" si="7"/>
        <v>0</v>
      </c>
    </row>
    <row r="123" spans="2:15" x14ac:dyDescent="0.25">
      <c r="B123" s="26" t="e">
        <f t="shared" ref="B123:B138" si="9">B36</f>
        <v>#REF!</v>
      </c>
      <c r="C123" s="7" t="str">
        <f>IF('תחזית רווה'!C$5=0,"",C36)</f>
        <v/>
      </c>
      <c r="D123" s="7" t="str">
        <f>IF('תחזית רווה'!D$5=0,"",D36)</f>
        <v/>
      </c>
      <c r="E123" s="7" t="str">
        <f>IF('תחזית רווה'!E$5=0,"",E36)</f>
        <v/>
      </c>
      <c r="F123" s="7" t="str">
        <f>IF('תחזית רווה'!F$5=0,"",F36)</f>
        <v/>
      </c>
      <c r="G123" s="7" t="str">
        <f>IF('תחזית רווה'!G$5=0,"",G36)</f>
        <v/>
      </c>
      <c r="H123" s="7" t="str">
        <f>IF('תחזית רווה'!H$5=0,"",H36)</f>
        <v/>
      </c>
      <c r="I123" s="7" t="str">
        <f>IF('תחזית רווה'!I$5=0,"",I36)</f>
        <v/>
      </c>
      <c r="J123" s="7" t="str">
        <f>IF('תחזית רווה'!J$5=0,"",J36)</f>
        <v/>
      </c>
      <c r="K123" s="7" t="str">
        <f>IF('תחזית רווה'!K$5=0,"",K36)</f>
        <v/>
      </c>
      <c r="L123" s="7" t="str">
        <f>IF('תחזית רווה'!L$5=0,"",L36)</f>
        <v/>
      </c>
      <c r="M123" s="7" t="str">
        <f>IF('תחזית רווה'!M$5=0,"",M36)</f>
        <v/>
      </c>
      <c r="N123" s="7" t="str">
        <f>IF('תחזית רווה'!N$5=0,"",N36)</f>
        <v/>
      </c>
      <c r="O123" s="37">
        <f t="shared" si="7"/>
        <v>0</v>
      </c>
    </row>
    <row r="124" spans="2:15" x14ac:dyDescent="0.25">
      <c r="B124" s="26" t="e">
        <f t="shared" si="9"/>
        <v>#REF!</v>
      </c>
      <c r="C124" s="7" t="str">
        <f>IF('תחזית רווה'!C$5=0,"",C37)</f>
        <v/>
      </c>
      <c r="D124" s="7" t="str">
        <f>IF('תחזית רווה'!D$5=0,"",D37)</f>
        <v/>
      </c>
      <c r="E124" s="7" t="str">
        <f>IF('תחזית רווה'!E$5=0,"",E37)</f>
        <v/>
      </c>
      <c r="F124" s="7" t="str">
        <f>IF('תחזית רווה'!F$5=0,"",F37)</f>
        <v/>
      </c>
      <c r="G124" s="7" t="str">
        <f>IF('תחזית רווה'!G$5=0,"",G37)</f>
        <v/>
      </c>
      <c r="H124" s="7" t="str">
        <f>IF('תחזית רווה'!H$5=0,"",H37)</f>
        <v/>
      </c>
      <c r="I124" s="7" t="str">
        <f>IF('תחזית רווה'!I$5=0,"",I37)</f>
        <v/>
      </c>
      <c r="J124" s="7" t="str">
        <f>IF('תחזית רווה'!J$5=0,"",J37)</f>
        <v/>
      </c>
      <c r="K124" s="7" t="str">
        <f>IF('תחזית רווה'!K$5=0,"",K37)</f>
        <v/>
      </c>
      <c r="L124" s="7" t="str">
        <f>IF('תחזית רווה'!L$5=0,"",L37)</f>
        <v/>
      </c>
      <c r="M124" s="7" t="str">
        <f>IF('תחזית רווה'!M$5=0,"",M37)</f>
        <v/>
      </c>
      <c r="N124" s="7" t="str">
        <f>IF('תחזית רווה'!N$5=0,"",N37)</f>
        <v/>
      </c>
      <c r="O124" s="37">
        <f t="shared" si="7"/>
        <v>0</v>
      </c>
    </row>
    <row r="125" spans="2:15" x14ac:dyDescent="0.25">
      <c r="B125" s="26" t="e">
        <f t="shared" si="9"/>
        <v>#REF!</v>
      </c>
      <c r="C125" s="7" t="str">
        <f>IF('תחזית רווה'!C$5=0,"",C38)</f>
        <v/>
      </c>
      <c r="D125" s="7" t="str">
        <f>IF('תחזית רווה'!D$5=0,"",D38)</f>
        <v/>
      </c>
      <c r="E125" s="7" t="str">
        <f>IF('תחזית רווה'!E$5=0,"",E38)</f>
        <v/>
      </c>
      <c r="F125" s="7" t="str">
        <f>IF('תחזית רווה'!F$5=0,"",F38)</f>
        <v/>
      </c>
      <c r="G125" s="7" t="str">
        <f>IF('תחזית רווה'!G$5=0,"",G38)</f>
        <v/>
      </c>
      <c r="H125" s="7" t="str">
        <f>IF('תחזית רווה'!H$5=0,"",H38)</f>
        <v/>
      </c>
      <c r="I125" s="7" t="str">
        <f>IF('תחזית רווה'!I$5=0,"",I38)</f>
        <v/>
      </c>
      <c r="J125" s="7" t="str">
        <f>IF('תחזית רווה'!J$5=0,"",J38)</f>
        <v/>
      </c>
      <c r="K125" s="7" t="str">
        <f>IF('תחזית רווה'!K$5=0,"",K38)</f>
        <v/>
      </c>
      <c r="L125" s="7" t="str">
        <f>IF('תחזית רווה'!L$5=0,"",L38)</f>
        <v/>
      </c>
      <c r="M125" s="7" t="str">
        <f>IF('תחזית רווה'!M$5=0,"",M38)</f>
        <v/>
      </c>
      <c r="N125" s="7" t="str">
        <f>IF('תחזית רווה'!N$5=0,"",N38)</f>
        <v/>
      </c>
      <c r="O125" s="37">
        <f t="shared" si="7"/>
        <v>0</v>
      </c>
    </row>
    <row r="126" spans="2:15" x14ac:dyDescent="0.25">
      <c r="B126" s="26" t="e">
        <f t="shared" si="9"/>
        <v>#REF!</v>
      </c>
      <c r="C126" s="7" t="str">
        <f>IF('תחזית רווה'!C$5=0,"",C39)</f>
        <v/>
      </c>
      <c r="D126" s="7" t="str">
        <f>IF('תחזית רווה'!D$5=0,"",D39)</f>
        <v/>
      </c>
      <c r="E126" s="7" t="str">
        <f>IF('תחזית רווה'!E$5=0,"",E39)</f>
        <v/>
      </c>
      <c r="F126" s="7" t="str">
        <f>IF('תחזית רווה'!F$5=0,"",F39)</f>
        <v/>
      </c>
      <c r="G126" s="7" t="str">
        <f>IF('תחזית רווה'!G$5=0,"",G39)</f>
        <v/>
      </c>
      <c r="H126" s="7" t="str">
        <f>IF('תחזית רווה'!H$5=0,"",H39)</f>
        <v/>
      </c>
      <c r="I126" s="7" t="str">
        <f>IF('תחזית רווה'!I$5=0,"",I39)</f>
        <v/>
      </c>
      <c r="J126" s="7" t="str">
        <f>IF('תחזית רווה'!J$5=0,"",J39)</f>
        <v/>
      </c>
      <c r="K126" s="7" t="str">
        <f>IF('תחזית רווה'!K$5=0,"",K39)</f>
        <v/>
      </c>
      <c r="L126" s="7" t="str">
        <f>IF('תחזית רווה'!L$5=0,"",L39)</f>
        <v/>
      </c>
      <c r="M126" s="7" t="str">
        <f>IF('תחזית רווה'!M$5=0,"",M39)</f>
        <v/>
      </c>
      <c r="N126" s="7" t="str">
        <f>IF('תחזית רווה'!N$5=0,"",N39)</f>
        <v/>
      </c>
      <c r="O126" s="37">
        <f t="shared" si="7"/>
        <v>0</v>
      </c>
    </row>
    <row r="127" spans="2:15" x14ac:dyDescent="0.25">
      <c r="B127" s="26" t="e">
        <f t="shared" si="9"/>
        <v>#REF!</v>
      </c>
      <c r="C127" s="7" t="str">
        <f>IF('תחזית רווה'!C$5=0,"",C40)</f>
        <v/>
      </c>
      <c r="D127" s="7" t="str">
        <f>IF('תחזית רווה'!D$5=0,"",D40)</f>
        <v/>
      </c>
      <c r="E127" s="7" t="str">
        <f>IF('תחזית רווה'!E$5=0,"",E40)</f>
        <v/>
      </c>
      <c r="F127" s="7" t="str">
        <f>IF('תחזית רווה'!F$5=0,"",F40)</f>
        <v/>
      </c>
      <c r="G127" s="7" t="str">
        <f>IF('תחזית רווה'!G$5=0,"",G40)</f>
        <v/>
      </c>
      <c r="H127" s="7" t="str">
        <f>IF('תחזית רווה'!H$5=0,"",H40)</f>
        <v/>
      </c>
      <c r="I127" s="7" t="str">
        <f>IF('תחזית רווה'!I$5=0,"",I40)</f>
        <v/>
      </c>
      <c r="J127" s="7" t="str">
        <f>IF('תחזית רווה'!J$5=0,"",J40)</f>
        <v/>
      </c>
      <c r="K127" s="7" t="str">
        <f>IF('תחזית רווה'!K$5=0,"",K40)</f>
        <v/>
      </c>
      <c r="L127" s="7" t="str">
        <f>IF('תחזית רווה'!L$5=0,"",L40)</f>
        <v/>
      </c>
      <c r="M127" s="7" t="str">
        <f>IF('תחזית רווה'!M$5=0,"",M40)</f>
        <v/>
      </c>
      <c r="N127" s="7" t="str">
        <f>IF('תחזית רווה'!N$5=0,"",N40)</f>
        <v/>
      </c>
      <c r="O127" s="37">
        <f t="shared" si="7"/>
        <v>0</v>
      </c>
    </row>
    <row r="128" spans="2:15" x14ac:dyDescent="0.25">
      <c r="B128" s="26" t="e">
        <f t="shared" si="9"/>
        <v>#REF!</v>
      </c>
      <c r="C128" s="7" t="str">
        <f>IF('תחזית רווה'!C$5=0,"",C41)</f>
        <v/>
      </c>
      <c r="D128" s="7" t="str">
        <f>IF('תחזית רווה'!D$5=0,"",D41)</f>
        <v/>
      </c>
      <c r="E128" s="7" t="str">
        <f>IF('תחזית רווה'!E$5=0,"",E41)</f>
        <v/>
      </c>
      <c r="F128" s="7" t="str">
        <f>IF('תחזית רווה'!F$5=0,"",F41)</f>
        <v/>
      </c>
      <c r="G128" s="7" t="str">
        <f>IF('תחזית רווה'!G$5=0,"",G41)</f>
        <v/>
      </c>
      <c r="H128" s="7" t="str">
        <f>IF('תחזית רווה'!H$5=0,"",H41)</f>
        <v/>
      </c>
      <c r="I128" s="7" t="str">
        <f>IF('תחזית רווה'!I$5=0,"",I41)</f>
        <v/>
      </c>
      <c r="J128" s="7" t="str">
        <f>IF('תחזית רווה'!J$5=0,"",J41)</f>
        <v/>
      </c>
      <c r="K128" s="7" t="str">
        <f>IF('תחזית רווה'!K$5=0,"",K41)</f>
        <v/>
      </c>
      <c r="L128" s="7" t="str">
        <f>IF('תחזית רווה'!L$5=0,"",L41)</f>
        <v/>
      </c>
      <c r="M128" s="7" t="str">
        <f>IF('תחזית רווה'!M$5=0,"",M41)</f>
        <v/>
      </c>
      <c r="N128" s="7" t="str">
        <f>IF('תחזית רווה'!N$5=0,"",N41)</f>
        <v/>
      </c>
      <c r="O128" s="37">
        <f t="shared" si="7"/>
        <v>0</v>
      </c>
    </row>
    <row r="129" spans="2:15" x14ac:dyDescent="0.25">
      <c r="B129" s="26" t="e">
        <f t="shared" si="9"/>
        <v>#REF!</v>
      </c>
      <c r="C129" s="7" t="str">
        <f>IF('תחזית רווה'!C$5=0,"",C42)</f>
        <v/>
      </c>
      <c r="D129" s="7" t="str">
        <f>IF('תחזית רווה'!D$5=0,"",D42)</f>
        <v/>
      </c>
      <c r="E129" s="7" t="str">
        <f>IF('תחזית רווה'!E$5=0,"",E42)</f>
        <v/>
      </c>
      <c r="F129" s="7" t="str">
        <f>IF('תחזית רווה'!F$5=0,"",F42)</f>
        <v/>
      </c>
      <c r="G129" s="7" t="str">
        <f>IF('תחזית רווה'!G$5=0,"",G42)</f>
        <v/>
      </c>
      <c r="H129" s="7" t="str">
        <f>IF('תחזית רווה'!H$5=0,"",H42)</f>
        <v/>
      </c>
      <c r="I129" s="7" t="str">
        <f>IF('תחזית רווה'!I$5=0,"",I42)</f>
        <v/>
      </c>
      <c r="J129" s="7" t="str">
        <f>IF('תחזית רווה'!J$5=0,"",J42)</f>
        <v/>
      </c>
      <c r="K129" s="7" t="str">
        <f>IF('תחזית רווה'!K$5=0,"",K42)</f>
        <v/>
      </c>
      <c r="L129" s="7" t="str">
        <f>IF('תחזית רווה'!L$5=0,"",L42)</f>
        <v/>
      </c>
      <c r="M129" s="7" t="str">
        <f>IF('תחזית רווה'!M$5=0,"",M42)</f>
        <v/>
      </c>
      <c r="N129" s="7" t="str">
        <f>IF('תחזית רווה'!N$5=0,"",N42)</f>
        <v/>
      </c>
      <c r="O129" s="37">
        <f t="shared" si="7"/>
        <v>0</v>
      </c>
    </row>
    <row r="130" spans="2:15" x14ac:dyDescent="0.25">
      <c r="B130" s="26" t="e">
        <f t="shared" si="9"/>
        <v>#REF!</v>
      </c>
      <c r="C130" s="7" t="str">
        <f>IF('תחזית רווה'!C$5=0,"",C43)</f>
        <v/>
      </c>
      <c r="D130" s="7" t="str">
        <f>IF('תחזית רווה'!D$5=0,"",D43)</f>
        <v/>
      </c>
      <c r="E130" s="7" t="str">
        <f>IF('תחזית רווה'!E$5=0,"",E43)</f>
        <v/>
      </c>
      <c r="F130" s="7" t="str">
        <f>IF('תחזית רווה'!F$5=0,"",F43)</f>
        <v/>
      </c>
      <c r="G130" s="7" t="str">
        <f>IF('תחזית רווה'!G$5=0,"",G43)</f>
        <v/>
      </c>
      <c r="H130" s="7" t="str">
        <f>IF('תחזית רווה'!H$5=0,"",H43)</f>
        <v/>
      </c>
      <c r="I130" s="7" t="str">
        <f>IF('תחזית רווה'!I$5=0,"",I43)</f>
        <v/>
      </c>
      <c r="J130" s="7" t="str">
        <f>IF('תחזית רווה'!J$5=0,"",J43)</f>
        <v/>
      </c>
      <c r="K130" s="7" t="str">
        <f>IF('תחזית רווה'!K$5=0,"",K43)</f>
        <v/>
      </c>
      <c r="L130" s="7" t="str">
        <f>IF('תחזית רווה'!L$5=0,"",L43)</f>
        <v/>
      </c>
      <c r="M130" s="7" t="str">
        <f>IF('תחזית רווה'!M$5=0,"",M43)</f>
        <v/>
      </c>
      <c r="N130" s="7" t="str">
        <f>IF('תחזית רווה'!N$5=0,"",N43)</f>
        <v/>
      </c>
      <c r="O130" s="37">
        <f t="shared" si="7"/>
        <v>0</v>
      </c>
    </row>
    <row r="131" spans="2:15" x14ac:dyDescent="0.25">
      <c r="B131" s="26" t="e">
        <f t="shared" si="9"/>
        <v>#REF!</v>
      </c>
      <c r="C131" s="7" t="str">
        <f>IF('תחזית רווה'!C$5=0,"",C44)</f>
        <v/>
      </c>
      <c r="D131" s="7" t="str">
        <f>IF('תחזית רווה'!D$5=0,"",D44)</f>
        <v/>
      </c>
      <c r="E131" s="7" t="str">
        <f>IF('תחזית רווה'!E$5=0,"",E44)</f>
        <v/>
      </c>
      <c r="F131" s="7" t="str">
        <f>IF('תחזית רווה'!F$5=0,"",F44)</f>
        <v/>
      </c>
      <c r="G131" s="7" t="str">
        <f>IF('תחזית רווה'!G$5=0,"",G44)</f>
        <v/>
      </c>
      <c r="H131" s="7" t="str">
        <f>IF('תחזית רווה'!H$5=0,"",H44)</f>
        <v/>
      </c>
      <c r="I131" s="7" t="str">
        <f>IF('תחזית רווה'!I$5=0,"",I44)</f>
        <v/>
      </c>
      <c r="J131" s="7" t="str">
        <f>IF('תחזית רווה'!J$5=0,"",J44)</f>
        <v/>
      </c>
      <c r="K131" s="7" t="str">
        <f>IF('תחזית רווה'!K$5=0,"",K44)</f>
        <v/>
      </c>
      <c r="L131" s="7" t="str">
        <f>IF('תחזית רווה'!L$5=0,"",L44)</f>
        <v/>
      </c>
      <c r="M131" s="7" t="str">
        <f>IF('תחזית רווה'!M$5=0,"",M44)</f>
        <v/>
      </c>
      <c r="N131" s="7" t="str">
        <f>IF('תחזית רווה'!N$5=0,"",N44)</f>
        <v/>
      </c>
      <c r="O131" s="37">
        <f t="shared" si="7"/>
        <v>0</v>
      </c>
    </row>
    <row r="132" spans="2:15" x14ac:dyDescent="0.25">
      <c r="B132" s="26" t="e">
        <f t="shared" si="9"/>
        <v>#REF!</v>
      </c>
      <c r="C132" s="7" t="str">
        <f>IF('תחזית רווה'!C$5=0,"",C45)</f>
        <v/>
      </c>
      <c r="D132" s="7" t="str">
        <f>IF('תחזית רווה'!D$5=0,"",D45)</f>
        <v/>
      </c>
      <c r="E132" s="7" t="str">
        <f>IF('תחזית רווה'!E$5=0,"",E45)</f>
        <v/>
      </c>
      <c r="F132" s="7" t="str">
        <f>IF('תחזית רווה'!F$5=0,"",F45)</f>
        <v/>
      </c>
      <c r="G132" s="7" t="str">
        <f>IF('תחזית רווה'!G$5=0,"",G45)</f>
        <v/>
      </c>
      <c r="H132" s="7" t="str">
        <f>IF('תחזית רווה'!H$5=0,"",H45)</f>
        <v/>
      </c>
      <c r="I132" s="7" t="str">
        <f>IF('תחזית רווה'!I$5=0,"",I45)</f>
        <v/>
      </c>
      <c r="J132" s="7" t="str">
        <f>IF('תחזית רווה'!J$5=0,"",J45)</f>
        <v/>
      </c>
      <c r="K132" s="7" t="str">
        <f>IF('תחזית רווה'!K$5=0,"",K45)</f>
        <v/>
      </c>
      <c r="L132" s="7" t="str">
        <f>IF('תחזית רווה'!L$5=0,"",L45)</f>
        <v/>
      </c>
      <c r="M132" s="7" t="str">
        <f>IF('תחזית רווה'!M$5=0,"",M45)</f>
        <v/>
      </c>
      <c r="N132" s="7" t="str">
        <f>IF('תחזית רווה'!N$5=0,"",N45)</f>
        <v/>
      </c>
      <c r="O132" s="37">
        <f t="shared" si="7"/>
        <v>0</v>
      </c>
    </row>
    <row r="133" spans="2:15" x14ac:dyDescent="0.25">
      <c r="B133" s="26" t="e">
        <f t="shared" si="9"/>
        <v>#REF!</v>
      </c>
      <c r="C133" s="7" t="str">
        <f>IF('תחזית רווה'!C$5=0,"",C46)</f>
        <v/>
      </c>
      <c r="D133" s="7" t="str">
        <f>IF('תחזית רווה'!D$5=0,"",D46)</f>
        <v/>
      </c>
      <c r="E133" s="7" t="str">
        <f>IF('תחזית רווה'!E$5=0,"",E46)</f>
        <v/>
      </c>
      <c r="F133" s="7" t="str">
        <f>IF('תחזית רווה'!F$5=0,"",F46)</f>
        <v/>
      </c>
      <c r="G133" s="7" t="str">
        <f>IF('תחזית רווה'!G$5=0,"",G46)</f>
        <v/>
      </c>
      <c r="H133" s="7" t="str">
        <f>IF('תחזית רווה'!H$5=0,"",H46)</f>
        <v/>
      </c>
      <c r="I133" s="7" t="str">
        <f>IF('תחזית רווה'!I$5=0,"",I46)</f>
        <v/>
      </c>
      <c r="J133" s="7" t="str">
        <f>IF('תחזית רווה'!J$5=0,"",J46)</f>
        <v/>
      </c>
      <c r="K133" s="7" t="str">
        <f>IF('תחזית רווה'!K$5=0,"",K46)</f>
        <v/>
      </c>
      <c r="L133" s="7" t="str">
        <f>IF('תחזית רווה'!L$5=0,"",L46)</f>
        <v/>
      </c>
      <c r="M133" s="7" t="str">
        <f>IF('תחזית רווה'!M$5=0,"",M46)</f>
        <v/>
      </c>
      <c r="N133" s="7" t="str">
        <f>IF('תחזית רווה'!N$5=0,"",N46)</f>
        <v/>
      </c>
      <c r="O133" s="37">
        <f t="shared" si="7"/>
        <v>0</v>
      </c>
    </row>
    <row r="134" spans="2:15" x14ac:dyDescent="0.25">
      <c r="B134" s="26" t="e">
        <f t="shared" si="9"/>
        <v>#REF!</v>
      </c>
      <c r="C134" s="7" t="str">
        <f>IF('תחזית רווה'!C$5=0,"",C47)</f>
        <v/>
      </c>
      <c r="D134" s="7" t="str">
        <f>IF('תחזית רווה'!D$5=0,"",D47)</f>
        <v/>
      </c>
      <c r="E134" s="7" t="str">
        <f>IF('תחזית רווה'!E$5=0,"",E47)</f>
        <v/>
      </c>
      <c r="F134" s="7" t="str">
        <f>IF('תחזית רווה'!F$5=0,"",F47)</f>
        <v/>
      </c>
      <c r="G134" s="7" t="str">
        <f>IF('תחזית רווה'!G$5=0,"",G47)</f>
        <v/>
      </c>
      <c r="H134" s="7" t="str">
        <f>IF('תחזית רווה'!H$5=0,"",H47)</f>
        <v/>
      </c>
      <c r="I134" s="7" t="str">
        <f>IF('תחזית רווה'!I$5=0,"",I47)</f>
        <v/>
      </c>
      <c r="J134" s="7" t="str">
        <f>IF('תחזית רווה'!J$5=0,"",J47)</f>
        <v/>
      </c>
      <c r="K134" s="7" t="str">
        <f>IF('תחזית רווה'!K$5=0,"",K47)</f>
        <v/>
      </c>
      <c r="L134" s="7" t="str">
        <f>IF('תחזית רווה'!L$5=0,"",L47)</f>
        <v/>
      </c>
      <c r="M134" s="7" t="str">
        <f>IF('תחזית רווה'!M$5=0,"",M47)</f>
        <v/>
      </c>
      <c r="N134" s="7" t="str">
        <f>IF('תחזית רווה'!N$5=0,"",N47)</f>
        <v/>
      </c>
      <c r="O134" s="37">
        <f t="shared" si="7"/>
        <v>0</v>
      </c>
    </row>
    <row r="135" spans="2:15" x14ac:dyDescent="0.25">
      <c r="B135" s="26" t="e">
        <f t="shared" si="9"/>
        <v>#REF!</v>
      </c>
      <c r="C135" s="7" t="str">
        <f>IF('תחזית רווה'!C$5=0,"",C48)</f>
        <v/>
      </c>
      <c r="D135" s="7" t="str">
        <f>IF('תחזית רווה'!D$5=0,"",D48)</f>
        <v/>
      </c>
      <c r="E135" s="7" t="str">
        <f>IF('תחזית רווה'!E$5=0,"",E48)</f>
        <v/>
      </c>
      <c r="F135" s="7" t="str">
        <f>IF('תחזית רווה'!F$5=0,"",F48)</f>
        <v/>
      </c>
      <c r="G135" s="7" t="str">
        <f>IF('תחזית רווה'!G$5=0,"",G48)</f>
        <v/>
      </c>
      <c r="H135" s="7" t="str">
        <f>IF('תחזית רווה'!H$5=0,"",H48)</f>
        <v/>
      </c>
      <c r="I135" s="7" t="str">
        <f>IF('תחזית רווה'!I$5=0,"",I48)</f>
        <v/>
      </c>
      <c r="J135" s="7" t="str">
        <f>IF('תחזית רווה'!J$5=0,"",J48)</f>
        <v/>
      </c>
      <c r="K135" s="7" t="str">
        <f>IF('תחזית רווה'!K$5=0,"",K48)</f>
        <v/>
      </c>
      <c r="L135" s="7" t="str">
        <f>IF('תחזית רווה'!L$5=0,"",L48)</f>
        <v/>
      </c>
      <c r="M135" s="7" t="str">
        <f>IF('תחזית רווה'!M$5=0,"",M48)</f>
        <v/>
      </c>
      <c r="N135" s="7" t="str">
        <f>IF('תחזית רווה'!N$5=0,"",N48)</f>
        <v/>
      </c>
      <c r="O135" s="37">
        <f t="shared" si="7"/>
        <v>0</v>
      </c>
    </row>
    <row r="136" spans="2:15" x14ac:dyDescent="0.25">
      <c r="B136" s="26" t="e">
        <f t="shared" si="9"/>
        <v>#REF!</v>
      </c>
      <c r="C136" s="7" t="str">
        <f>IF('תחזית רווה'!C$5=0,"",C49)</f>
        <v/>
      </c>
      <c r="D136" s="7" t="str">
        <f>IF('תחזית רווה'!D$5=0,"",D49)</f>
        <v/>
      </c>
      <c r="E136" s="7" t="str">
        <f>IF('תחזית רווה'!E$5=0,"",E49)</f>
        <v/>
      </c>
      <c r="F136" s="7" t="str">
        <f>IF('תחזית רווה'!F$5=0,"",F49)</f>
        <v/>
      </c>
      <c r="G136" s="7" t="str">
        <f>IF('תחזית רווה'!G$5=0,"",G49)</f>
        <v/>
      </c>
      <c r="H136" s="7" t="str">
        <f>IF('תחזית רווה'!H$5=0,"",H49)</f>
        <v/>
      </c>
      <c r="I136" s="7" t="str">
        <f>IF('תחזית רווה'!I$5=0,"",I49)</f>
        <v/>
      </c>
      <c r="J136" s="7" t="str">
        <f>IF('תחזית רווה'!J$5=0,"",J49)</f>
        <v/>
      </c>
      <c r="K136" s="7" t="str">
        <f>IF('תחזית רווה'!K$5=0,"",K49)</f>
        <v/>
      </c>
      <c r="L136" s="7" t="str">
        <f>IF('תחזית רווה'!L$5=0,"",L49)</f>
        <v/>
      </c>
      <c r="M136" s="7" t="str">
        <f>IF('תחזית רווה'!M$5=0,"",M49)</f>
        <v/>
      </c>
      <c r="N136" s="7" t="str">
        <f>IF('תחזית רווה'!N$5=0,"",N49)</f>
        <v/>
      </c>
      <c r="O136" s="37">
        <f t="shared" si="7"/>
        <v>0</v>
      </c>
    </row>
    <row r="137" spans="2:15" x14ac:dyDescent="0.25">
      <c r="B137" s="26" t="e">
        <f t="shared" si="9"/>
        <v>#REF!</v>
      </c>
      <c r="C137" s="7" t="str">
        <f>IF('תחזית רווה'!C$5=0,"",C50)</f>
        <v/>
      </c>
      <c r="D137" s="7" t="str">
        <f>IF('תחזית רווה'!D$5=0,"",D50)</f>
        <v/>
      </c>
      <c r="E137" s="7" t="str">
        <f>IF('תחזית רווה'!E$5=0,"",E50)</f>
        <v/>
      </c>
      <c r="F137" s="7" t="str">
        <f>IF('תחזית רווה'!F$5=0,"",F50)</f>
        <v/>
      </c>
      <c r="G137" s="7" t="str">
        <f>IF('תחזית רווה'!G$5=0,"",G50)</f>
        <v/>
      </c>
      <c r="H137" s="7" t="str">
        <f>IF('תחזית רווה'!H$5=0,"",H50)</f>
        <v/>
      </c>
      <c r="I137" s="7" t="str">
        <f>IF('תחזית רווה'!I$5=0,"",I50)</f>
        <v/>
      </c>
      <c r="J137" s="7" t="str">
        <f>IF('תחזית רווה'!J$5=0,"",J50)</f>
        <v/>
      </c>
      <c r="K137" s="7" t="str">
        <f>IF('תחזית רווה'!K$5=0,"",K50)</f>
        <v/>
      </c>
      <c r="L137" s="7" t="str">
        <f>IF('תחזית רווה'!L$5=0,"",L50)</f>
        <v/>
      </c>
      <c r="M137" s="7" t="str">
        <f>IF('תחזית רווה'!M$5=0,"",M50)</f>
        <v/>
      </c>
      <c r="N137" s="7" t="str">
        <f>IF('תחזית רווה'!N$5=0,"",N50)</f>
        <v/>
      </c>
      <c r="O137" s="37">
        <f t="shared" si="7"/>
        <v>0</v>
      </c>
    </row>
    <row r="138" spans="2:15" x14ac:dyDescent="0.25">
      <c r="B138" s="26" t="e">
        <f t="shared" si="9"/>
        <v>#REF!</v>
      </c>
      <c r="C138" s="7" t="str">
        <f>IF('תחזית רווה'!C$5=0,"",C51)</f>
        <v/>
      </c>
      <c r="D138" s="7" t="str">
        <f>IF('תחזית רווה'!D$5=0,"",D51)</f>
        <v/>
      </c>
      <c r="E138" s="7" t="str">
        <f>IF('תחזית רווה'!E$5=0,"",E51)</f>
        <v/>
      </c>
      <c r="F138" s="7" t="str">
        <f>IF('תחזית רווה'!F$5=0,"",F51)</f>
        <v/>
      </c>
      <c r="G138" s="7" t="str">
        <f>IF('תחזית רווה'!G$5=0,"",G51)</f>
        <v/>
      </c>
      <c r="H138" s="7" t="str">
        <f>IF('תחזית רווה'!H$5=0,"",H51)</f>
        <v/>
      </c>
      <c r="I138" s="7" t="str">
        <f>IF('תחזית רווה'!I$5=0,"",I51)</f>
        <v/>
      </c>
      <c r="J138" s="7" t="str">
        <f>IF('תחזית רווה'!J$5=0,"",J51)</f>
        <v/>
      </c>
      <c r="K138" s="7" t="str">
        <f>IF('תחזית רווה'!K$5=0,"",K51)</f>
        <v/>
      </c>
      <c r="L138" s="7" t="str">
        <f>IF('תחזית רווה'!L$5=0,"",L51)</f>
        <v/>
      </c>
      <c r="M138" s="7" t="str">
        <f>IF('תחזית רווה'!M$5=0,"",M51)</f>
        <v/>
      </c>
      <c r="N138" s="7" t="str">
        <f>IF('תחזית רווה'!N$5=0,"",N51)</f>
        <v/>
      </c>
      <c r="O138" s="37">
        <f t="shared" si="7"/>
        <v>0</v>
      </c>
    </row>
    <row r="139" spans="2:15" x14ac:dyDescent="0.25">
      <c r="B139" s="26" t="e">
        <f t="shared" ref="B139:B142" si="10">B52</f>
        <v>#REF!</v>
      </c>
      <c r="C139" s="7" t="str">
        <f>IF('תחזית רווה'!C$5=0,"",C52)</f>
        <v/>
      </c>
      <c r="D139" s="7" t="str">
        <f>IF('תחזית רווה'!D$5=0,"",D52)</f>
        <v/>
      </c>
      <c r="E139" s="7" t="str">
        <f>IF('תחזית רווה'!E$5=0,"",E52)</f>
        <v/>
      </c>
      <c r="F139" s="7" t="str">
        <f>IF('תחזית רווה'!F$5=0,"",F52)</f>
        <v/>
      </c>
      <c r="G139" s="7" t="str">
        <f>IF('תחזית רווה'!G$5=0,"",G52)</f>
        <v/>
      </c>
      <c r="H139" s="7" t="str">
        <f>IF('תחזית רווה'!H$5=0,"",H52)</f>
        <v/>
      </c>
      <c r="I139" s="7" t="str">
        <f>IF('תחזית רווה'!I$5=0,"",I52)</f>
        <v/>
      </c>
      <c r="J139" s="7" t="str">
        <f>IF('תחזית רווה'!J$5=0,"",J52)</f>
        <v/>
      </c>
      <c r="K139" s="7" t="str">
        <f>IF('תחזית רווה'!K$5=0,"",K52)</f>
        <v/>
      </c>
      <c r="L139" s="7" t="str">
        <f>IF('תחזית רווה'!L$5=0,"",L52)</f>
        <v/>
      </c>
      <c r="M139" s="7" t="str">
        <f>IF('תחזית רווה'!M$5=0,"",M52)</f>
        <v/>
      </c>
      <c r="N139" s="7" t="str">
        <f>IF('תחזית רווה'!N$5=0,"",N52)</f>
        <v/>
      </c>
      <c r="O139" s="37">
        <f t="shared" si="7"/>
        <v>0</v>
      </c>
    </row>
    <row r="140" spans="2:15" x14ac:dyDescent="0.25">
      <c r="B140" s="26" t="e">
        <f t="shared" si="10"/>
        <v>#REF!</v>
      </c>
      <c r="C140" s="7" t="str">
        <f>IF('תחזית רווה'!C$5=0,"",C53)</f>
        <v/>
      </c>
      <c r="D140" s="7" t="str">
        <f>IF('תחזית רווה'!D$5=0,"",D53)</f>
        <v/>
      </c>
      <c r="E140" s="7" t="str">
        <f>IF('תחזית רווה'!E$5=0,"",E53)</f>
        <v/>
      </c>
      <c r="F140" s="7" t="str">
        <f>IF('תחזית רווה'!F$5=0,"",F53)</f>
        <v/>
      </c>
      <c r="G140" s="7" t="str">
        <f>IF('תחזית רווה'!G$5=0,"",G53)</f>
        <v/>
      </c>
      <c r="H140" s="7" t="str">
        <f>IF('תחזית רווה'!H$5=0,"",H53)</f>
        <v/>
      </c>
      <c r="I140" s="7" t="str">
        <f>IF('תחזית רווה'!I$5=0,"",I53)</f>
        <v/>
      </c>
      <c r="J140" s="7" t="str">
        <f>IF('תחזית רווה'!J$5=0,"",J53)</f>
        <v/>
      </c>
      <c r="K140" s="7" t="str">
        <f>IF('תחזית רווה'!K$5=0,"",K53)</f>
        <v/>
      </c>
      <c r="L140" s="7" t="str">
        <f>IF('תחזית רווה'!L$5=0,"",L53)</f>
        <v/>
      </c>
      <c r="M140" s="7" t="str">
        <f>IF('תחזית רווה'!M$5=0,"",M53)</f>
        <v/>
      </c>
      <c r="N140" s="7" t="str">
        <f>IF('תחזית רווה'!N$5=0,"",N53)</f>
        <v/>
      </c>
      <c r="O140" s="37">
        <f t="shared" si="7"/>
        <v>0</v>
      </c>
    </row>
    <row r="141" spans="2:15" x14ac:dyDescent="0.25">
      <c r="B141" s="26" t="e">
        <f t="shared" si="10"/>
        <v>#REF!</v>
      </c>
      <c r="C141" s="7" t="str">
        <f>IF('תחזית רווה'!C$5=0,"",C54)</f>
        <v/>
      </c>
      <c r="D141" s="7" t="str">
        <f>IF('תחזית רווה'!D$5=0,"",D54)</f>
        <v/>
      </c>
      <c r="E141" s="7" t="str">
        <f>IF('תחזית רווה'!E$5=0,"",E54)</f>
        <v/>
      </c>
      <c r="F141" s="7" t="str">
        <f>IF('תחזית רווה'!F$5=0,"",F54)</f>
        <v/>
      </c>
      <c r="G141" s="7" t="str">
        <f>IF('תחזית רווה'!G$5=0,"",G54)</f>
        <v/>
      </c>
      <c r="H141" s="7" t="str">
        <f>IF('תחזית רווה'!H$5=0,"",H54)</f>
        <v/>
      </c>
      <c r="I141" s="7" t="str">
        <f>IF('תחזית רווה'!I$5=0,"",I54)</f>
        <v/>
      </c>
      <c r="J141" s="7" t="str">
        <f>IF('תחזית רווה'!J$5=0,"",J54)</f>
        <v/>
      </c>
      <c r="K141" s="7" t="str">
        <f>IF('תחזית רווה'!K$5=0,"",K54)</f>
        <v/>
      </c>
      <c r="L141" s="7" t="str">
        <f>IF('תחזית רווה'!L$5=0,"",L54)</f>
        <v/>
      </c>
      <c r="M141" s="7" t="str">
        <f>IF('תחזית רווה'!M$5=0,"",M54)</f>
        <v/>
      </c>
      <c r="N141" s="7" t="str">
        <f>IF('תחזית רווה'!N$5=0,"",N54)</f>
        <v/>
      </c>
      <c r="O141" s="37">
        <f t="shared" si="7"/>
        <v>0</v>
      </c>
    </row>
    <row r="142" spans="2:15" ht="14" thickBot="1" x14ac:dyDescent="0.3">
      <c r="B142" s="29" t="e">
        <f t="shared" si="10"/>
        <v>#REF!</v>
      </c>
      <c r="C142" s="34" t="str">
        <f>IF('תחזית רווה'!C$5=0,"",C55)</f>
        <v/>
      </c>
      <c r="D142" s="34" t="str">
        <f>IF('תחזית רווה'!D$5=0,"",D55)</f>
        <v/>
      </c>
      <c r="E142" s="34" t="str">
        <f>IF('תחזית רווה'!E$5=0,"",E55)</f>
        <v/>
      </c>
      <c r="F142" s="34" t="str">
        <f>IF('תחזית רווה'!F$5=0,"",F55)</f>
        <v/>
      </c>
      <c r="G142" s="34" t="str">
        <f>IF('תחזית רווה'!G$5=0,"",G55)</f>
        <v/>
      </c>
      <c r="H142" s="34" t="str">
        <f>IF('תחזית רווה'!H$5=0,"",H55)</f>
        <v/>
      </c>
      <c r="I142" s="34" t="str">
        <f>IF('תחזית רווה'!I$5=0,"",I55)</f>
        <v/>
      </c>
      <c r="J142" s="34" t="str">
        <f>IF('תחזית רווה'!J$5=0,"",J55)</f>
        <v/>
      </c>
      <c r="K142" s="34" t="str">
        <f>IF('תחזית רווה'!K$5=0,"",K55)</f>
        <v/>
      </c>
      <c r="L142" s="34" t="str">
        <f>IF('תחזית רווה'!L$5=0,"",L55)</f>
        <v/>
      </c>
      <c r="M142" s="34" t="str">
        <f>IF('תחזית רווה'!M$5=0,"",M55)</f>
        <v/>
      </c>
      <c r="N142" s="34" t="str">
        <f>IF('תחזית רווה'!N$5=0,"",N55)</f>
        <v/>
      </c>
      <c r="O142" s="59">
        <f t="shared" si="7"/>
        <v>0</v>
      </c>
    </row>
  </sheetData>
  <pageMargins left="0.7" right="0.7" top="0.75" bottom="0.75" header="0.3" footer="0.3"/>
  <pageSetup paperSize="9" scale="53" orientation="portrait" r:id="rId1"/>
  <rowBreaks count="1" manualBreakCount="1">
    <brk id="55" max="16383" man="1"/>
  </rowBreaks>
  <colBreaks count="1" manualBreakCount="1">
    <brk id="17" max="141" man="1"/>
  </colBreak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גיליון17"/>
  <dimension ref="B2:R142"/>
  <sheetViews>
    <sheetView showGridLines="0" rightToLeft="1"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H16" sqref="H16"/>
    </sheetView>
  </sheetViews>
  <sheetFormatPr defaultColWidth="9" defaultRowHeight="13.5" x14ac:dyDescent="0.25"/>
  <cols>
    <col min="1" max="1" width="3" style="1" customWidth="1"/>
    <col min="2" max="2" width="13.58203125" style="1" bestFit="1" customWidth="1"/>
    <col min="3" max="14" width="10" style="1" bestFit="1" customWidth="1"/>
    <col min="15" max="15" width="12" style="1" bestFit="1" customWidth="1"/>
    <col min="16" max="16" width="6" style="1" bestFit="1" customWidth="1"/>
    <col min="17" max="17" width="14" style="2" bestFit="1" customWidth="1"/>
    <col min="18" max="18" width="9.6640625" style="1" bestFit="1" customWidth="1"/>
    <col min="19" max="16384" width="9" style="1"/>
  </cols>
  <sheetData>
    <row r="2" spans="2:18" x14ac:dyDescent="0.25">
      <c r="B2" s="13" t="s">
        <v>12</v>
      </c>
      <c r="C2" s="25">
        <f>C4</f>
        <v>43466</v>
      </c>
    </row>
    <row r="3" spans="2:18" ht="20.25" customHeight="1" thickBot="1" x14ac:dyDescent="0.3"/>
    <row r="4" spans="2:18" x14ac:dyDescent="0.25">
      <c r="B4" s="38"/>
      <c r="C4" s="39">
        <f>DATE(YEAR('תחזית רווה'!C4)-4,MONTH('תחזית רווה'!C4),DAY(1))</f>
        <v>43466</v>
      </c>
      <c r="D4" s="39">
        <f>DATE(YEAR(C4),MONTH(C4)+1,DAY(1))</f>
        <v>43497</v>
      </c>
      <c r="E4" s="39">
        <f t="shared" ref="E4:N4" si="0">DATE(YEAR(D4),MONTH(D4)+1,DAY(1))</f>
        <v>43525</v>
      </c>
      <c r="F4" s="39">
        <f t="shared" si="0"/>
        <v>43556</v>
      </c>
      <c r="G4" s="39">
        <f t="shared" si="0"/>
        <v>43586</v>
      </c>
      <c r="H4" s="39">
        <f t="shared" si="0"/>
        <v>43617</v>
      </c>
      <c r="I4" s="39">
        <f t="shared" si="0"/>
        <v>43647</v>
      </c>
      <c r="J4" s="39">
        <f t="shared" si="0"/>
        <v>43678</v>
      </c>
      <c r="K4" s="39">
        <f t="shared" si="0"/>
        <v>43709</v>
      </c>
      <c r="L4" s="39">
        <f t="shared" si="0"/>
        <v>43739</v>
      </c>
      <c r="M4" s="39">
        <f t="shared" si="0"/>
        <v>43770</v>
      </c>
      <c r="N4" s="39">
        <f t="shared" si="0"/>
        <v>43800</v>
      </c>
      <c r="O4" s="55" t="s">
        <v>1</v>
      </c>
      <c r="P4" s="55" t="s">
        <v>2</v>
      </c>
      <c r="Q4" s="60" t="s">
        <v>41</v>
      </c>
      <c r="R4" s="61" t="s">
        <v>42</v>
      </c>
    </row>
    <row r="5" spans="2:18" x14ac:dyDescent="0.25">
      <c r="B5" s="28" t="s">
        <v>17</v>
      </c>
      <c r="C5" s="7">
        <f>SUM(C6:C55)</f>
        <v>0</v>
      </c>
      <c r="D5" s="7">
        <f t="shared" ref="D5:N5" si="1">SUM(D6:D55)</f>
        <v>0</v>
      </c>
      <c r="E5" s="7">
        <f t="shared" si="1"/>
        <v>0</v>
      </c>
      <c r="F5" s="7">
        <f t="shared" si="1"/>
        <v>0</v>
      </c>
      <c r="G5" s="7">
        <f t="shared" si="1"/>
        <v>0</v>
      </c>
      <c r="H5" s="7">
        <f t="shared" si="1"/>
        <v>0</v>
      </c>
      <c r="I5" s="7">
        <f t="shared" si="1"/>
        <v>0</v>
      </c>
      <c r="J5" s="7">
        <f t="shared" si="1"/>
        <v>0</v>
      </c>
      <c r="K5" s="7">
        <f t="shared" si="1"/>
        <v>0</v>
      </c>
      <c r="L5" s="7">
        <f t="shared" si="1"/>
        <v>0</v>
      </c>
      <c r="M5" s="7">
        <f t="shared" si="1"/>
        <v>0</v>
      </c>
      <c r="N5" s="7">
        <f t="shared" si="1"/>
        <v>0</v>
      </c>
      <c r="O5" s="8">
        <f>SUM(C5:N5)</f>
        <v>0</v>
      </c>
      <c r="P5" s="7">
        <f>IFERROR(O5/(12-COUNTIF(C5:N5,0)),0)</f>
        <v>0</v>
      </c>
      <c r="Q5" s="62" t="str">
        <f>IFERROR(P5/$P$5,"")</f>
        <v/>
      </c>
      <c r="R5" s="63" t="str">
        <f>IFERROR(IF(O5=0,"",O5/#REF!),"")</f>
        <v/>
      </c>
    </row>
    <row r="6" spans="2:18" x14ac:dyDescent="0.25">
      <c r="B6" s="26">
        <f>קבועות!B6</f>
        <v>0</v>
      </c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10">
        <f>SUM(C6:N6)</f>
        <v>0</v>
      </c>
      <c r="P6" s="9" t="str">
        <f>IFERROR(AVERAGE(C6:N6),"")</f>
        <v/>
      </c>
      <c r="Q6" s="64" t="str">
        <f t="shared" ref="Q6:Q55" si="2">IFERROR(P6/$P$5,"")</f>
        <v/>
      </c>
      <c r="R6" s="65" t="str">
        <f>IFERROR(IF(O6=0,"",O6/#REF!),"")</f>
        <v/>
      </c>
    </row>
    <row r="7" spans="2:18" x14ac:dyDescent="0.25">
      <c r="B7" s="26">
        <f>קבועות!B7</f>
        <v>0</v>
      </c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10">
        <f t="shared" ref="O7:O36" si="3">SUM(C7:N7)</f>
        <v>0</v>
      </c>
      <c r="P7" s="9" t="str">
        <f t="shared" ref="P7:P55" si="4">IFERROR(AVERAGE(C7:N7),"")</f>
        <v/>
      </c>
      <c r="Q7" s="64" t="str">
        <f t="shared" si="2"/>
        <v/>
      </c>
      <c r="R7" s="65" t="str">
        <f>IFERROR(IF(O7=0,"",O7/#REF!),"")</f>
        <v/>
      </c>
    </row>
    <row r="8" spans="2:18" x14ac:dyDescent="0.25">
      <c r="B8" s="26">
        <f>קבועות!B8</f>
        <v>0</v>
      </c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10">
        <f t="shared" si="3"/>
        <v>0</v>
      </c>
      <c r="P8" s="9" t="str">
        <f t="shared" si="4"/>
        <v/>
      </c>
      <c r="Q8" s="64" t="str">
        <f t="shared" si="2"/>
        <v/>
      </c>
      <c r="R8" s="65" t="str">
        <f>IFERROR(IF(O8=0,"",O8/#REF!),"")</f>
        <v/>
      </c>
    </row>
    <row r="9" spans="2:18" x14ac:dyDescent="0.25">
      <c r="B9" s="26">
        <f>קבועות!B9</f>
        <v>0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10">
        <f t="shared" ref="O9:O20" si="5">SUM(C9:N9)</f>
        <v>0</v>
      </c>
      <c r="P9" s="9" t="str">
        <f t="shared" si="4"/>
        <v/>
      </c>
      <c r="Q9" s="64" t="str">
        <f t="shared" si="2"/>
        <v/>
      </c>
      <c r="R9" s="65" t="str">
        <f>IFERROR(IF(O9=0,"",O9/#REF!),"")</f>
        <v/>
      </c>
    </row>
    <row r="10" spans="2:18" x14ac:dyDescent="0.25">
      <c r="B10" s="26">
        <f>קבועות!B10</f>
        <v>0</v>
      </c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10">
        <f t="shared" si="5"/>
        <v>0</v>
      </c>
      <c r="P10" s="9" t="str">
        <f t="shared" si="4"/>
        <v/>
      </c>
      <c r="Q10" s="64" t="str">
        <f t="shared" si="2"/>
        <v/>
      </c>
      <c r="R10" s="65" t="str">
        <f>IFERROR(IF(O10=0,"",O10/#REF!),"")</f>
        <v/>
      </c>
    </row>
    <row r="11" spans="2:18" x14ac:dyDescent="0.25">
      <c r="B11" s="26">
        <f>קבועות!B11</f>
        <v>0</v>
      </c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10">
        <f t="shared" si="5"/>
        <v>0</v>
      </c>
      <c r="P11" s="9" t="str">
        <f t="shared" si="4"/>
        <v/>
      </c>
      <c r="Q11" s="64" t="str">
        <f t="shared" si="2"/>
        <v/>
      </c>
      <c r="R11" s="65" t="str">
        <f>IFERROR(IF(O11=0,"",O11/#REF!),"")</f>
        <v/>
      </c>
    </row>
    <row r="12" spans="2:18" x14ac:dyDescent="0.25">
      <c r="B12" s="26">
        <f>קבועות!B12</f>
        <v>0</v>
      </c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10">
        <f t="shared" si="5"/>
        <v>0</v>
      </c>
      <c r="P12" s="9" t="str">
        <f t="shared" si="4"/>
        <v/>
      </c>
      <c r="Q12" s="64" t="str">
        <f t="shared" si="2"/>
        <v/>
      </c>
      <c r="R12" s="65" t="str">
        <f>IFERROR(IF(O12=0,"",O12/#REF!),"")</f>
        <v/>
      </c>
    </row>
    <row r="13" spans="2:18" x14ac:dyDescent="0.25">
      <c r="B13" s="26">
        <f>קבועות!B13</f>
        <v>0</v>
      </c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10">
        <f t="shared" si="5"/>
        <v>0</v>
      </c>
      <c r="P13" s="9" t="str">
        <f t="shared" si="4"/>
        <v/>
      </c>
      <c r="Q13" s="64" t="str">
        <f t="shared" si="2"/>
        <v/>
      </c>
      <c r="R13" s="65" t="str">
        <f>IFERROR(IF(O13=0,"",O13/#REF!),"")</f>
        <v/>
      </c>
    </row>
    <row r="14" spans="2:18" x14ac:dyDescent="0.25">
      <c r="B14" s="26">
        <f>קבועות!B14</f>
        <v>0</v>
      </c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10">
        <f t="shared" si="5"/>
        <v>0</v>
      </c>
      <c r="P14" s="9" t="str">
        <f t="shared" si="4"/>
        <v/>
      </c>
      <c r="Q14" s="64" t="str">
        <f t="shared" si="2"/>
        <v/>
      </c>
      <c r="R14" s="65" t="str">
        <f>IFERROR(IF(O14=0,"",O14/#REF!),"")</f>
        <v/>
      </c>
    </row>
    <row r="15" spans="2:18" x14ac:dyDescent="0.25">
      <c r="B15" s="26">
        <f>קבועות!B15</f>
        <v>0</v>
      </c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10">
        <f t="shared" si="5"/>
        <v>0</v>
      </c>
      <c r="P15" s="9" t="str">
        <f t="shared" si="4"/>
        <v/>
      </c>
      <c r="Q15" s="64" t="str">
        <f t="shared" si="2"/>
        <v/>
      </c>
      <c r="R15" s="65" t="str">
        <f>IFERROR(IF(O15=0,"",O15/#REF!),"")</f>
        <v/>
      </c>
    </row>
    <row r="16" spans="2:18" x14ac:dyDescent="0.25">
      <c r="B16" s="26">
        <f>קבועות!B16</f>
        <v>0</v>
      </c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10">
        <f t="shared" si="5"/>
        <v>0</v>
      </c>
      <c r="P16" s="9" t="str">
        <f t="shared" si="4"/>
        <v/>
      </c>
      <c r="Q16" s="64" t="str">
        <f t="shared" si="2"/>
        <v/>
      </c>
      <c r="R16" s="65" t="str">
        <f>IFERROR(IF(O16=0,"",O16/#REF!),"")</f>
        <v/>
      </c>
    </row>
    <row r="17" spans="2:18" x14ac:dyDescent="0.25">
      <c r="B17" s="26">
        <f>קבועות!B17</f>
        <v>0</v>
      </c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10">
        <f t="shared" si="5"/>
        <v>0</v>
      </c>
      <c r="P17" s="9" t="str">
        <f t="shared" si="4"/>
        <v/>
      </c>
      <c r="Q17" s="64" t="str">
        <f t="shared" si="2"/>
        <v/>
      </c>
      <c r="R17" s="65" t="str">
        <f>IFERROR(IF(O17=0,"",O17/#REF!),"")</f>
        <v/>
      </c>
    </row>
    <row r="18" spans="2:18" x14ac:dyDescent="0.25">
      <c r="B18" s="26">
        <f>קבועות!B18</f>
        <v>0</v>
      </c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10">
        <f t="shared" si="5"/>
        <v>0</v>
      </c>
      <c r="P18" s="9" t="str">
        <f t="shared" si="4"/>
        <v/>
      </c>
      <c r="Q18" s="64" t="str">
        <f t="shared" si="2"/>
        <v/>
      </c>
      <c r="R18" s="65" t="str">
        <f>IFERROR(IF(O18=0,"",O18/#REF!),"")</f>
        <v/>
      </c>
    </row>
    <row r="19" spans="2:18" x14ac:dyDescent="0.25">
      <c r="B19" s="26">
        <f>קבועות!B19</f>
        <v>0</v>
      </c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10">
        <f t="shared" si="5"/>
        <v>0</v>
      </c>
      <c r="P19" s="9" t="str">
        <f t="shared" si="4"/>
        <v/>
      </c>
      <c r="Q19" s="64" t="str">
        <f t="shared" si="2"/>
        <v/>
      </c>
      <c r="R19" s="65" t="str">
        <f>IFERROR(IF(O19=0,"",O19/#REF!),"")</f>
        <v/>
      </c>
    </row>
    <row r="20" spans="2:18" x14ac:dyDescent="0.25">
      <c r="B20" s="26">
        <f>קבועות!B20</f>
        <v>0</v>
      </c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10">
        <f t="shared" si="5"/>
        <v>0</v>
      </c>
      <c r="P20" s="9" t="str">
        <f t="shared" si="4"/>
        <v/>
      </c>
      <c r="Q20" s="64" t="str">
        <f t="shared" si="2"/>
        <v/>
      </c>
      <c r="R20" s="65" t="str">
        <f>IFERROR(IF(O20=0,"",O20/#REF!),"")</f>
        <v/>
      </c>
    </row>
    <row r="21" spans="2:18" x14ac:dyDescent="0.25">
      <c r="B21" s="26">
        <f>קבועות!B21</f>
        <v>0</v>
      </c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10">
        <f t="shared" si="3"/>
        <v>0</v>
      </c>
      <c r="P21" s="9" t="str">
        <f t="shared" si="4"/>
        <v/>
      </c>
      <c r="Q21" s="64" t="str">
        <f t="shared" si="2"/>
        <v/>
      </c>
      <c r="R21" s="65" t="str">
        <f>IFERROR(IF(O21=0,"",O21/#REF!),"")</f>
        <v/>
      </c>
    </row>
    <row r="22" spans="2:18" x14ac:dyDescent="0.25">
      <c r="B22" s="26">
        <f>קבועות!B22</f>
        <v>0</v>
      </c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10">
        <f t="shared" si="3"/>
        <v>0</v>
      </c>
      <c r="P22" s="9" t="str">
        <f t="shared" si="4"/>
        <v/>
      </c>
      <c r="Q22" s="64" t="str">
        <f t="shared" si="2"/>
        <v/>
      </c>
      <c r="R22" s="65" t="str">
        <f>IFERROR(IF(O22=0,"",O22/#REF!),"")</f>
        <v/>
      </c>
    </row>
    <row r="23" spans="2:18" x14ac:dyDescent="0.25">
      <c r="B23" s="26">
        <f>קבועות!B23</f>
        <v>0</v>
      </c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10">
        <f t="shared" si="3"/>
        <v>0</v>
      </c>
      <c r="P23" s="9" t="str">
        <f t="shared" si="4"/>
        <v/>
      </c>
      <c r="Q23" s="64" t="str">
        <f t="shared" si="2"/>
        <v/>
      </c>
      <c r="R23" s="65" t="str">
        <f>IFERROR(IF(O23=0,"",O23/#REF!),"")</f>
        <v/>
      </c>
    </row>
    <row r="24" spans="2:18" x14ac:dyDescent="0.25">
      <c r="B24" s="26">
        <f>קבועות!B24</f>
        <v>0</v>
      </c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10">
        <f t="shared" si="3"/>
        <v>0</v>
      </c>
      <c r="P24" s="9" t="str">
        <f t="shared" si="4"/>
        <v/>
      </c>
      <c r="Q24" s="64" t="str">
        <f t="shared" si="2"/>
        <v/>
      </c>
      <c r="R24" s="65" t="str">
        <f>IFERROR(IF(O24=0,"",O24/#REF!),"")</f>
        <v/>
      </c>
    </row>
    <row r="25" spans="2:18" x14ac:dyDescent="0.25">
      <c r="B25" s="26">
        <f>קבועות!B25</f>
        <v>0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10">
        <f t="shared" si="3"/>
        <v>0</v>
      </c>
      <c r="P25" s="9" t="str">
        <f t="shared" si="4"/>
        <v/>
      </c>
      <c r="Q25" s="64" t="str">
        <f t="shared" si="2"/>
        <v/>
      </c>
      <c r="R25" s="65" t="str">
        <f>IFERROR(IF(O25=0,"",O25/#REF!),"")</f>
        <v/>
      </c>
    </row>
    <row r="26" spans="2:18" x14ac:dyDescent="0.25">
      <c r="B26" s="26">
        <f>קבועות!B26</f>
        <v>0</v>
      </c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10">
        <f t="shared" si="3"/>
        <v>0</v>
      </c>
      <c r="P26" s="9" t="str">
        <f t="shared" si="4"/>
        <v/>
      </c>
      <c r="Q26" s="64" t="str">
        <f t="shared" si="2"/>
        <v/>
      </c>
      <c r="R26" s="65" t="str">
        <f>IFERROR(IF(O26=0,"",O26/#REF!),"")</f>
        <v/>
      </c>
    </row>
    <row r="27" spans="2:18" x14ac:dyDescent="0.25">
      <c r="B27" s="26">
        <f>קבועות!B27</f>
        <v>0</v>
      </c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10">
        <f t="shared" si="3"/>
        <v>0</v>
      </c>
      <c r="P27" s="9" t="str">
        <f t="shared" si="4"/>
        <v/>
      </c>
      <c r="Q27" s="64" t="str">
        <f t="shared" si="2"/>
        <v/>
      </c>
      <c r="R27" s="65" t="str">
        <f>IFERROR(IF(O27=0,"",O27/#REF!),"")</f>
        <v/>
      </c>
    </row>
    <row r="28" spans="2:18" x14ac:dyDescent="0.25">
      <c r="B28" s="26">
        <f>קבועות!B28</f>
        <v>0</v>
      </c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10">
        <f t="shared" si="3"/>
        <v>0</v>
      </c>
      <c r="P28" s="9" t="str">
        <f t="shared" si="4"/>
        <v/>
      </c>
      <c r="Q28" s="64" t="str">
        <f t="shared" si="2"/>
        <v/>
      </c>
      <c r="R28" s="65" t="str">
        <f>IFERROR(IF(O28=0,"",O28/#REF!),"")</f>
        <v/>
      </c>
    </row>
    <row r="29" spans="2:18" x14ac:dyDescent="0.25">
      <c r="B29" s="26">
        <f>קבועות!B29</f>
        <v>0</v>
      </c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10">
        <f t="shared" si="3"/>
        <v>0</v>
      </c>
      <c r="P29" s="9" t="str">
        <f t="shared" si="4"/>
        <v/>
      </c>
      <c r="Q29" s="64" t="str">
        <f t="shared" si="2"/>
        <v/>
      </c>
      <c r="R29" s="65" t="str">
        <f>IFERROR(IF(O29=0,"",O29/#REF!),"")</f>
        <v/>
      </c>
    </row>
    <row r="30" spans="2:18" x14ac:dyDescent="0.25">
      <c r="B30" s="26" t="e">
        <f>קבועות!#REF!</f>
        <v>#REF!</v>
      </c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10">
        <f t="shared" si="3"/>
        <v>0</v>
      </c>
      <c r="P30" s="9" t="str">
        <f t="shared" si="4"/>
        <v/>
      </c>
      <c r="Q30" s="64" t="str">
        <f t="shared" si="2"/>
        <v/>
      </c>
      <c r="R30" s="65" t="str">
        <f>IFERROR(IF(O30=0,"",O30/#REF!),"")</f>
        <v/>
      </c>
    </row>
    <row r="31" spans="2:18" x14ac:dyDescent="0.25">
      <c r="B31" s="26" t="e">
        <f>קבועות!#REF!</f>
        <v>#REF!</v>
      </c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10">
        <f t="shared" si="3"/>
        <v>0</v>
      </c>
      <c r="P31" s="9" t="str">
        <f t="shared" si="4"/>
        <v/>
      </c>
      <c r="Q31" s="64" t="str">
        <f t="shared" si="2"/>
        <v/>
      </c>
      <c r="R31" s="65" t="str">
        <f>IFERROR(IF(O31=0,"",O31/#REF!),"")</f>
        <v/>
      </c>
    </row>
    <row r="32" spans="2:18" x14ac:dyDescent="0.25">
      <c r="B32" s="26" t="e">
        <f>קבועות!#REF!</f>
        <v>#REF!</v>
      </c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10">
        <f t="shared" si="3"/>
        <v>0</v>
      </c>
      <c r="P32" s="9" t="str">
        <f t="shared" si="4"/>
        <v/>
      </c>
      <c r="Q32" s="64" t="str">
        <f t="shared" si="2"/>
        <v/>
      </c>
      <c r="R32" s="65" t="str">
        <f>IFERROR(IF(O32=0,"",O32/#REF!),"")</f>
        <v/>
      </c>
    </row>
    <row r="33" spans="2:18" x14ac:dyDescent="0.25">
      <c r="B33" s="26" t="e">
        <f>קבועות!#REF!</f>
        <v>#REF!</v>
      </c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10">
        <f t="shared" si="3"/>
        <v>0</v>
      </c>
      <c r="P33" s="9" t="str">
        <f t="shared" si="4"/>
        <v/>
      </c>
      <c r="Q33" s="64" t="str">
        <f t="shared" si="2"/>
        <v/>
      </c>
      <c r="R33" s="65" t="str">
        <f>IFERROR(IF(O33=0,"",O33/#REF!),"")</f>
        <v/>
      </c>
    </row>
    <row r="34" spans="2:18" x14ac:dyDescent="0.25">
      <c r="B34" s="26" t="e">
        <f>קבועות!#REF!</f>
        <v>#REF!</v>
      </c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10">
        <f t="shared" si="3"/>
        <v>0</v>
      </c>
      <c r="P34" s="9" t="str">
        <f t="shared" si="4"/>
        <v/>
      </c>
      <c r="Q34" s="64" t="str">
        <f t="shared" si="2"/>
        <v/>
      </c>
      <c r="R34" s="65" t="str">
        <f>IFERROR(IF(O34=0,"",O34/#REF!),"")</f>
        <v/>
      </c>
    </row>
    <row r="35" spans="2:18" x14ac:dyDescent="0.25">
      <c r="B35" s="26" t="e">
        <f>קבועות!#REF!</f>
        <v>#REF!</v>
      </c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10">
        <f t="shared" si="3"/>
        <v>0</v>
      </c>
      <c r="P35" s="9" t="str">
        <f t="shared" si="4"/>
        <v/>
      </c>
      <c r="Q35" s="64" t="str">
        <f t="shared" si="2"/>
        <v/>
      </c>
      <c r="R35" s="65" t="str">
        <f>IFERROR(IF(O35=0,"",O35/#REF!),"")</f>
        <v/>
      </c>
    </row>
    <row r="36" spans="2:18" x14ac:dyDescent="0.25">
      <c r="B36" s="26" t="e">
        <f>קבועות!#REF!</f>
        <v>#REF!</v>
      </c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10">
        <f t="shared" si="3"/>
        <v>0</v>
      </c>
      <c r="P36" s="9" t="str">
        <f t="shared" si="4"/>
        <v/>
      </c>
      <c r="Q36" s="64" t="str">
        <f t="shared" si="2"/>
        <v/>
      </c>
      <c r="R36" s="65" t="str">
        <f>IFERROR(IF(O36=0,"",O36/#REF!),"")</f>
        <v/>
      </c>
    </row>
    <row r="37" spans="2:18" x14ac:dyDescent="0.25">
      <c r="B37" s="26" t="e">
        <f>קבועות!#REF!</f>
        <v>#REF!</v>
      </c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10">
        <f t="shared" ref="O37:O45" si="6">SUM(C37:N37)</f>
        <v>0</v>
      </c>
      <c r="P37" s="9" t="str">
        <f t="shared" si="4"/>
        <v/>
      </c>
      <c r="Q37" s="64" t="str">
        <f t="shared" si="2"/>
        <v/>
      </c>
      <c r="R37" s="65" t="str">
        <f>IFERROR(IF(O37=0,"",O37/#REF!),"")</f>
        <v/>
      </c>
    </row>
    <row r="38" spans="2:18" x14ac:dyDescent="0.25">
      <c r="B38" s="26" t="e">
        <f>קבועות!#REF!</f>
        <v>#REF!</v>
      </c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10">
        <f t="shared" si="6"/>
        <v>0</v>
      </c>
      <c r="P38" s="9" t="str">
        <f t="shared" si="4"/>
        <v/>
      </c>
      <c r="Q38" s="64" t="str">
        <f t="shared" si="2"/>
        <v/>
      </c>
      <c r="R38" s="65" t="str">
        <f>IFERROR(IF(O38=0,"",O38/#REF!),"")</f>
        <v/>
      </c>
    </row>
    <row r="39" spans="2:18" x14ac:dyDescent="0.25">
      <c r="B39" s="26" t="e">
        <f>קבועות!#REF!</f>
        <v>#REF!</v>
      </c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10">
        <f t="shared" si="6"/>
        <v>0</v>
      </c>
      <c r="P39" s="9" t="str">
        <f t="shared" si="4"/>
        <v/>
      </c>
      <c r="Q39" s="64" t="str">
        <f t="shared" si="2"/>
        <v/>
      </c>
      <c r="R39" s="65" t="str">
        <f>IFERROR(IF(O39=0,"",O39/#REF!),"")</f>
        <v/>
      </c>
    </row>
    <row r="40" spans="2:18" x14ac:dyDescent="0.25">
      <c r="B40" s="26" t="e">
        <f>קבועות!#REF!</f>
        <v>#REF!</v>
      </c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10">
        <f t="shared" si="6"/>
        <v>0</v>
      </c>
      <c r="P40" s="9" t="str">
        <f t="shared" si="4"/>
        <v/>
      </c>
      <c r="Q40" s="64" t="str">
        <f t="shared" si="2"/>
        <v/>
      </c>
      <c r="R40" s="65" t="str">
        <f>IFERROR(IF(O40=0,"",O40/#REF!),"")</f>
        <v/>
      </c>
    </row>
    <row r="41" spans="2:18" x14ac:dyDescent="0.25">
      <c r="B41" s="26" t="e">
        <f>קבועות!#REF!</f>
        <v>#REF!</v>
      </c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10">
        <f t="shared" si="6"/>
        <v>0</v>
      </c>
      <c r="P41" s="9" t="str">
        <f t="shared" si="4"/>
        <v/>
      </c>
      <c r="Q41" s="64" t="str">
        <f t="shared" si="2"/>
        <v/>
      </c>
      <c r="R41" s="65" t="str">
        <f>IFERROR(IF(O41=0,"",O41/#REF!),"")</f>
        <v/>
      </c>
    </row>
    <row r="42" spans="2:18" x14ac:dyDescent="0.25">
      <c r="B42" s="26" t="e">
        <f>קבועות!#REF!</f>
        <v>#REF!</v>
      </c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10">
        <f t="shared" si="6"/>
        <v>0</v>
      </c>
      <c r="P42" s="9" t="str">
        <f t="shared" si="4"/>
        <v/>
      </c>
      <c r="Q42" s="64" t="str">
        <f t="shared" si="2"/>
        <v/>
      </c>
      <c r="R42" s="65" t="str">
        <f>IFERROR(IF(O42=0,"",O42/#REF!),"")</f>
        <v/>
      </c>
    </row>
    <row r="43" spans="2:18" x14ac:dyDescent="0.25">
      <c r="B43" s="26" t="e">
        <f>קבועות!#REF!</f>
        <v>#REF!</v>
      </c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10">
        <f t="shared" si="6"/>
        <v>0</v>
      </c>
      <c r="P43" s="9" t="str">
        <f t="shared" si="4"/>
        <v/>
      </c>
      <c r="Q43" s="64" t="str">
        <f t="shared" si="2"/>
        <v/>
      </c>
      <c r="R43" s="65" t="str">
        <f>IFERROR(IF(O43=0,"",O43/#REF!),"")</f>
        <v/>
      </c>
    </row>
    <row r="44" spans="2:18" x14ac:dyDescent="0.25">
      <c r="B44" s="26" t="e">
        <f>קבועות!#REF!</f>
        <v>#REF!</v>
      </c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10">
        <f t="shared" si="6"/>
        <v>0</v>
      </c>
      <c r="P44" s="9" t="str">
        <f t="shared" si="4"/>
        <v/>
      </c>
      <c r="Q44" s="64" t="str">
        <f t="shared" si="2"/>
        <v/>
      </c>
      <c r="R44" s="65" t="str">
        <f>IFERROR(IF(O44=0,"",O44/#REF!),"")</f>
        <v/>
      </c>
    </row>
    <row r="45" spans="2:18" x14ac:dyDescent="0.25">
      <c r="B45" s="26" t="e">
        <f>קבועות!#REF!</f>
        <v>#REF!</v>
      </c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10">
        <f t="shared" si="6"/>
        <v>0</v>
      </c>
      <c r="P45" s="9" t="str">
        <f t="shared" si="4"/>
        <v/>
      </c>
      <c r="Q45" s="64" t="str">
        <f t="shared" si="2"/>
        <v/>
      </c>
      <c r="R45" s="65" t="str">
        <f>IFERROR(IF(O45=0,"",O45/#REF!),"")</f>
        <v/>
      </c>
    </row>
    <row r="46" spans="2:18" x14ac:dyDescent="0.25">
      <c r="B46" s="26" t="e">
        <f>קבועות!#REF!</f>
        <v>#REF!</v>
      </c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10">
        <f t="shared" ref="O46:O55" si="7">SUM(C46:N46)</f>
        <v>0</v>
      </c>
      <c r="P46" s="9" t="str">
        <f t="shared" si="4"/>
        <v/>
      </c>
      <c r="Q46" s="64" t="str">
        <f t="shared" si="2"/>
        <v/>
      </c>
      <c r="R46" s="65" t="str">
        <f>IFERROR(IF(O46=0,"",O46/#REF!),"")</f>
        <v/>
      </c>
    </row>
    <row r="47" spans="2:18" x14ac:dyDescent="0.25">
      <c r="B47" s="26" t="e">
        <f>קבועות!#REF!</f>
        <v>#REF!</v>
      </c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10">
        <f t="shared" si="7"/>
        <v>0</v>
      </c>
      <c r="P47" s="9" t="str">
        <f t="shared" si="4"/>
        <v/>
      </c>
      <c r="Q47" s="64" t="str">
        <f t="shared" si="2"/>
        <v/>
      </c>
      <c r="R47" s="65" t="str">
        <f>IFERROR(IF(O47=0,"",O47/#REF!),"")</f>
        <v/>
      </c>
    </row>
    <row r="48" spans="2:18" x14ac:dyDescent="0.25">
      <c r="B48" s="26" t="e">
        <f>קבועות!#REF!</f>
        <v>#REF!</v>
      </c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10">
        <f t="shared" si="7"/>
        <v>0</v>
      </c>
      <c r="P48" s="9" t="str">
        <f t="shared" si="4"/>
        <v/>
      </c>
      <c r="Q48" s="64" t="str">
        <f t="shared" si="2"/>
        <v/>
      </c>
      <c r="R48" s="65" t="str">
        <f>IFERROR(IF(O48=0,"",O48/#REF!),"")</f>
        <v/>
      </c>
    </row>
    <row r="49" spans="2:18" x14ac:dyDescent="0.25">
      <c r="B49" s="26" t="e">
        <f>קבועות!#REF!</f>
        <v>#REF!</v>
      </c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10">
        <f t="shared" si="7"/>
        <v>0</v>
      </c>
      <c r="P49" s="9" t="str">
        <f t="shared" si="4"/>
        <v/>
      </c>
      <c r="Q49" s="64" t="str">
        <f t="shared" si="2"/>
        <v/>
      </c>
      <c r="R49" s="65" t="str">
        <f>IFERROR(IF(O49=0,"",O49/#REF!),"")</f>
        <v/>
      </c>
    </row>
    <row r="50" spans="2:18" x14ac:dyDescent="0.25">
      <c r="B50" s="26" t="e">
        <f>קבועות!#REF!</f>
        <v>#REF!</v>
      </c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10">
        <f t="shared" si="7"/>
        <v>0</v>
      </c>
      <c r="P50" s="9" t="str">
        <f t="shared" si="4"/>
        <v/>
      </c>
      <c r="Q50" s="64" t="str">
        <f t="shared" si="2"/>
        <v/>
      </c>
      <c r="R50" s="65" t="str">
        <f>IFERROR(IF(O50=0,"",O50/#REF!),"")</f>
        <v/>
      </c>
    </row>
    <row r="51" spans="2:18" x14ac:dyDescent="0.25">
      <c r="B51" s="26" t="e">
        <f>קבועות!#REF!</f>
        <v>#REF!</v>
      </c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10">
        <f t="shared" si="7"/>
        <v>0</v>
      </c>
      <c r="P51" s="9" t="str">
        <f t="shared" si="4"/>
        <v/>
      </c>
      <c r="Q51" s="64" t="str">
        <f t="shared" si="2"/>
        <v/>
      </c>
      <c r="R51" s="65" t="str">
        <f>IFERROR(IF(O51=0,"",O51/#REF!),"")</f>
        <v/>
      </c>
    </row>
    <row r="52" spans="2:18" x14ac:dyDescent="0.25">
      <c r="B52" s="26" t="e">
        <f>קבועות!#REF!</f>
        <v>#REF!</v>
      </c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10">
        <f t="shared" si="7"/>
        <v>0</v>
      </c>
      <c r="P52" s="9" t="str">
        <f t="shared" si="4"/>
        <v/>
      </c>
      <c r="Q52" s="64" t="str">
        <f t="shared" si="2"/>
        <v/>
      </c>
      <c r="R52" s="65" t="str">
        <f>IFERROR(IF(O52=0,"",O52/#REF!),"")</f>
        <v/>
      </c>
    </row>
    <row r="53" spans="2:18" x14ac:dyDescent="0.25">
      <c r="B53" s="26" t="e">
        <f>קבועות!#REF!</f>
        <v>#REF!</v>
      </c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10">
        <f t="shared" si="7"/>
        <v>0</v>
      </c>
      <c r="P53" s="9" t="str">
        <f t="shared" si="4"/>
        <v/>
      </c>
      <c r="Q53" s="64" t="str">
        <f t="shared" si="2"/>
        <v/>
      </c>
      <c r="R53" s="65" t="str">
        <f>IFERROR(IF(O53=0,"",O53/#REF!),"")</f>
        <v/>
      </c>
    </row>
    <row r="54" spans="2:18" x14ac:dyDescent="0.25">
      <c r="B54" s="26" t="e">
        <f>קבועות!#REF!</f>
        <v>#REF!</v>
      </c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10">
        <f t="shared" si="7"/>
        <v>0</v>
      </c>
      <c r="P54" s="9" t="str">
        <f t="shared" si="4"/>
        <v/>
      </c>
      <c r="Q54" s="64" t="str">
        <f t="shared" si="2"/>
        <v/>
      </c>
      <c r="R54" s="65" t="str">
        <f>IFERROR(IF(O54=0,"",O54/#REF!),"")</f>
        <v/>
      </c>
    </row>
    <row r="55" spans="2:18" ht="14" thickBot="1" x14ac:dyDescent="0.3">
      <c r="B55" s="29" t="e">
        <f>קבועות!#REF!</f>
        <v>#REF!</v>
      </c>
      <c r="C55" s="56"/>
      <c r="D55" s="56"/>
      <c r="E55" s="56"/>
      <c r="F55" s="56"/>
      <c r="G55" s="56"/>
      <c r="H55" s="56"/>
      <c r="I55" s="56"/>
      <c r="J55" s="56"/>
      <c r="K55" s="56"/>
      <c r="L55" s="56"/>
      <c r="M55" s="56"/>
      <c r="N55" s="56"/>
      <c r="O55" s="57">
        <f t="shared" si="7"/>
        <v>0</v>
      </c>
      <c r="P55" s="56" t="str">
        <f t="shared" si="4"/>
        <v/>
      </c>
      <c r="Q55" s="66" t="str">
        <f t="shared" si="2"/>
        <v/>
      </c>
      <c r="R55" s="67" t="str">
        <f>IFERROR(IF(O55=0,"",O55/#REF!),"")</f>
        <v/>
      </c>
    </row>
    <row r="90" spans="2:15" ht="14" thickBot="1" x14ac:dyDescent="0.3"/>
    <row r="91" spans="2:15" x14ac:dyDescent="0.25">
      <c r="B91" s="38">
        <f t="shared" ref="B91:N91" si="8">B4</f>
        <v>0</v>
      </c>
      <c r="C91" s="39">
        <f t="shared" si="8"/>
        <v>43466</v>
      </c>
      <c r="D91" s="39">
        <f t="shared" si="8"/>
        <v>43497</v>
      </c>
      <c r="E91" s="39">
        <f t="shared" si="8"/>
        <v>43525</v>
      </c>
      <c r="F91" s="39">
        <f t="shared" si="8"/>
        <v>43556</v>
      </c>
      <c r="G91" s="39">
        <f t="shared" si="8"/>
        <v>43586</v>
      </c>
      <c r="H91" s="39">
        <f t="shared" si="8"/>
        <v>43617</v>
      </c>
      <c r="I91" s="39">
        <f t="shared" si="8"/>
        <v>43647</v>
      </c>
      <c r="J91" s="39">
        <f t="shared" si="8"/>
        <v>43678</v>
      </c>
      <c r="K91" s="39">
        <f t="shared" si="8"/>
        <v>43709</v>
      </c>
      <c r="L91" s="39">
        <f t="shared" si="8"/>
        <v>43739</v>
      </c>
      <c r="M91" s="39">
        <f t="shared" si="8"/>
        <v>43770</v>
      </c>
      <c r="N91" s="39">
        <f t="shared" si="8"/>
        <v>43800</v>
      </c>
      <c r="O91" s="51" t="s">
        <v>1</v>
      </c>
    </row>
    <row r="92" spans="2:15" x14ac:dyDescent="0.25">
      <c r="B92" s="28" t="str">
        <f t="shared" ref="B92:B101" si="9">B5</f>
        <v>סה"כ קבועות</v>
      </c>
      <c r="C92" s="7" t="str">
        <f>IF('תחזית רווה'!C$5=0,"",C5)</f>
        <v/>
      </c>
      <c r="D92" s="7" t="str">
        <f>IF('תחזית רווה'!D$5=0,"",D5)</f>
        <v/>
      </c>
      <c r="E92" s="7" t="str">
        <f>IF('תחזית רווה'!E$5=0,"",E5)</f>
        <v/>
      </c>
      <c r="F92" s="7" t="str">
        <f>IF('תחזית רווה'!F$5=0,"",F5)</f>
        <v/>
      </c>
      <c r="G92" s="7" t="str">
        <f>IF('תחזית רווה'!G$5=0,"",G5)</f>
        <v/>
      </c>
      <c r="H92" s="7" t="str">
        <f>IF('תחזית רווה'!H$5=0,"",H5)</f>
        <v/>
      </c>
      <c r="I92" s="7" t="str">
        <f>IF('תחזית רווה'!I$5=0,"",I5)</f>
        <v/>
      </c>
      <c r="J92" s="7" t="str">
        <f>IF('תחזית רווה'!J$5=0,"",J5)</f>
        <v/>
      </c>
      <c r="K92" s="7" t="str">
        <f>IF('תחזית רווה'!K$5=0,"",K5)</f>
        <v/>
      </c>
      <c r="L92" s="7" t="str">
        <f>IF('תחזית רווה'!L$5=0,"",L5)</f>
        <v/>
      </c>
      <c r="M92" s="7" t="str">
        <f>IF('תחזית רווה'!M$5=0,"",M5)</f>
        <v/>
      </c>
      <c r="N92" s="7" t="str">
        <f>IF('תחזית רווה'!N$5=0,"",N5)</f>
        <v/>
      </c>
      <c r="O92" s="58">
        <f>SUM(C92:N92)</f>
        <v>0</v>
      </c>
    </row>
    <row r="93" spans="2:15" x14ac:dyDescent="0.25">
      <c r="B93" s="26">
        <f t="shared" si="9"/>
        <v>0</v>
      </c>
      <c r="C93" s="7" t="str">
        <f>IF('תחזית רווה'!C$5=0,"",C6)</f>
        <v/>
      </c>
      <c r="D93" s="7" t="str">
        <f>IF('תחזית רווה'!D$5=0,"",D6)</f>
        <v/>
      </c>
      <c r="E93" s="7" t="str">
        <f>IF('תחזית רווה'!E$5=0,"",E6)</f>
        <v/>
      </c>
      <c r="F93" s="7" t="str">
        <f>IF('תחזית רווה'!F$5=0,"",F6)</f>
        <v/>
      </c>
      <c r="G93" s="7" t="str">
        <f>IF('תחזית רווה'!G$5=0,"",G6)</f>
        <v/>
      </c>
      <c r="H93" s="7" t="str">
        <f>IF('תחזית רווה'!H$5=0,"",H6)</f>
        <v/>
      </c>
      <c r="I93" s="7" t="str">
        <f>IF('תחזית רווה'!I$5=0,"",I6)</f>
        <v/>
      </c>
      <c r="J93" s="7" t="str">
        <f>IF('תחזית רווה'!J$5=0,"",J6)</f>
        <v/>
      </c>
      <c r="K93" s="7" t="str">
        <f>IF('תחזית רווה'!K$5=0,"",K6)</f>
        <v/>
      </c>
      <c r="L93" s="7" t="str">
        <f>IF('תחזית רווה'!L$5=0,"",L6)</f>
        <v/>
      </c>
      <c r="M93" s="7" t="str">
        <f>IF('תחזית רווה'!M$5=0,"",M6)</f>
        <v/>
      </c>
      <c r="N93" s="7" t="str">
        <f>IF('תחזית רווה'!N$5=0,"",N6)</f>
        <v/>
      </c>
      <c r="O93" s="37">
        <f>SUM(C93:N93)</f>
        <v>0</v>
      </c>
    </row>
    <row r="94" spans="2:15" x14ac:dyDescent="0.25">
      <c r="B94" s="26">
        <f t="shared" si="9"/>
        <v>0</v>
      </c>
      <c r="C94" s="7" t="str">
        <f>IF('תחזית רווה'!C$5=0,"",C7)</f>
        <v/>
      </c>
      <c r="D94" s="7" t="str">
        <f>IF('תחזית רווה'!D$5=0,"",D7)</f>
        <v/>
      </c>
      <c r="E94" s="7" t="str">
        <f>IF('תחזית רווה'!E$5=0,"",E7)</f>
        <v/>
      </c>
      <c r="F94" s="7" t="str">
        <f>IF('תחזית רווה'!F$5=0,"",F7)</f>
        <v/>
      </c>
      <c r="G94" s="7" t="str">
        <f>IF('תחזית רווה'!G$5=0,"",G7)</f>
        <v/>
      </c>
      <c r="H94" s="7" t="str">
        <f>IF('תחזית רווה'!H$5=0,"",H7)</f>
        <v/>
      </c>
      <c r="I94" s="7" t="str">
        <f>IF('תחזית רווה'!I$5=0,"",I7)</f>
        <v/>
      </c>
      <c r="J94" s="7" t="str">
        <f>IF('תחזית רווה'!J$5=0,"",J7)</f>
        <v/>
      </c>
      <c r="K94" s="7" t="str">
        <f>IF('תחזית רווה'!K$5=0,"",K7)</f>
        <v/>
      </c>
      <c r="L94" s="7" t="str">
        <f>IF('תחזית רווה'!L$5=0,"",L7)</f>
        <v/>
      </c>
      <c r="M94" s="7" t="str">
        <f>IF('תחזית רווה'!M$5=0,"",M7)</f>
        <v/>
      </c>
      <c r="N94" s="7" t="str">
        <f>IF('תחזית רווה'!N$5=0,"",N7)</f>
        <v/>
      </c>
      <c r="O94" s="37">
        <f t="shared" ref="O94:O142" si="10">SUM(C94:N94)</f>
        <v>0</v>
      </c>
    </row>
    <row r="95" spans="2:15" x14ac:dyDescent="0.25">
      <c r="B95" s="26">
        <f t="shared" si="9"/>
        <v>0</v>
      </c>
      <c r="C95" s="7" t="str">
        <f>IF('תחזית רווה'!C$5=0,"",C8)</f>
        <v/>
      </c>
      <c r="D95" s="7" t="str">
        <f>IF('תחזית רווה'!D$5=0,"",D8)</f>
        <v/>
      </c>
      <c r="E95" s="7" t="str">
        <f>IF('תחזית רווה'!E$5=0,"",E8)</f>
        <v/>
      </c>
      <c r="F95" s="7" t="str">
        <f>IF('תחזית רווה'!F$5=0,"",F8)</f>
        <v/>
      </c>
      <c r="G95" s="7" t="str">
        <f>IF('תחזית רווה'!G$5=0,"",G8)</f>
        <v/>
      </c>
      <c r="H95" s="7" t="str">
        <f>IF('תחזית רווה'!H$5=0,"",H8)</f>
        <v/>
      </c>
      <c r="I95" s="7" t="str">
        <f>IF('תחזית רווה'!I$5=0,"",I8)</f>
        <v/>
      </c>
      <c r="J95" s="7" t="str">
        <f>IF('תחזית רווה'!J$5=0,"",J8)</f>
        <v/>
      </c>
      <c r="K95" s="7" t="str">
        <f>IF('תחזית רווה'!K$5=0,"",K8)</f>
        <v/>
      </c>
      <c r="L95" s="7" t="str">
        <f>IF('תחזית רווה'!L$5=0,"",L8)</f>
        <v/>
      </c>
      <c r="M95" s="7" t="str">
        <f>IF('תחזית רווה'!M$5=0,"",M8)</f>
        <v/>
      </c>
      <c r="N95" s="7" t="str">
        <f>IF('תחזית רווה'!N$5=0,"",N8)</f>
        <v/>
      </c>
      <c r="O95" s="37">
        <f t="shared" si="10"/>
        <v>0</v>
      </c>
    </row>
    <row r="96" spans="2:15" x14ac:dyDescent="0.25">
      <c r="B96" s="26">
        <f t="shared" si="9"/>
        <v>0</v>
      </c>
      <c r="C96" s="7" t="str">
        <f>IF('תחזית רווה'!C$5=0,"",C9)</f>
        <v/>
      </c>
      <c r="D96" s="7" t="str">
        <f>IF('תחזית רווה'!D$5=0,"",D9)</f>
        <v/>
      </c>
      <c r="E96" s="7" t="str">
        <f>IF('תחזית רווה'!E$5=0,"",E9)</f>
        <v/>
      </c>
      <c r="F96" s="7" t="str">
        <f>IF('תחזית רווה'!F$5=0,"",F9)</f>
        <v/>
      </c>
      <c r="G96" s="7" t="str">
        <f>IF('תחזית רווה'!G$5=0,"",G9)</f>
        <v/>
      </c>
      <c r="H96" s="7" t="str">
        <f>IF('תחזית רווה'!H$5=0,"",H9)</f>
        <v/>
      </c>
      <c r="I96" s="7" t="str">
        <f>IF('תחזית רווה'!I$5=0,"",I9)</f>
        <v/>
      </c>
      <c r="J96" s="7" t="str">
        <f>IF('תחזית רווה'!J$5=0,"",J9)</f>
        <v/>
      </c>
      <c r="K96" s="7" t="str">
        <f>IF('תחזית רווה'!K$5=0,"",K9)</f>
        <v/>
      </c>
      <c r="L96" s="7" t="str">
        <f>IF('תחזית רווה'!L$5=0,"",L9)</f>
        <v/>
      </c>
      <c r="M96" s="7" t="str">
        <f>IF('תחזית רווה'!M$5=0,"",M9)</f>
        <v/>
      </c>
      <c r="N96" s="7" t="str">
        <f>IF('תחזית רווה'!N$5=0,"",N9)</f>
        <v/>
      </c>
      <c r="O96" s="37">
        <f t="shared" si="10"/>
        <v>0</v>
      </c>
    </row>
    <row r="97" spans="2:15" x14ac:dyDescent="0.25">
      <c r="B97" s="26">
        <f t="shared" si="9"/>
        <v>0</v>
      </c>
      <c r="C97" s="7" t="str">
        <f>IF('תחזית רווה'!C$5=0,"",C10)</f>
        <v/>
      </c>
      <c r="D97" s="7" t="str">
        <f>IF('תחזית רווה'!D$5=0,"",D10)</f>
        <v/>
      </c>
      <c r="E97" s="7" t="str">
        <f>IF('תחזית רווה'!E$5=0,"",E10)</f>
        <v/>
      </c>
      <c r="F97" s="7" t="str">
        <f>IF('תחזית רווה'!F$5=0,"",F10)</f>
        <v/>
      </c>
      <c r="G97" s="7" t="str">
        <f>IF('תחזית רווה'!G$5=0,"",G10)</f>
        <v/>
      </c>
      <c r="H97" s="7" t="str">
        <f>IF('תחזית רווה'!H$5=0,"",H10)</f>
        <v/>
      </c>
      <c r="I97" s="7" t="str">
        <f>IF('תחזית רווה'!I$5=0,"",I10)</f>
        <v/>
      </c>
      <c r="J97" s="7" t="str">
        <f>IF('תחזית רווה'!J$5=0,"",J10)</f>
        <v/>
      </c>
      <c r="K97" s="7" t="str">
        <f>IF('תחזית רווה'!K$5=0,"",K10)</f>
        <v/>
      </c>
      <c r="L97" s="7" t="str">
        <f>IF('תחזית רווה'!L$5=0,"",L10)</f>
        <v/>
      </c>
      <c r="M97" s="7" t="str">
        <f>IF('תחזית רווה'!M$5=0,"",M10)</f>
        <v/>
      </c>
      <c r="N97" s="7" t="str">
        <f>IF('תחזית רווה'!N$5=0,"",N10)</f>
        <v/>
      </c>
      <c r="O97" s="37">
        <f t="shared" si="10"/>
        <v>0</v>
      </c>
    </row>
    <row r="98" spans="2:15" x14ac:dyDescent="0.25">
      <c r="B98" s="26">
        <f t="shared" si="9"/>
        <v>0</v>
      </c>
      <c r="C98" s="7" t="str">
        <f>IF('תחזית רווה'!C$5=0,"",C11)</f>
        <v/>
      </c>
      <c r="D98" s="7" t="str">
        <f>IF('תחזית רווה'!D$5=0,"",D11)</f>
        <v/>
      </c>
      <c r="E98" s="7" t="str">
        <f>IF('תחזית רווה'!E$5=0,"",E11)</f>
        <v/>
      </c>
      <c r="F98" s="7" t="str">
        <f>IF('תחזית רווה'!F$5=0,"",F11)</f>
        <v/>
      </c>
      <c r="G98" s="7" t="str">
        <f>IF('תחזית רווה'!G$5=0,"",G11)</f>
        <v/>
      </c>
      <c r="H98" s="7" t="str">
        <f>IF('תחזית רווה'!H$5=0,"",H11)</f>
        <v/>
      </c>
      <c r="I98" s="7" t="str">
        <f>IF('תחזית רווה'!I$5=0,"",I11)</f>
        <v/>
      </c>
      <c r="J98" s="7" t="str">
        <f>IF('תחזית רווה'!J$5=0,"",J11)</f>
        <v/>
      </c>
      <c r="K98" s="7" t="str">
        <f>IF('תחזית רווה'!K$5=0,"",K11)</f>
        <v/>
      </c>
      <c r="L98" s="7" t="str">
        <f>IF('תחזית רווה'!L$5=0,"",L11)</f>
        <v/>
      </c>
      <c r="M98" s="7" t="str">
        <f>IF('תחזית רווה'!M$5=0,"",M11)</f>
        <v/>
      </c>
      <c r="N98" s="7" t="str">
        <f>IF('תחזית רווה'!N$5=0,"",N11)</f>
        <v/>
      </c>
      <c r="O98" s="37">
        <f t="shared" si="10"/>
        <v>0</v>
      </c>
    </row>
    <row r="99" spans="2:15" x14ac:dyDescent="0.25">
      <c r="B99" s="26">
        <f t="shared" si="9"/>
        <v>0</v>
      </c>
      <c r="C99" s="7" t="str">
        <f>IF('תחזית רווה'!C$5=0,"",C12)</f>
        <v/>
      </c>
      <c r="D99" s="7" t="str">
        <f>IF('תחזית רווה'!D$5=0,"",D12)</f>
        <v/>
      </c>
      <c r="E99" s="7" t="str">
        <f>IF('תחזית רווה'!E$5=0,"",E12)</f>
        <v/>
      </c>
      <c r="F99" s="7" t="str">
        <f>IF('תחזית רווה'!F$5=0,"",F12)</f>
        <v/>
      </c>
      <c r="G99" s="7" t="str">
        <f>IF('תחזית רווה'!G$5=0,"",G12)</f>
        <v/>
      </c>
      <c r="H99" s="7" t="str">
        <f>IF('תחזית רווה'!H$5=0,"",H12)</f>
        <v/>
      </c>
      <c r="I99" s="7" t="str">
        <f>IF('תחזית רווה'!I$5=0,"",I12)</f>
        <v/>
      </c>
      <c r="J99" s="7" t="str">
        <f>IF('תחזית רווה'!J$5=0,"",J12)</f>
        <v/>
      </c>
      <c r="K99" s="7" t="str">
        <f>IF('תחזית רווה'!K$5=0,"",K12)</f>
        <v/>
      </c>
      <c r="L99" s="7" t="str">
        <f>IF('תחזית רווה'!L$5=0,"",L12)</f>
        <v/>
      </c>
      <c r="M99" s="7" t="str">
        <f>IF('תחזית רווה'!M$5=0,"",M12)</f>
        <v/>
      </c>
      <c r="N99" s="7" t="str">
        <f>IF('תחזית רווה'!N$5=0,"",N12)</f>
        <v/>
      </c>
      <c r="O99" s="37">
        <f t="shared" si="10"/>
        <v>0</v>
      </c>
    </row>
    <row r="100" spans="2:15" x14ac:dyDescent="0.25">
      <c r="B100" s="26">
        <f t="shared" si="9"/>
        <v>0</v>
      </c>
      <c r="C100" s="7" t="str">
        <f>IF('תחזית רווה'!C$5=0,"",C13)</f>
        <v/>
      </c>
      <c r="D100" s="7" t="str">
        <f>IF('תחזית רווה'!D$5=0,"",D13)</f>
        <v/>
      </c>
      <c r="E100" s="7" t="str">
        <f>IF('תחזית רווה'!E$5=0,"",E13)</f>
        <v/>
      </c>
      <c r="F100" s="7" t="str">
        <f>IF('תחזית רווה'!F$5=0,"",F13)</f>
        <v/>
      </c>
      <c r="G100" s="7" t="str">
        <f>IF('תחזית רווה'!G$5=0,"",G13)</f>
        <v/>
      </c>
      <c r="H100" s="7" t="str">
        <f>IF('תחזית רווה'!H$5=0,"",H13)</f>
        <v/>
      </c>
      <c r="I100" s="7" t="str">
        <f>IF('תחזית רווה'!I$5=0,"",I13)</f>
        <v/>
      </c>
      <c r="J100" s="7" t="str">
        <f>IF('תחזית רווה'!J$5=0,"",J13)</f>
        <v/>
      </c>
      <c r="K100" s="7" t="str">
        <f>IF('תחזית רווה'!K$5=0,"",K13)</f>
        <v/>
      </c>
      <c r="L100" s="7" t="str">
        <f>IF('תחזית רווה'!L$5=0,"",L13)</f>
        <v/>
      </c>
      <c r="M100" s="7" t="str">
        <f>IF('תחזית רווה'!M$5=0,"",M13)</f>
        <v/>
      </c>
      <c r="N100" s="7" t="str">
        <f>IF('תחזית רווה'!N$5=0,"",N13)</f>
        <v/>
      </c>
      <c r="O100" s="37">
        <f t="shared" si="10"/>
        <v>0</v>
      </c>
    </row>
    <row r="101" spans="2:15" x14ac:dyDescent="0.25">
      <c r="B101" s="26">
        <f t="shared" si="9"/>
        <v>0</v>
      </c>
      <c r="C101" s="7" t="str">
        <f>IF('תחזית רווה'!C$5=0,"",C14)</f>
        <v/>
      </c>
      <c r="D101" s="7" t="str">
        <f>IF('תחזית רווה'!D$5=0,"",D14)</f>
        <v/>
      </c>
      <c r="E101" s="7" t="str">
        <f>IF('תחזית רווה'!E$5=0,"",E14)</f>
        <v/>
      </c>
      <c r="F101" s="7" t="str">
        <f>IF('תחזית רווה'!F$5=0,"",F14)</f>
        <v/>
      </c>
      <c r="G101" s="7" t="str">
        <f>IF('תחזית רווה'!G$5=0,"",G14)</f>
        <v/>
      </c>
      <c r="H101" s="7" t="str">
        <f>IF('תחזית רווה'!H$5=0,"",H14)</f>
        <v/>
      </c>
      <c r="I101" s="7" t="str">
        <f>IF('תחזית רווה'!I$5=0,"",I14)</f>
        <v/>
      </c>
      <c r="J101" s="7" t="str">
        <f>IF('תחזית רווה'!J$5=0,"",J14)</f>
        <v/>
      </c>
      <c r="K101" s="7" t="str">
        <f>IF('תחזית רווה'!K$5=0,"",K14)</f>
        <v/>
      </c>
      <c r="L101" s="7" t="str">
        <f>IF('תחזית רווה'!L$5=0,"",L14)</f>
        <v/>
      </c>
      <c r="M101" s="7" t="str">
        <f>IF('תחזית רווה'!M$5=0,"",M14)</f>
        <v/>
      </c>
      <c r="N101" s="7" t="str">
        <f>IF('תחזית רווה'!N$5=0,"",N14)</f>
        <v/>
      </c>
      <c r="O101" s="37">
        <f t="shared" si="10"/>
        <v>0</v>
      </c>
    </row>
    <row r="102" spans="2:15" x14ac:dyDescent="0.25">
      <c r="B102" s="26">
        <f t="shared" ref="B102:B111" si="11">B15</f>
        <v>0</v>
      </c>
      <c r="C102" s="7" t="str">
        <f>IF('תחזית רווה'!C$5=0,"",C15)</f>
        <v/>
      </c>
      <c r="D102" s="7" t="str">
        <f>IF('תחזית רווה'!D$5=0,"",D15)</f>
        <v/>
      </c>
      <c r="E102" s="7" t="str">
        <f>IF('תחזית רווה'!E$5=0,"",E15)</f>
        <v/>
      </c>
      <c r="F102" s="7" t="str">
        <f>IF('תחזית רווה'!F$5=0,"",F15)</f>
        <v/>
      </c>
      <c r="G102" s="7" t="str">
        <f>IF('תחזית רווה'!G$5=0,"",G15)</f>
        <v/>
      </c>
      <c r="H102" s="7" t="str">
        <f>IF('תחזית רווה'!H$5=0,"",H15)</f>
        <v/>
      </c>
      <c r="I102" s="7" t="str">
        <f>IF('תחזית רווה'!I$5=0,"",I15)</f>
        <v/>
      </c>
      <c r="J102" s="7" t="str">
        <f>IF('תחזית רווה'!J$5=0,"",J15)</f>
        <v/>
      </c>
      <c r="K102" s="7" t="str">
        <f>IF('תחזית רווה'!K$5=0,"",K15)</f>
        <v/>
      </c>
      <c r="L102" s="7" t="str">
        <f>IF('תחזית רווה'!L$5=0,"",L15)</f>
        <v/>
      </c>
      <c r="M102" s="7" t="str">
        <f>IF('תחזית רווה'!M$5=0,"",M15)</f>
        <v/>
      </c>
      <c r="N102" s="7" t="str">
        <f>IF('תחזית רווה'!N$5=0,"",N15)</f>
        <v/>
      </c>
      <c r="O102" s="37">
        <f t="shared" si="10"/>
        <v>0</v>
      </c>
    </row>
    <row r="103" spans="2:15" x14ac:dyDescent="0.25">
      <c r="B103" s="26">
        <f t="shared" si="11"/>
        <v>0</v>
      </c>
      <c r="C103" s="7" t="str">
        <f>IF('תחזית רווה'!C$5=0,"",C16)</f>
        <v/>
      </c>
      <c r="D103" s="7" t="str">
        <f>IF('תחזית רווה'!D$5=0,"",D16)</f>
        <v/>
      </c>
      <c r="E103" s="7" t="str">
        <f>IF('תחזית רווה'!E$5=0,"",E16)</f>
        <v/>
      </c>
      <c r="F103" s="7" t="str">
        <f>IF('תחזית רווה'!F$5=0,"",F16)</f>
        <v/>
      </c>
      <c r="G103" s="7" t="str">
        <f>IF('תחזית רווה'!G$5=0,"",G16)</f>
        <v/>
      </c>
      <c r="H103" s="7" t="str">
        <f>IF('תחזית רווה'!H$5=0,"",H16)</f>
        <v/>
      </c>
      <c r="I103" s="7" t="str">
        <f>IF('תחזית רווה'!I$5=0,"",I16)</f>
        <v/>
      </c>
      <c r="J103" s="7" t="str">
        <f>IF('תחזית רווה'!J$5=0,"",J16)</f>
        <v/>
      </c>
      <c r="K103" s="7" t="str">
        <f>IF('תחזית רווה'!K$5=0,"",K16)</f>
        <v/>
      </c>
      <c r="L103" s="7" t="str">
        <f>IF('תחזית רווה'!L$5=0,"",L16)</f>
        <v/>
      </c>
      <c r="M103" s="7" t="str">
        <f>IF('תחזית רווה'!M$5=0,"",M16)</f>
        <v/>
      </c>
      <c r="N103" s="7" t="str">
        <f>IF('תחזית רווה'!N$5=0,"",N16)</f>
        <v/>
      </c>
      <c r="O103" s="37">
        <f t="shared" si="10"/>
        <v>0</v>
      </c>
    </row>
    <row r="104" spans="2:15" x14ac:dyDescent="0.25">
      <c r="B104" s="26">
        <f t="shared" si="11"/>
        <v>0</v>
      </c>
      <c r="C104" s="7" t="str">
        <f>IF('תחזית רווה'!C$5=0,"",C17)</f>
        <v/>
      </c>
      <c r="D104" s="7" t="str">
        <f>IF('תחזית רווה'!D$5=0,"",D17)</f>
        <v/>
      </c>
      <c r="E104" s="7" t="str">
        <f>IF('תחזית רווה'!E$5=0,"",E17)</f>
        <v/>
      </c>
      <c r="F104" s="7" t="str">
        <f>IF('תחזית רווה'!F$5=0,"",F17)</f>
        <v/>
      </c>
      <c r="G104" s="7" t="str">
        <f>IF('תחזית רווה'!G$5=0,"",G17)</f>
        <v/>
      </c>
      <c r="H104" s="7" t="str">
        <f>IF('תחזית רווה'!H$5=0,"",H17)</f>
        <v/>
      </c>
      <c r="I104" s="7" t="str">
        <f>IF('תחזית רווה'!I$5=0,"",I17)</f>
        <v/>
      </c>
      <c r="J104" s="7" t="str">
        <f>IF('תחזית רווה'!J$5=0,"",J17)</f>
        <v/>
      </c>
      <c r="K104" s="7" t="str">
        <f>IF('תחזית רווה'!K$5=0,"",K17)</f>
        <v/>
      </c>
      <c r="L104" s="7" t="str">
        <f>IF('תחזית רווה'!L$5=0,"",L17)</f>
        <v/>
      </c>
      <c r="M104" s="7" t="str">
        <f>IF('תחזית רווה'!M$5=0,"",M17)</f>
        <v/>
      </c>
      <c r="N104" s="7" t="str">
        <f>IF('תחזית רווה'!N$5=0,"",N17)</f>
        <v/>
      </c>
      <c r="O104" s="37">
        <f t="shared" si="10"/>
        <v>0</v>
      </c>
    </row>
    <row r="105" spans="2:15" x14ac:dyDescent="0.25">
      <c r="B105" s="26">
        <f t="shared" si="11"/>
        <v>0</v>
      </c>
      <c r="C105" s="7" t="str">
        <f>IF('תחזית רווה'!C$5=0,"",C18)</f>
        <v/>
      </c>
      <c r="D105" s="7" t="str">
        <f>IF('תחזית רווה'!D$5=0,"",D18)</f>
        <v/>
      </c>
      <c r="E105" s="7" t="str">
        <f>IF('תחזית רווה'!E$5=0,"",E18)</f>
        <v/>
      </c>
      <c r="F105" s="7" t="str">
        <f>IF('תחזית רווה'!F$5=0,"",F18)</f>
        <v/>
      </c>
      <c r="G105" s="7" t="str">
        <f>IF('תחזית רווה'!G$5=0,"",G18)</f>
        <v/>
      </c>
      <c r="H105" s="7" t="str">
        <f>IF('תחזית רווה'!H$5=0,"",H18)</f>
        <v/>
      </c>
      <c r="I105" s="7" t="str">
        <f>IF('תחזית רווה'!I$5=0,"",I18)</f>
        <v/>
      </c>
      <c r="J105" s="7" t="str">
        <f>IF('תחזית רווה'!J$5=0,"",J18)</f>
        <v/>
      </c>
      <c r="K105" s="7" t="str">
        <f>IF('תחזית רווה'!K$5=0,"",K18)</f>
        <v/>
      </c>
      <c r="L105" s="7" t="str">
        <f>IF('תחזית רווה'!L$5=0,"",L18)</f>
        <v/>
      </c>
      <c r="M105" s="7" t="str">
        <f>IF('תחזית רווה'!M$5=0,"",M18)</f>
        <v/>
      </c>
      <c r="N105" s="7" t="str">
        <f>IF('תחזית רווה'!N$5=0,"",N18)</f>
        <v/>
      </c>
      <c r="O105" s="37">
        <f t="shared" si="10"/>
        <v>0</v>
      </c>
    </row>
    <row r="106" spans="2:15" x14ac:dyDescent="0.25">
      <c r="B106" s="26">
        <f t="shared" si="11"/>
        <v>0</v>
      </c>
      <c r="C106" s="7" t="str">
        <f>IF('תחזית רווה'!C$5=0,"",C19)</f>
        <v/>
      </c>
      <c r="D106" s="7" t="str">
        <f>IF('תחזית רווה'!D$5=0,"",D19)</f>
        <v/>
      </c>
      <c r="E106" s="7" t="str">
        <f>IF('תחזית רווה'!E$5=0,"",E19)</f>
        <v/>
      </c>
      <c r="F106" s="7" t="str">
        <f>IF('תחזית רווה'!F$5=0,"",F19)</f>
        <v/>
      </c>
      <c r="G106" s="7" t="str">
        <f>IF('תחזית רווה'!G$5=0,"",G19)</f>
        <v/>
      </c>
      <c r="H106" s="7" t="str">
        <f>IF('תחזית רווה'!H$5=0,"",H19)</f>
        <v/>
      </c>
      <c r="I106" s="7" t="str">
        <f>IF('תחזית רווה'!I$5=0,"",I19)</f>
        <v/>
      </c>
      <c r="J106" s="7" t="str">
        <f>IF('תחזית רווה'!J$5=0,"",J19)</f>
        <v/>
      </c>
      <c r="K106" s="7" t="str">
        <f>IF('תחזית רווה'!K$5=0,"",K19)</f>
        <v/>
      </c>
      <c r="L106" s="7" t="str">
        <f>IF('תחזית רווה'!L$5=0,"",L19)</f>
        <v/>
      </c>
      <c r="M106" s="7" t="str">
        <f>IF('תחזית רווה'!M$5=0,"",M19)</f>
        <v/>
      </c>
      <c r="N106" s="7" t="str">
        <f>IF('תחזית רווה'!N$5=0,"",N19)</f>
        <v/>
      </c>
      <c r="O106" s="37">
        <f t="shared" si="10"/>
        <v>0</v>
      </c>
    </row>
    <row r="107" spans="2:15" x14ac:dyDescent="0.25">
      <c r="B107" s="26">
        <f t="shared" si="11"/>
        <v>0</v>
      </c>
      <c r="C107" s="7" t="str">
        <f>IF('תחזית רווה'!C$5=0,"",C20)</f>
        <v/>
      </c>
      <c r="D107" s="7" t="str">
        <f>IF('תחזית רווה'!D$5=0,"",D20)</f>
        <v/>
      </c>
      <c r="E107" s="7" t="str">
        <f>IF('תחזית רווה'!E$5=0,"",E20)</f>
        <v/>
      </c>
      <c r="F107" s="7" t="str">
        <f>IF('תחזית רווה'!F$5=0,"",F20)</f>
        <v/>
      </c>
      <c r="G107" s="7" t="str">
        <f>IF('תחזית רווה'!G$5=0,"",G20)</f>
        <v/>
      </c>
      <c r="H107" s="7" t="str">
        <f>IF('תחזית רווה'!H$5=0,"",H20)</f>
        <v/>
      </c>
      <c r="I107" s="7" t="str">
        <f>IF('תחזית רווה'!I$5=0,"",I20)</f>
        <v/>
      </c>
      <c r="J107" s="7" t="str">
        <f>IF('תחזית רווה'!J$5=0,"",J20)</f>
        <v/>
      </c>
      <c r="K107" s="7" t="str">
        <f>IF('תחזית רווה'!K$5=0,"",K20)</f>
        <v/>
      </c>
      <c r="L107" s="7" t="str">
        <f>IF('תחזית רווה'!L$5=0,"",L20)</f>
        <v/>
      </c>
      <c r="M107" s="7" t="str">
        <f>IF('תחזית רווה'!M$5=0,"",M20)</f>
        <v/>
      </c>
      <c r="N107" s="7" t="str">
        <f>IF('תחזית רווה'!N$5=0,"",N20)</f>
        <v/>
      </c>
      <c r="O107" s="37">
        <f t="shared" si="10"/>
        <v>0</v>
      </c>
    </row>
    <row r="108" spans="2:15" x14ac:dyDescent="0.25">
      <c r="B108" s="26">
        <f t="shared" si="11"/>
        <v>0</v>
      </c>
      <c r="C108" s="7" t="str">
        <f>IF('תחזית רווה'!C$5=0,"",C21)</f>
        <v/>
      </c>
      <c r="D108" s="7" t="str">
        <f>IF('תחזית רווה'!D$5=0,"",D21)</f>
        <v/>
      </c>
      <c r="E108" s="7" t="str">
        <f>IF('תחזית רווה'!E$5=0,"",E21)</f>
        <v/>
      </c>
      <c r="F108" s="7" t="str">
        <f>IF('תחזית רווה'!F$5=0,"",F21)</f>
        <v/>
      </c>
      <c r="G108" s="7" t="str">
        <f>IF('תחזית רווה'!G$5=0,"",G21)</f>
        <v/>
      </c>
      <c r="H108" s="7" t="str">
        <f>IF('תחזית רווה'!H$5=0,"",H21)</f>
        <v/>
      </c>
      <c r="I108" s="7" t="str">
        <f>IF('תחזית רווה'!I$5=0,"",I21)</f>
        <v/>
      </c>
      <c r="J108" s="7" t="str">
        <f>IF('תחזית רווה'!J$5=0,"",J21)</f>
        <v/>
      </c>
      <c r="K108" s="7" t="str">
        <f>IF('תחזית רווה'!K$5=0,"",K21)</f>
        <v/>
      </c>
      <c r="L108" s="7" t="str">
        <f>IF('תחזית רווה'!L$5=0,"",L21)</f>
        <v/>
      </c>
      <c r="M108" s="7" t="str">
        <f>IF('תחזית רווה'!M$5=0,"",M21)</f>
        <v/>
      </c>
      <c r="N108" s="7" t="str">
        <f>IF('תחזית רווה'!N$5=0,"",N21)</f>
        <v/>
      </c>
      <c r="O108" s="37">
        <f t="shared" si="10"/>
        <v>0</v>
      </c>
    </row>
    <row r="109" spans="2:15" x14ac:dyDescent="0.25">
      <c r="B109" s="26">
        <f t="shared" si="11"/>
        <v>0</v>
      </c>
      <c r="C109" s="7" t="str">
        <f>IF('תחזית רווה'!C$5=0,"",C22)</f>
        <v/>
      </c>
      <c r="D109" s="7" t="str">
        <f>IF('תחזית רווה'!D$5=0,"",D22)</f>
        <v/>
      </c>
      <c r="E109" s="7" t="str">
        <f>IF('תחזית רווה'!E$5=0,"",E22)</f>
        <v/>
      </c>
      <c r="F109" s="7" t="str">
        <f>IF('תחזית רווה'!F$5=0,"",F22)</f>
        <v/>
      </c>
      <c r="G109" s="7" t="str">
        <f>IF('תחזית רווה'!G$5=0,"",G22)</f>
        <v/>
      </c>
      <c r="H109" s="7" t="str">
        <f>IF('תחזית רווה'!H$5=0,"",H22)</f>
        <v/>
      </c>
      <c r="I109" s="7" t="str">
        <f>IF('תחזית רווה'!I$5=0,"",I22)</f>
        <v/>
      </c>
      <c r="J109" s="7" t="str">
        <f>IF('תחזית רווה'!J$5=0,"",J22)</f>
        <v/>
      </c>
      <c r="K109" s="7" t="str">
        <f>IF('תחזית רווה'!K$5=0,"",K22)</f>
        <v/>
      </c>
      <c r="L109" s="7" t="str">
        <f>IF('תחזית רווה'!L$5=0,"",L22)</f>
        <v/>
      </c>
      <c r="M109" s="7" t="str">
        <f>IF('תחזית רווה'!M$5=0,"",M22)</f>
        <v/>
      </c>
      <c r="N109" s="7" t="str">
        <f>IF('תחזית רווה'!N$5=0,"",N22)</f>
        <v/>
      </c>
      <c r="O109" s="37">
        <f t="shared" si="10"/>
        <v>0</v>
      </c>
    </row>
    <row r="110" spans="2:15" x14ac:dyDescent="0.25">
      <c r="B110" s="26">
        <f t="shared" si="11"/>
        <v>0</v>
      </c>
      <c r="C110" s="7" t="str">
        <f>IF('תחזית רווה'!C$5=0,"",C23)</f>
        <v/>
      </c>
      <c r="D110" s="7" t="str">
        <f>IF('תחזית רווה'!D$5=0,"",D23)</f>
        <v/>
      </c>
      <c r="E110" s="7" t="str">
        <f>IF('תחזית רווה'!E$5=0,"",E23)</f>
        <v/>
      </c>
      <c r="F110" s="7" t="str">
        <f>IF('תחזית רווה'!F$5=0,"",F23)</f>
        <v/>
      </c>
      <c r="G110" s="7" t="str">
        <f>IF('תחזית רווה'!G$5=0,"",G23)</f>
        <v/>
      </c>
      <c r="H110" s="7" t="str">
        <f>IF('תחזית רווה'!H$5=0,"",H23)</f>
        <v/>
      </c>
      <c r="I110" s="7" t="str">
        <f>IF('תחזית רווה'!I$5=0,"",I23)</f>
        <v/>
      </c>
      <c r="J110" s="7" t="str">
        <f>IF('תחזית רווה'!J$5=0,"",J23)</f>
        <v/>
      </c>
      <c r="K110" s="7" t="str">
        <f>IF('תחזית רווה'!K$5=0,"",K23)</f>
        <v/>
      </c>
      <c r="L110" s="7" t="str">
        <f>IF('תחזית רווה'!L$5=0,"",L23)</f>
        <v/>
      </c>
      <c r="M110" s="7" t="str">
        <f>IF('תחזית רווה'!M$5=0,"",M23)</f>
        <v/>
      </c>
      <c r="N110" s="7" t="str">
        <f>IF('תחזית רווה'!N$5=0,"",N23)</f>
        <v/>
      </c>
      <c r="O110" s="37">
        <f t="shared" si="10"/>
        <v>0</v>
      </c>
    </row>
    <row r="111" spans="2:15" x14ac:dyDescent="0.25">
      <c r="B111" s="26">
        <f t="shared" si="11"/>
        <v>0</v>
      </c>
      <c r="C111" s="7" t="str">
        <f>IF('תחזית רווה'!C$5=0,"",C24)</f>
        <v/>
      </c>
      <c r="D111" s="7" t="str">
        <f>IF('תחזית רווה'!D$5=0,"",D24)</f>
        <v/>
      </c>
      <c r="E111" s="7" t="str">
        <f>IF('תחזית רווה'!E$5=0,"",E24)</f>
        <v/>
      </c>
      <c r="F111" s="7" t="str">
        <f>IF('תחזית רווה'!F$5=0,"",F24)</f>
        <v/>
      </c>
      <c r="G111" s="7" t="str">
        <f>IF('תחזית רווה'!G$5=0,"",G24)</f>
        <v/>
      </c>
      <c r="H111" s="7" t="str">
        <f>IF('תחזית רווה'!H$5=0,"",H24)</f>
        <v/>
      </c>
      <c r="I111" s="7" t="str">
        <f>IF('תחזית רווה'!I$5=0,"",I24)</f>
        <v/>
      </c>
      <c r="J111" s="7" t="str">
        <f>IF('תחזית רווה'!J$5=0,"",J24)</f>
        <v/>
      </c>
      <c r="K111" s="7" t="str">
        <f>IF('תחזית רווה'!K$5=0,"",K24)</f>
        <v/>
      </c>
      <c r="L111" s="7" t="str">
        <f>IF('תחזית רווה'!L$5=0,"",L24)</f>
        <v/>
      </c>
      <c r="M111" s="7" t="str">
        <f>IF('תחזית רווה'!M$5=0,"",M24)</f>
        <v/>
      </c>
      <c r="N111" s="7" t="str">
        <f>IF('תחזית רווה'!N$5=0,"",N24)</f>
        <v/>
      </c>
      <c r="O111" s="37">
        <f t="shared" si="10"/>
        <v>0</v>
      </c>
    </row>
    <row r="112" spans="2:15" x14ac:dyDescent="0.25">
      <c r="B112" s="26">
        <f t="shared" ref="B112:B121" si="12">B25</f>
        <v>0</v>
      </c>
      <c r="C112" s="7" t="str">
        <f>IF('תחזית רווה'!C$5=0,"",C25)</f>
        <v/>
      </c>
      <c r="D112" s="7" t="str">
        <f>IF('תחזית רווה'!D$5=0,"",D25)</f>
        <v/>
      </c>
      <c r="E112" s="7" t="str">
        <f>IF('תחזית רווה'!E$5=0,"",E25)</f>
        <v/>
      </c>
      <c r="F112" s="7" t="str">
        <f>IF('תחזית רווה'!F$5=0,"",F25)</f>
        <v/>
      </c>
      <c r="G112" s="7" t="str">
        <f>IF('תחזית רווה'!G$5=0,"",G25)</f>
        <v/>
      </c>
      <c r="H112" s="7" t="str">
        <f>IF('תחזית רווה'!H$5=0,"",H25)</f>
        <v/>
      </c>
      <c r="I112" s="7" t="str">
        <f>IF('תחזית רווה'!I$5=0,"",I25)</f>
        <v/>
      </c>
      <c r="J112" s="7" t="str">
        <f>IF('תחזית רווה'!J$5=0,"",J25)</f>
        <v/>
      </c>
      <c r="K112" s="7" t="str">
        <f>IF('תחזית רווה'!K$5=0,"",K25)</f>
        <v/>
      </c>
      <c r="L112" s="7" t="str">
        <f>IF('תחזית רווה'!L$5=0,"",L25)</f>
        <v/>
      </c>
      <c r="M112" s="7" t="str">
        <f>IF('תחזית רווה'!M$5=0,"",M25)</f>
        <v/>
      </c>
      <c r="N112" s="7" t="str">
        <f>IF('תחזית רווה'!N$5=0,"",N25)</f>
        <v/>
      </c>
      <c r="O112" s="37">
        <f t="shared" si="10"/>
        <v>0</v>
      </c>
    </row>
    <row r="113" spans="2:15" x14ac:dyDescent="0.25">
      <c r="B113" s="26">
        <f t="shared" si="12"/>
        <v>0</v>
      </c>
      <c r="C113" s="7" t="str">
        <f>IF('תחזית רווה'!C$5=0,"",C26)</f>
        <v/>
      </c>
      <c r="D113" s="7" t="str">
        <f>IF('תחזית רווה'!D$5=0,"",D26)</f>
        <v/>
      </c>
      <c r="E113" s="7" t="str">
        <f>IF('תחזית רווה'!E$5=0,"",E26)</f>
        <v/>
      </c>
      <c r="F113" s="7" t="str">
        <f>IF('תחזית רווה'!F$5=0,"",F26)</f>
        <v/>
      </c>
      <c r="G113" s="7" t="str">
        <f>IF('תחזית רווה'!G$5=0,"",G26)</f>
        <v/>
      </c>
      <c r="H113" s="7" t="str">
        <f>IF('תחזית רווה'!H$5=0,"",H26)</f>
        <v/>
      </c>
      <c r="I113" s="7" t="str">
        <f>IF('תחזית רווה'!I$5=0,"",I26)</f>
        <v/>
      </c>
      <c r="J113" s="7" t="str">
        <f>IF('תחזית רווה'!J$5=0,"",J26)</f>
        <v/>
      </c>
      <c r="K113" s="7" t="str">
        <f>IF('תחזית רווה'!K$5=0,"",K26)</f>
        <v/>
      </c>
      <c r="L113" s="7" t="str">
        <f>IF('תחזית רווה'!L$5=0,"",L26)</f>
        <v/>
      </c>
      <c r="M113" s="7" t="str">
        <f>IF('תחזית רווה'!M$5=0,"",M26)</f>
        <v/>
      </c>
      <c r="N113" s="7" t="str">
        <f>IF('תחזית רווה'!N$5=0,"",N26)</f>
        <v/>
      </c>
      <c r="O113" s="37">
        <f t="shared" si="10"/>
        <v>0</v>
      </c>
    </row>
    <row r="114" spans="2:15" x14ac:dyDescent="0.25">
      <c r="B114" s="26">
        <f t="shared" si="12"/>
        <v>0</v>
      </c>
      <c r="C114" s="7" t="str">
        <f>IF('תחזית רווה'!C$5=0,"",C27)</f>
        <v/>
      </c>
      <c r="D114" s="7" t="str">
        <f>IF('תחזית רווה'!D$5=0,"",D27)</f>
        <v/>
      </c>
      <c r="E114" s="7" t="str">
        <f>IF('תחזית רווה'!E$5=0,"",E27)</f>
        <v/>
      </c>
      <c r="F114" s="7" t="str">
        <f>IF('תחזית רווה'!F$5=0,"",F27)</f>
        <v/>
      </c>
      <c r="G114" s="7" t="str">
        <f>IF('תחזית רווה'!G$5=0,"",G27)</f>
        <v/>
      </c>
      <c r="H114" s="7" t="str">
        <f>IF('תחזית רווה'!H$5=0,"",H27)</f>
        <v/>
      </c>
      <c r="I114" s="7" t="str">
        <f>IF('תחזית רווה'!I$5=0,"",I27)</f>
        <v/>
      </c>
      <c r="J114" s="7" t="str">
        <f>IF('תחזית רווה'!J$5=0,"",J27)</f>
        <v/>
      </c>
      <c r="K114" s="7" t="str">
        <f>IF('תחזית רווה'!K$5=0,"",K27)</f>
        <v/>
      </c>
      <c r="L114" s="7" t="str">
        <f>IF('תחזית רווה'!L$5=0,"",L27)</f>
        <v/>
      </c>
      <c r="M114" s="7" t="str">
        <f>IF('תחזית רווה'!M$5=0,"",M27)</f>
        <v/>
      </c>
      <c r="N114" s="7" t="str">
        <f>IF('תחזית רווה'!N$5=0,"",N27)</f>
        <v/>
      </c>
      <c r="O114" s="37">
        <f t="shared" si="10"/>
        <v>0</v>
      </c>
    </row>
    <row r="115" spans="2:15" x14ac:dyDescent="0.25">
      <c r="B115" s="26">
        <f t="shared" si="12"/>
        <v>0</v>
      </c>
      <c r="C115" s="7" t="str">
        <f>IF('תחזית רווה'!C$5=0,"",C28)</f>
        <v/>
      </c>
      <c r="D115" s="7" t="str">
        <f>IF('תחזית רווה'!D$5=0,"",D28)</f>
        <v/>
      </c>
      <c r="E115" s="7" t="str">
        <f>IF('תחזית רווה'!E$5=0,"",E28)</f>
        <v/>
      </c>
      <c r="F115" s="7" t="str">
        <f>IF('תחזית רווה'!F$5=0,"",F28)</f>
        <v/>
      </c>
      <c r="G115" s="7" t="str">
        <f>IF('תחזית רווה'!G$5=0,"",G28)</f>
        <v/>
      </c>
      <c r="H115" s="7" t="str">
        <f>IF('תחזית רווה'!H$5=0,"",H28)</f>
        <v/>
      </c>
      <c r="I115" s="7" t="str">
        <f>IF('תחזית רווה'!I$5=0,"",I28)</f>
        <v/>
      </c>
      <c r="J115" s="7" t="str">
        <f>IF('תחזית רווה'!J$5=0,"",J28)</f>
        <v/>
      </c>
      <c r="K115" s="7" t="str">
        <f>IF('תחזית רווה'!K$5=0,"",K28)</f>
        <v/>
      </c>
      <c r="L115" s="7" t="str">
        <f>IF('תחזית רווה'!L$5=0,"",L28)</f>
        <v/>
      </c>
      <c r="M115" s="7" t="str">
        <f>IF('תחזית רווה'!M$5=0,"",M28)</f>
        <v/>
      </c>
      <c r="N115" s="7" t="str">
        <f>IF('תחזית רווה'!N$5=0,"",N28)</f>
        <v/>
      </c>
      <c r="O115" s="37">
        <f t="shared" si="10"/>
        <v>0</v>
      </c>
    </row>
    <row r="116" spans="2:15" x14ac:dyDescent="0.25">
      <c r="B116" s="26">
        <f t="shared" si="12"/>
        <v>0</v>
      </c>
      <c r="C116" s="7" t="str">
        <f>IF('תחזית רווה'!C$5=0,"",C29)</f>
        <v/>
      </c>
      <c r="D116" s="7" t="str">
        <f>IF('תחזית רווה'!D$5=0,"",D29)</f>
        <v/>
      </c>
      <c r="E116" s="7" t="str">
        <f>IF('תחזית רווה'!E$5=0,"",E29)</f>
        <v/>
      </c>
      <c r="F116" s="7" t="str">
        <f>IF('תחזית רווה'!F$5=0,"",F29)</f>
        <v/>
      </c>
      <c r="G116" s="7" t="str">
        <f>IF('תחזית רווה'!G$5=0,"",G29)</f>
        <v/>
      </c>
      <c r="H116" s="7" t="str">
        <f>IF('תחזית רווה'!H$5=0,"",H29)</f>
        <v/>
      </c>
      <c r="I116" s="7" t="str">
        <f>IF('תחזית רווה'!I$5=0,"",I29)</f>
        <v/>
      </c>
      <c r="J116" s="7" t="str">
        <f>IF('תחזית רווה'!J$5=0,"",J29)</f>
        <v/>
      </c>
      <c r="K116" s="7" t="str">
        <f>IF('תחזית רווה'!K$5=0,"",K29)</f>
        <v/>
      </c>
      <c r="L116" s="7" t="str">
        <f>IF('תחזית רווה'!L$5=0,"",L29)</f>
        <v/>
      </c>
      <c r="M116" s="7" t="str">
        <f>IF('תחזית רווה'!M$5=0,"",M29)</f>
        <v/>
      </c>
      <c r="N116" s="7" t="str">
        <f>IF('תחזית רווה'!N$5=0,"",N29)</f>
        <v/>
      </c>
      <c r="O116" s="37">
        <f t="shared" si="10"/>
        <v>0</v>
      </c>
    </row>
    <row r="117" spans="2:15" x14ac:dyDescent="0.25">
      <c r="B117" s="26" t="e">
        <f t="shared" si="12"/>
        <v>#REF!</v>
      </c>
      <c r="C117" s="7" t="str">
        <f>IF('תחזית רווה'!C$5=0,"",C30)</f>
        <v/>
      </c>
      <c r="D117" s="7" t="str">
        <f>IF('תחזית רווה'!D$5=0,"",D30)</f>
        <v/>
      </c>
      <c r="E117" s="7" t="str">
        <f>IF('תחזית רווה'!E$5=0,"",E30)</f>
        <v/>
      </c>
      <c r="F117" s="7" t="str">
        <f>IF('תחזית רווה'!F$5=0,"",F30)</f>
        <v/>
      </c>
      <c r="G117" s="7" t="str">
        <f>IF('תחזית רווה'!G$5=0,"",G30)</f>
        <v/>
      </c>
      <c r="H117" s="7" t="str">
        <f>IF('תחזית רווה'!H$5=0,"",H30)</f>
        <v/>
      </c>
      <c r="I117" s="7" t="str">
        <f>IF('תחזית רווה'!I$5=0,"",I30)</f>
        <v/>
      </c>
      <c r="J117" s="7" t="str">
        <f>IF('תחזית רווה'!J$5=0,"",J30)</f>
        <v/>
      </c>
      <c r="K117" s="7" t="str">
        <f>IF('תחזית רווה'!K$5=0,"",K30)</f>
        <v/>
      </c>
      <c r="L117" s="7" t="str">
        <f>IF('תחזית רווה'!L$5=0,"",L30)</f>
        <v/>
      </c>
      <c r="M117" s="7" t="str">
        <f>IF('תחזית רווה'!M$5=0,"",M30)</f>
        <v/>
      </c>
      <c r="N117" s="7" t="str">
        <f>IF('תחזית רווה'!N$5=0,"",N30)</f>
        <v/>
      </c>
      <c r="O117" s="37">
        <f t="shared" si="10"/>
        <v>0</v>
      </c>
    </row>
    <row r="118" spans="2:15" x14ac:dyDescent="0.25">
      <c r="B118" s="26" t="e">
        <f t="shared" si="12"/>
        <v>#REF!</v>
      </c>
      <c r="C118" s="7" t="str">
        <f>IF('תחזית רווה'!C$5=0,"",C31)</f>
        <v/>
      </c>
      <c r="D118" s="7" t="str">
        <f>IF('תחזית רווה'!D$5=0,"",D31)</f>
        <v/>
      </c>
      <c r="E118" s="7" t="str">
        <f>IF('תחזית רווה'!E$5=0,"",E31)</f>
        <v/>
      </c>
      <c r="F118" s="7" t="str">
        <f>IF('תחזית רווה'!F$5=0,"",F31)</f>
        <v/>
      </c>
      <c r="G118" s="7" t="str">
        <f>IF('תחזית רווה'!G$5=0,"",G31)</f>
        <v/>
      </c>
      <c r="H118" s="7" t="str">
        <f>IF('תחזית רווה'!H$5=0,"",H31)</f>
        <v/>
      </c>
      <c r="I118" s="7" t="str">
        <f>IF('תחזית רווה'!I$5=0,"",I31)</f>
        <v/>
      </c>
      <c r="J118" s="7" t="str">
        <f>IF('תחזית רווה'!J$5=0,"",J31)</f>
        <v/>
      </c>
      <c r="K118" s="7" t="str">
        <f>IF('תחזית רווה'!K$5=0,"",K31)</f>
        <v/>
      </c>
      <c r="L118" s="7" t="str">
        <f>IF('תחזית רווה'!L$5=0,"",L31)</f>
        <v/>
      </c>
      <c r="M118" s="7" t="str">
        <f>IF('תחזית רווה'!M$5=0,"",M31)</f>
        <v/>
      </c>
      <c r="N118" s="7" t="str">
        <f>IF('תחזית רווה'!N$5=0,"",N31)</f>
        <v/>
      </c>
      <c r="O118" s="37">
        <f t="shared" si="10"/>
        <v>0</v>
      </c>
    </row>
    <row r="119" spans="2:15" x14ac:dyDescent="0.25">
      <c r="B119" s="26" t="e">
        <f t="shared" si="12"/>
        <v>#REF!</v>
      </c>
      <c r="C119" s="7" t="str">
        <f>IF('תחזית רווה'!C$5=0,"",C32)</f>
        <v/>
      </c>
      <c r="D119" s="7" t="str">
        <f>IF('תחזית רווה'!D$5=0,"",D32)</f>
        <v/>
      </c>
      <c r="E119" s="7" t="str">
        <f>IF('תחזית רווה'!E$5=0,"",E32)</f>
        <v/>
      </c>
      <c r="F119" s="7" t="str">
        <f>IF('תחזית רווה'!F$5=0,"",F32)</f>
        <v/>
      </c>
      <c r="G119" s="7" t="str">
        <f>IF('תחזית רווה'!G$5=0,"",G32)</f>
        <v/>
      </c>
      <c r="H119" s="7" t="str">
        <f>IF('תחזית רווה'!H$5=0,"",H32)</f>
        <v/>
      </c>
      <c r="I119" s="7" t="str">
        <f>IF('תחזית רווה'!I$5=0,"",I32)</f>
        <v/>
      </c>
      <c r="J119" s="7" t="str">
        <f>IF('תחזית רווה'!J$5=0,"",J32)</f>
        <v/>
      </c>
      <c r="K119" s="7" t="str">
        <f>IF('תחזית רווה'!K$5=0,"",K32)</f>
        <v/>
      </c>
      <c r="L119" s="7" t="str">
        <f>IF('תחזית רווה'!L$5=0,"",L32)</f>
        <v/>
      </c>
      <c r="M119" s="7" t="str">
        <f>IF('תחזית רווה'!M$5=0,"",M32)</f>
        <v/>
      </c>
      <c r="N119" s="7" t="str">
        <f>IF('תחזית רווה'!N$5=0,"",N32)</f>
        <v/>
      </c>
      <c r="O119" s="37">
        <f t="shared" si="10"/>
        <v>0</v>
      </c>
    </row>
    <row r="120" spans="2:15" x14ac:dyDescent="0.25">
      <c r="B120" s="26" t="e">
        <f t="shared" si="12"/>
        <v>#REF!</v>
      </c>
      <c r="C120" s="7" t="str">
        <f>IF('תחזית רווה'!C$5=0,"",C33)</f>
        <v/>
      </c>
      <c r="D120" s="7" t="str">
        <f>IF('תחזית רווה'!D$5=0,"",D33)</f>
        <v/>
      </c>
      <c r="E120" s="7" t="str">
        <f>IF('תחזית רווה'!E$5=0,"",E33)</f>
        <v/>
      </c>
      <c r="F120" s="7" t="str">
        <f>IF('תחזית רווה'!F$5=0,"",F33)</f>
        <v/>
      </c>
      <c r="G120" s="7" t="str">
        <f>IF('תחזית רווה'!G$5=0,"",G33)</f>
        <v/>
      </c>
      <c r="H120" s="7" t="str">
        <f>IF('תחזית רווה'!H$5=0,"",H33)</f>
        <v/>
      </c>
      <c r="I120" s="7" t="str">
        <f>IF('תחזית רווה'!I$5=0,"",I33)</f>
        <v/>
      </c>
      <c r="J120" s="7" t="str">
        <f>IF('תחזית רווה'!J$5=0,"",J33)</f>
        <v/>
      </c>
      <c r="K120" s="7" t="str">
        <f>IF('תחזית רווה'!K$5=0,"",K33)</f>
        <v/>
      </c>
      <c r="L120" s="7" t="str">
        <f>IF('תחזית רווה'!L$5=0,"",L33)</f>
        <v/>
      </c>
      <c r="M120" s="7" t="str">
        <f>IF('תחזית רווה'!M$5=0,"",M33)</f>
        <v/>
      </c>
      <c r="N120" s="7" t="str">
        <f>IF('תחזית רווה'!N$5=0,"",N33)</f>
        <v/>
      </c>
      <c r="O120" s="37">
        <f t="shared" si="10"/>
        <v>0</v>
      </c>
    </row>
    <row r="121" spans="2:15" x14ac:dyDescent="0.25">
      <c r="B121" s="26" t="e">
        <f t="shared" si="12"/>
        <v>#REF!</v>
      </c>
      <c r="C121" s="7" t="str">
        <f>IF('תחזית רווה'!C$5=0,"",C34)</f>
        <v/>
      </c>
      <c r="D121" s="7" t="str">
        <f>IF('תחזית רווה'!D$5=0,"",D34)</f>
        <v/>
      </c>
      <c r="E121" s="7" t="str">
        <f>IF('תחזית רווה'!E$5=0,"",E34)</f>
        <v/>
      </c>
      <c r="F121" s="7" t="str">
        <f>IF('תחזית רווה'!F$5=0,"",F34)</f>
        <v/>
      </c>
      <c r="G121" s="7" t="str">
        <f>IF('תחזית רווה'!G$5=0,"",G34)</f>
        <v/>
      </c>
      <c r="H121" s="7" t="str">
        <f>IF('תחזית רווה'!H$5=0,"",H34)</f>
        <v/>
      </c>
      <c r="I121" s="7" t="str">
        <f>IF('תחזית רווה'!I$5=0,"",I34)</f>
        <v/>
      </c>
      <c r="J121" s="7" t="str">
        <f>IF('תחזית רווה'!J$5=0,"",J34)</f>
        <v/>
      </c>
      <c r="K121" s="7" t="str">
        <f>IF('תחזית רווה'!K$5=0,"",K34)</f>
        <v/>
      </c>
      <c r="L121" s="7" t="str">
        <f>IF('תחזית רווה'!L$5=0,"",L34)</f>
        <v/>
      </c>
      <c r="M121" s="7" t="str">
        <f>IF('תחזית רווה'!M$5=0,"",M34)</f>
        <v/>
      </c>
      <c r="N121" s="7" t="str">
        <f>IF('תחזית רווה'!N$5=0,"",N34)</f>
        <v/>
      </c>
      <c r="O121" s="37">
        <f t="shared" si="10"/>
        <v>0</v>
      </c>
    </row>
    <row r="122" spans="2:15" x14ac:dyDescent="0.25">
      <c r="B122" s="26" t="e">
        <f t="shared" ref="B122:B131" si="13">B35</f>
        <v>#REF!</v>
      </c>
      <c r="C122" s="7" t="str">
        <f>IF('תחזית רווה'!C$5=0,"",C35)</f>
        <v/>
      </c>
      <c r="D122" s="7" t="str">
        <f>IF('תחזית רווה'!D$5=0,"",D35)</f>
        <v/>
      </c>
      <c r="E122" s="7" t="str">
        <f>IF('תחזית רווה'!E$5=0,"",E35)</f>
        <v/>
      </c>
      <c r="F122" s="7" t="str">
        <f>IF('תחזית רווה'!F$5=0,"",F35)</f>
        <v/>
      </c>
      <c r="G122" s="7" t="str">
        <f>IF('תחזית רווה'!G$5=0,"",G35)</f>
        <v/>
      </c>
      <c r="H122" s="7" t="str">
        <f>IF('תחזית רווה'!H$5=0,"",H35)</f>
        <v/>
      </c>
      <c r="I122" s="7" t="str">
        <f>IF('תחזית רווה'!I$5=0,"",I35)</f>
        <v/>
      </c>
      <c r="J122" s="7" t="str">
        <f>IF('תחזית רווה'!J$5=0,"",J35)</f>
        <v/>
      </c>
      <c r="K122" s="7" t="str">
        <f>IF('תחזית רווה'!K$5=0,"",K35)</f>
        <v/>
      </c>
      <c r="L122" s="7" t="str">
        <f>IF('תחזית רווה'!L$5=0,"",L35)</f>
        <v/>
      </c>
      <c r="M122" s="7" t="str">
        <f>IF('תחזית רווה'!M$5=0,"",M35)</f>
        <v/>
      </c>
      <c r="N122" s="7" t="str">
        <f>IF('תחזית רווה'!N$5=0,"",N35)</f>
        <v/>
      </c>
      <c r="O122" s="37">
        <f t="shared" si="10"/>
        <v>0</v>
      </c>
    </row>
    <row r="123" spans="2:15" x14ac:dyDescent="0.25">
      <c r="B123" s="26" t="e">
        <f t="shared" si="13"/>
        <v>#REF!</v>
      </c>
      <c r="C123" s="7" t="str">
        <f>IF('תחזית רווה'!C$5=0,"",C36)</f>
        <v/>
      </c>
      <c r="D123" s="7" t="str">
        <f>IF('תחזית רווה'!D$5=0,"",D36)</f>
        <v/>
      </c>
      <c r="E123" s="7" t="str">
        <f>IF('תחזית רווה'!E$5=0,"",E36)</f>
        <v/>
      </c>
      <c r="F123" s="7" t="str">
        <f>IF('תחזית רווה'!F$5=0,"",F36)</f>
        <v/>
      </c>
      <c r="G123" s="7" t="str">
        <f>IF('תחזית רווה'!G$5=0,"",G36)</f>
        <v/>
      </c>
      <c r="H123" s="7" t="str">
        <f>IF('תחזית רווה'!H$5=0,"",H36)</f>
        <v/>
      </c>
      <c r="I123" s="7" t="str">
        <f>IF('תחזית רווה'!I$5=0,"",I36)</f>
        <v/>
      </c>
      <c r="J123" s="7" t="str">
        <f>IF('תחזית רווה'!J$5=0,"",J36)</f>
        <v/>
      </c>
      <c r="K123" s="7" t="str">
        <f>IF('תחזית רווה'!K$5=0,"",K36)</f>
        <v/>
      </c>
      <c r="L123" s="7" t="str">
        <f>IF('תחזית רווה'!L$5=0,"",L36)</f>
        <v/>
      </c>
      <c r="M123" s="7" t="str">
        <f>IF('תחזית רווה'!M$5=0,"",M36)</f>
        <v/>
      </c>
      <c r="N123" s="7" t="str">
        <f>IF('תחזית רווה'!N$5=0,"",N36)</f>
        <v/>
      </c>
      <c r="O123" s="37">
        <f t="shared" si="10"/>
        <v>0</v>
      </c>
    </row>
    <row r="124" spans="2:15" x14ac:dyDescent="0.25">
      <c r="B124" s="26" t="e">
        <f t="shared" si="13"/>
        <v>#REF!</v>
      </c>
      <c r="C124" s="7" t="str">
        <f>IF('תחזית רווה'!C$5=0,"",C37)</f>
        <v/>
      </c>
      <c r="D124" s="7" t="str">
        <f>IF('תחזית רווה'!D$5=0,"",D37)</f>
        <v/>
      </c>
      <c r="E124" s="7" t="str">
        <f>IF('תחזית רווה'!E$5=0,"",E37)</f>
        <v/>
      </c>
      <c r="F124" s="7" t="str">
        <f>IF('תחזית רווה'!F$5=0,"",F37)</f>
        <v/>
      </c>
      <c r="G124" s="7" t="str">
        <f>IF('תחזית רווה'!G$5=0,"",G37)</f>
        <v/>
      </c>
      <c r="H124" s="7" t="str">
        <f>IF('תחזית רווה'!H$5=0,"",H37)</f>
        <v/>
      </c>
      <c r="I124" s="7" t="str">
        <f>IF('תחזית רווה'!I$5=0,"",I37)</f>
        <v/>
      </c>
      <c r="J124" s="7" t="str">
        <f>IF('תחזית רווה'!J$5=0,"",J37)</f>
        <v/>
      </c>
      <c r="K124" s="7" t="str">
        <f>IF('תחזית רווה'!K$5=0,"",K37)</f>
        <v/>
      </c>
      <c r="L124" s="7" t="str">
        <f>IF('תחזית רווה'!L$5=0,"",L37)</f>
        <v/>
      </c>
      <c r="M124" s="7" t="str">
        <f>IF('תחזית רווה'!M$5=0,"",M37)</f>
        <v/>
      </c>
      <c r="N124" s="7" t="str">
        <f>IF('תחזית רווה'!N$5=0,"",N37)</f>
        <v/>
      </c>
      <c r="O124" s="37">
        <f t="shared" si="10"/>
        <v>0</v>
      </c>
    </row>
    <row r="125" spans="2:15" x14ac:dyDescent="0.25">
      <c r="B125" s="26" t="e">
        <f t="shared" si="13"/>
        <v>#REF!</v>
      </c>
      <c r="C125" s="7" t="str">
        <f>IF('תחזית רווה'!C$5=0,"",C38)</f>
        <v/>
      </c>
      <c r="D125" s="7" t="str">
        <f>IF('תחזית רווה'!D$5=0,"",D38)</f>
        <v/>
      </c>
      <c r="E125" s="7" t="str">
        <f>IF('תחזית רווה'!E$5=0,"",E38)</f>
        <v/>
      </c>
      <c r="F125" s="7" t="str">
        <f>IF('תחזית רווה'!F$5=0,"",F38)</f>
        <v/>
      </c>
      <c r="G125" s="7" t="str">
        <f>IF('תחזית רווה'!G$5=0,"",G38)</f>
        <v/>
      </c>
      <c r="H125" s="7" t="str">
        <f>IF('תחזית רווה'!H$5=0,"",H38)</f>
        <v/>
      </c>
      <c r="I125" s="7" t="str">
        <f>IF('תחזית רווה'!I$5=0,"",I38)</f>
        <v/>
      </c>
      <c r="J125" s="7" t="str">
        <f>IF('תחזית רווה'!J$5=0,"",J38)</f>
        <v/>
      </c>
      <c r="K125" s="7" t="str">
        <f>IF('תחזית רווה'!K$5=0,"",K38)</f>
        <v/>
      </c>
      <c r="L125" s="7" t="str">
        <f>IF('תחזית רווה'!L$5=0,"",L38)</f>
        <v/>
      </c>
      <c r="M125" s="7" t="str">
        <f>IF('תחזית רווה'!M$5=0,"",M38)</f>
        <v/>
      </c>
      <c r="N125" s="7" t="str">
        <f>IF('תחזית רווה'!N$5=0,"",N38)</f>
        <v/>
      </c>
      <c r="O125" s="37">
        <f t="shared" si="10"/>
        <v>0</v>
      </c>
    </row>
    <row r="126" spans="2:15" x14ac:dyDescent="0.25">
      <c r="B126" s="26" t="e">
        <f t="shared" si="13"/>
        <v>#REF!</v>
      </c>
      <c r="C126" s="7" t="str">
        <f>IF('תחזית רווה'!C$5=0,"",C39)</f>
        <v/>
      </c>
      <c r="D126" s="7" t="str">
        <f>IF('תחזית רווה'!D$5=0,"",D39)</f>
        <v/>
      </c>
      <c r="E126" s="7" t="str">
        <f>IF('תחזית רווה'!E$5=0,"",E39)</f>
        <v/>
      </c>
      <c r="F126" s="7" t="str">
        <f>IF('תחזית רווה'!F$5=0,"",F39)</f>
        <v/>
      </c>
      <c r="G126" s="7" t="str">
        <f>IF('תחזית רווה'!G$5=0,"",G39)</f>
        <v/>
      </c>
      <c r="H126" s="7" t="str">
        <f>IF('תחזית רווה'!H$5=0,"",H39)</f>
        <v/>
      </c>
      <c r="I126" s="7" t="str">
        <f>IF('תחזית רווה'!I$5=0,"",I39)</f>
        <v/>
      </c>
      <c r="J126" s="7" t="str">
        <f>IF('תחזית רווה'!J$5=0,"",J39)</f>
        <v/>
      </c>
      <c r="K126" s="7" t="str">
        <f>IF('תחזית רווה'!K$5=0,"",K39)</f>
        <v/>
      </c>
      <c r="L126" s="7" t="str">
        <f>IF('תחזית רווה'!L$5=0,"",L39)</f>
        <v/>
      </c>
      <c r="M126" s="7" t="str">
        <f>IF('תחזית רווה'!M$5=0,"",M39)</f>
        <v/>
      </c>
      <c r="N126" s="7" t="str">
        <f>IF('תחזית רווה'!N$5=0,"",N39)</f>
        <v/>
      </c>
      <c r="O126" s="37">
        <f t="shared" si="10"/>
        <v>0</v>
      </c>
    </row>
    <row r="127" spans="2:15" x14ac:dyDescent="0.25">
      <c r="B127" s="26" t="e">
        <f t="shared" si="13"/>
        <v>#REF!</v>
      </c>
      <c r="C127" s="7" t="str">
        <f>IF('תחזית רווה'!C$5=0,"",C40)</f>
        <v/>
      </c>
      <c r="D127" s="7" t="str">
        <f>IF('תחזית רווה'!D$5=0,"",D40)</f>
        <v/>
      </c>
      <c r="E127" s="7" t="str">
        <f>IF('תחזית רווה'!E$5=0,"",E40)</f>
        <v/>
      </c>
      <c r="F127" s="7" t="str">
        <f>IF('תחזית רווה'!F$5=0,"",F40)</f>
        <v/>
      </c>
      <c r="G127" s="7" t="str">
        <f>IF('תחזית רווה'!G$5=0,"",G40)</f>
        <v/>
      </c>
      <c r="H127" s="7" t="str">
        <f>IF('תחזית רווה'!H$5=0,"",H40)</f>
        <v/>
      </c>
      <c r="I127" s="7" t="str">
        <f>IF('תחזית רווה'!I$5=0,"",I40)</f>
        <v/>
      </c>
      <c r="J127" s="7" t="str">
        <f>IF('תחזית רווה'!J$5=0,"",J40)</f>
        <v/>
      </c>
      <c r="K127" s="7" t="str">
        <f>IF('תחזית רווה'!K$5=0,"",K40)</f>
        <v/>
      </c>
      <c r="L127" s="7" t="str">
        <f>IF('תחזית רווה'!L$5=0,"",L40)</f>
        <v/>
      </c>
      <c r="M127" s="7" t="str">
        <f>IF('תחזית רווה'!M$5=0,"",M40)</f>
        <v/>
      </c>
      <c r="N127" s="7" t="str">
        <f>IF('תחזית רווה'!N$5=0,"",N40)</f>
        <v/>
      </c>
      <c r="O127" s="37">
        <f t="shared" si="10"/>
        <v>0</v>
      </c>
    </row>
    <row r="128" spans="2:15" x14ac:dyDescent="0.25">
      <c r="B128" s="26" t="e">
        <f t="shared" si="13"/>
        <v>#REF!</v>
      </c>
      <c r="C128" s="7" t="str">
        <f>IF('תחזית רווה'!C$5=0,"",C41)</f>
        <v/>
      </c>
      <c r="D128" s="7" t="str">
        <f>IF('תחזית רווה'!D$5=0,"",D41)</f>
        <v/>
      </c>
      <c r="E128" s="7" t="str">
        <f>IF('תחזית רווה'!E$5=0,"",E41)</f>
        <v/>
      </c>
      <c r="F128" s="7" t="str">
        <f>IF('תחזית רווה'!F$5=0,"",F41)</f>
        <v/>
      </c>
      <c r="G128" s="7" t="str">
        <f>IF('תחזית רווה'!G$5=0,"",G41)</f>
        <v/>
      </c>
      <c r="H128" s="7" t="str">
        <f>IF('תחזית רווה'!H$5=0,"",H41)</f>
        <v/>
      </c>
      <c r="I128" s="7" t="str">
        <f>IF('תחזית רווה'!I$5=0,"",I41)</f>
        <v/>
      </c>
      <c r="J128" s="7" t="str">
        <f>IF('תחזית רווה'!J$5=0,"",J41)</f>
        <v/>
      </c>
      <c r="K128" s="7" t="str">
        <f>IF('תחזית רווה'!K$5=0,"",K41)</f>
        <v/>
      </c>
      <c r="L128" s="7" t="str">
        <f>IF('תחזית רווה'!L$5=0,"",L41)</f>
        <v/>
      </c>
      <c r="M128" s="7" t="str">
        <f>IF('תחזית רווה'!M$5=0,"",M41)</f>
        <v/>
      </c>
      <c r="N128" s="7" t="str">
        <f>IF('תחזית רווה'!N$5=0,"",N41)</f>
        <v/>
      </c>
      <c r="O128" s="37">
        <f t="shared" si="10"/>
        <v>0</v>
      </c>
    </row>
    <row r="129" spans="2:15" x14ac:dyDescent="0.25">
      <c r="B129" s="26" t="e">
        <f t="shared" si="13"/>
        <v>#REF!</v>
      </c>
      <c r="C129" s="7" t="str">
        <f>IF('תחזית רווה'!C$5=0,"",C42)</f>
        <v/>
      </c>
      <c r="D129" s="7" t="str">
        <f>IF('תחזית רווה'!D$5=0,"",D42)</f>
        <v/>
      </c>
      <c r="E129" s="7" t="str">
        <f>IF('תחזית רווה'!E$5=0,"",E42)</f>
        <v/>
      </c>
      <c r="F129" s="7" t="str">
        <f>IF('תחזית רווה'!F$5=0,"",F42)</f>
        <v/>
      </c>
      <c r="G129" s="7" t="str">
        <f>IF('תחזית רווה'!G$5=0,"",G42)</f>
        <v/>
      </c>
      <c r="H129" s="7" t="str">
        <f>IF('תחזית רווה'!H$5=0,"",H42)</f>
        <v/>
      </c>
      <c r="I129" s="7" t="str">
        <f>IF('תחזית רווה'!I$5=0,"",I42)</f>
        <v/>
      </c>
      <c r="J129" s="7" t="str">
        <f>IF('תחזית רווה'!J$5=0,"",J42)</f>
        <v/>
      </c>
      <c r="K129" s="7" t="str">
        <f>IF('תחזית רווה'!K$5=0,"",K42)</f>
        <v/>
      </c>
      <c r="L129" s="7" t="str">
        <f>IF('תחזית רווה'!L$5=0,"",L42)</f>
        <v/>
      </c>
      <c r="M129" s="7" t="str">
        <f>IF('תחזית רווה'!M$5=0,"",M42)</f>
        <v/>
      </c>
      <c r="N129" s="7" t="str">
        <f>IF('תחזית רווה'!N$5=0,"",N42)</f>
        <v/>
      </c>
      <c r="O129" s="37">
        <f t="shared" si="10"/>
        <v>0</v>
      </c>
    </row>
    <row r="130" spans="2:15" x14ac:dyDescent="0.25">
      <c r="B130" s="26" t="e">
        <f t="shared" si="13"/>
        <v>#REF!</v>
      </c>
      <c r="C130" s="7" t="str">
        <f>IF('תחזית רווה'!C$5=0,"",C43)</f>
        <v/>
      </c>
      <c r="D130" s="7" t="str">
        <f>IF('תחזית רווה'!D$5=0,"",D43)</f>
        <v/>
      </c>
      <c r="E130" s="7" t="str">
        <f>IF('תחזית רווה'!E$5=0,"",E43)</f>
        <v/>
      </c>
      <c r="F130" s="7" t="str">
        <f>IF('תחזית רווה'!F$5=0,"",F43)</f>
        <v/>
      </c>
      <c r="G130" s="7" t="str">
        <f>IF('תחזית רווה'!G$5=0,"",G43)</f>
        <v/>
      </c>
      <c r="H130" s="7" t="str">
        <f>IF('תחזית רווה'!H$5=0,"",H43)</f>
        <v/>
      </c>
      <c r="I130" s="7" t="str">
        <f>IF('תחזית רווה'!I$5=0,"",I43)</f>
        <v/>
      </c>
      <c r="J130" s="7" t="str">
        <f>IF('תחזית רווה'!J$5=0,"",J43)</f>
        <v/>
      </c>
      <c r="K130" s="7" t="str">
        <f>IF('תחזית רווה'!K$5=0,"",K43)</f>
        <v/>
      </c>
      <c r="L130" s="7" t="str">
        <f>IF('תחזית רווה'!L$5=0,"",L43)</f>
        <v/>
      </c>
      <c r="M130" s="7" t="str">
        <f>IF('תחזית רווה'!M$5=0,"",M43)</f>
        <v/>
      </c>
      <c r="N130" s="7" t="str">
        <f>IF('תחזית רווה'!N$5=0,"",N43)</f>
        <v/>
      </c>
      <c r="O130" s="37">
        <f t="shared" si="10"/>
        <v>0</v>
      </c>
    </row>
    <row r="131" spans="2:15" x14ac:dyDescent="0.25">
      <c r="B131" s="26" t="e">
        <f t="shared" si="13"/>
        <v>#REF!</v>
      </c>
      <c r="C131" s="7" t="str">
        <f>IF('תחזית רווה'!C$5=0,"",C44)</f>
        <v/>
      </c>
      <c r="D131" s="7" t="str">
        <f>IF('תחזית רווה'!D$5=0,"",D44)</f>
        <v/>
      </c>
      <c r="E131" s="7" t="str">
        <f>IF('תחזית רווה'!E$5=0,"",E44)</f>
        <v/>
      </c>
      <c r="F131" s="7" t="str">
        <f>IF('תחזית רווה'!F$5=0,"",F44)</f>
        <v/>
      </c>
      <c r="G131" s="7" t="str">
        <f>IF('תחזית רווה'!G$5=0,"",G44)</f>
        <v/>
      </c>
      <c r="H131" s="7" t="str">
        <f>IF('תחזית רווה'!H$5=0,"",H44)</f>
        <v/>
      </c>
      <c r="I131" s="7" t="str">
        <f>IF('תחזית רווה'!I$5=0,"",I44)</f>
        <v/>
      </c>
      <c r="J131" s="7" t="str">
        <f>IF('תחזית רווה'!J$5=0,"",J44)</f>
        <v/>
      </c>
      <c r="K131" s="7" t="str">
        <f>IF('תחזית רווה'!K$5=0,"",K44)</f>
        <v/>
      </c>
      <c r="L131" s="7" t="str">
        <f>IF('תחזית רווה'!L$5=0,"",L44)</f>
        <v/>
      </c>
      <c r="M131" s="7" t="str">
        <f>IF('תחזית רווה'!M$5=0,"",M44)</f>
        <v/>
      </c>
      <c r="N131" s="7" t="str">
        <f>IF('תחזית רווה'!N$5=0,"",N44)</f>
        <v/>
      </c>
      <c r="O131" s="37">
        <f t="shared" si="10"/>
        <v>0</v>
      </c>
    </row>
    <row r="132" spans="2:15" x14ac:dyDescent="0.25">
      <c r="B132" s="26" t="e">
        <f t="shared" ref="B132:B141" si="14">B45</f>
        <v>#REF!</v>
      </c>
      <c r="C132" s="7" t="str">
        <f>IF('תחזית רווה'!C$5=0,"",C45)</f>
        <v/>
      </c>
      <c r="D132" s="7" t="str">
        <f>IF('תחזית רווה'!D$5=0,"",D45)</f>
        <v/>
      </c>
      <c r="E132" s="7" t="str">
        <f>IF('תחזית רווה'!E$5=0,"",E45)</f>
        <v/>
      </c>
      <c r="F132" s="7" t="str">
        <f>IF('תחזית רווה'!F$5=0,"",F45)</f>
        <v/>
      </c>
      <c r="G132" s="7" t="str">
        <f>IF('תחזית רווה'!G$5=0,"",G45)</f>
        <v/>
      </c>
      <c r="H132" s="7" t="str">
        <f>IF('תחזית רווה'!H$5=0,"",H45)</f>
        <v/>
      </c>
      <c r="I132" s="7" t="str">
        <f>IF('תחזית רווה'!I$5=0,"",I45)</f>
        <v/>
      </c>
      <c r="J132" s="7" t="str">
        <f>IF('תחזית רווה'!J$5=0,"",J45)</f>
        <v/>
      </c>
      <c r="K132" s="7" t="str">
        <f>IF('תחזית רווה'!K$5=0,"",K45)</f>
        <v/>
      </c>
      <c r="L132" s="7" t="str">
        <f>IF('תחזית רווה'!L$5=0,"",L45)</f>
        <v/>
      </c>
      <c r="M132" s="7" t="str">
        <f>IF('תחזית רווה'!M$5=0,"",M45)</f>
        <v/>
      </c>
      <c r="N132" s="7" t="str">
        <f>IF('תחזית רווה'!N$5=0,"",N45)</f>
        <v/>
      </c>
      <c r="O132" s="37">
        <f t="shared" si="10"/>
        <v>0</v>
      </c>
    </row>
    <row r="133" spans="2:15" x14ac:dyDescent="0.25">
      <c r="B133" s="26" t="e">
        <f t="shared" si="14"/>
        <v>#REF!</v>
      </c>
      <c r="C133" s="7" t="str">
        <f>IF('תחזית רווה'!C$5=0,"",C46)</f>
        <v/>
      </c>
      <c r="D133" s="7" t="str">
        <f>IF('תחזית רווה'!D$5=0,"",D46)</f>
        <v/>
      </c>
      <c r="E133" s="7" t="str">
        <f>IF('תחזית רווה'!E$5=0,"",E46)</f>
        <v/>
      </c>
      <c r="F133" s="7" t="str">
        <f>IF('תחזית רווה'!F$5=0,"",F46)</f>
        <v/>
      </c>
      <c r="G133" s="7" t="str">
        <f>IF('תחזית רווה'!G$5=0,"",G46)</f>
        <v/>
      </c>
      <c r="H133" s="7" t="str">
        <f>IF('תחזית רווה'!H$5=0,"",H46)</f>
        <v/>
      </c>
      <c r="I133" s="7" t="str">
        <f>IF('תחזית רווה'!I$5=0,"",I46)</f>
        <v/>
      </c>
      <c r="J133" s="7" t="str">
        <f>IF('תחזית רווה'!J$5=0,"",J46)</f>
        <v/>
      </c>
      <c r="K133" s="7" t="str">
        <f>IF('תחזית רווה'!K$5=0,"",K46)</f>
        <v/>
      </c>
      <c r="L133" s="7" t="str">
        <f>IF('תחזית רווה'!L$5=0,"",L46)</f>
        <v/>
      </c>
      <c r="M133" s="7" t="str">
        <f>IF('תחזית רווה'!M$5=0,"",M46)</f>
        <v/>
      </c>
      <c r="N133" s="7" t="str">
        <f>IF('תחזית רווה'!N$5=0,"",N46)</f>
        <v/>
      </c>
      <c r="O133" s="37">
        <f t="shared" si="10"/>
        <v>0</v>
      </c>
    </row>
    <row r="134" spans="2:15" x14ac:dyDescent="0.25">
      <c r="B134" s="26" t="e">
        <f t="shared" si="14"/>
        <v>#REF!</v>
      </c>
      <c r="C134" s="7" t="str">
        <f>IF('תחזית רווה'!C$5=0,"",C47)</f>
        <v/>
      </c>
      <c r="D134" s="7" t="str">
        <f>IF('תחזית רווה'!D$5=0,"",D47)</f>
        <v/>
      </c>
      <c r="E134" s="7" t="str">
        <f>IF('תחזית רווה'!E$5=0,"",E47)</f>
        <v/>
      </c>
      <c r="F134" s="7" t="str">
        <f>IF('תחזית רווה'!F$5=0,"",F47)</f>
        <v/>
      </c>
      <c r="G134" s="7" t="str">
        <f>IF('תחזית רווה'!G$5=0,"",G47)</f>
        <v/>
      </c>
      <c r="H134" s="7" t="str">
        <f>IF('תחזית רווה'!H$5=0,"",H47)</f>
        <v/>
      </c>
      <c r="I134" s="7" t="str">
        <f>IF('תחזית רווה'!I$5=0,"",I47)</f>
        <v/>
      </c>
      <c r="J134" s="7" t="str">
        <f>IF('תחזית רווה'!J$5=0,"",J47)</f>
        <v/>
      </c>
      <c r="K134" s="7" t="str">
        <f>IF('תחזית רווה'!K$5=0,"",K47)</f>
        <v/>
      </c>
      <c r="L134" s="7" t="str">
        <f>IF('תחזית רווה'!L$5=0,"",L47)</f>
        <v/>
      </c>
      <c r="M134" s="7" t="str">
        <f>IF('תחזית רווה'!M$5=0,"",M47)</f>
        <v/>
      </c>
      <c r="N134" s="7" t="str">
        <f>IF('תחזית רווה'!N$5=0,"",N47)</f>
        <v/>
      </c>
      <c r="O134" s="37">
        <f t="shared" si="10"/>
        <v>0</v>
      </c>
    </row>
    <row r="135" spans="2:15" x14ac:dyDescent="0.25">
      <c r="B135" s="26" t="e">
        <f t="shared" si="14"/>
        <v>#REF!</v>
      </c>
      <c r="C135" s="7" t="str">
        <f>IF('תחזית רווה'!C$5=0,"",C48)</f>
        <v/>
      </c>
      <c r="D135" s="7" t="str">
        <f>IF('תחזית רווה'!D$5=0,"",D48)</f>
        <v/>
      </c>
      <c r="E135" s="7" t="str">
        <f>IF('תחזית רווה'!E$5=0,"",E48)</f>
        <v/>
      </c>
      <c r="F135" s="7" t="str">
        <f>IF('תחזית רווה'!F$5=0,"",F48)</f>
        <v/>
      </c>
      <c r="G135" s="7" t="str">
        <f>IF('תחזית רווה'!G$5=0,"",G48)</f>
        <v/>
      </c>
      <c r="H135" s="7" t="str">
        <f>IF('תחזית רווה'!H$5=0,"",H48)</f>
        <v/>
      </c>
      <c r="I135" s="7" t="str">
        <f>IF('תחזית רווה'!I$5=0,"",I48)</f>
        <v/>
      </c>
      <c r="J135" s="7" t="str">
        <f>IF('תחזית רווה'!J$5=0,"",J48)</f>
        <v/>
      </c>
      <c r="K135" s="7" t="str">
        <f>IF('תחזית רווה'!K$5=0,"",K48)</f>
        <v/>
      </c>
      <c r="L135" s="7" t="str">
        <f>IF('תחזית רווה'!L$5=0,"",L48)</f>
        <v/>
      </c>
      <c r="M135" s="7" t="str">
        <f>IF('תחזית רווה'!M$5=0,"",M48)</f>
        <v/>
      </c>
      <c r="N135" s="7" t="str">
        <f>IF('תחזית רווה'!N$5=0,"",N48)</f>
        <v/>
      </c>
      <c r="O135" s="37">
        <f t="shared" si="10"/>
        <v>0</v>
      </c>
    </row>
    <row r="136" spans="2:15" x14ac:dyDescent="0.25">
      <c r="B136" s="26" t="e">
        <f t="shared" si="14"/>
        <v>#REF!</v>
      </c>
      <c r="C136" s="7" t="str">
        <f>IF('תחזית רווה'!C$5=0,"",C49)</f>
        <v/>
      </c>
      <c r="D136" s="7" t="str">
        <f>IF('תחזית רווה'!D$5=0,"",D49)</f>
        <v/>
      </c>
      <c r="E136" s="7" t="str">
        <f>IF('תחזית רווה'!E$5=0,"",E49)</f>
        <v/>
      </c>
      <c r="F136" s="7" t="str">
        <f>IF('תחזית רווה'!F$5=0,"",F49)</f>
        <v/>
      </c>
      <c r="G136" s="7" t="str">
        <f>IF('תחזית רווה'!G$5=0,"",G49)</f>
        <v/>
      </c>
      <c r="H136" s="7" t="str">
        <f>IF('תחזית רווה'!H$5=0,"",H49)</f>
        <v/>
      </c>
      <c r="I136" s="7" t="str">
        <f>IF('תחזית רווה'!I$5=0,"",I49)</f>
        <v/>
      </c>
      <c r="J136" s="7" t="str">
        <f>IF('תחזית רווה'!J$5=0,"",J49)</f>
        <v/>
      </c>
      <c r="K136" s="7" t="str">
        <f>IF('תחזית רווה'!K$5=0,"",K49)</f>
        <v/>
      </c>
      <c r="L136" s="7" t="str">
        <f>IF('תחזית רווה'!L$5=0,"",L49)</f>
        <v/>
      </c>
      <c r="M136" s="7" t="str">
        <f>IF('תחזית רווה'!M$5=0,"",M49)</f>
        <v/>
      </c>
      <c r="N136" s="7" t="str">
        <f>IF('תחזית רווה'!N$5=0,"",N49)</f>
        <v/>
      </c>
      <c r="O136" s="37">
        <f t="shared" si="10"/>
        <v>0</v>
      </c>
    </row>
    <row r="137" spans="2:15" x14ac:dyDescent="0.25">
      <c r="B137" s="26" t="e">
        <f t="shared" si="14"/>
        <v>#REF!</v>
      </c>
      <c r="C137" s="7" t="str">
        <f>IF('תחזית רווה'!C$5=0,"",C50)</f>
        <v/>
      </c>
      <c r="D137" s="7" t="str">
        <f>IF('תחזית רווה'!D$5=0,"",D50)</f>
        <v/>
      </c>
      <c r="E137" s="7" t="str">
        <f>IF('תחזית רווה'!E$5=0,"",E50)</f>
        <v/>
      </c>
      <c r="F137" s="7" t="str">
        <f>IF('תחזית רווה'!F$5=0,"",F50)</f>
        <v/>
      </c>
      <c r="G137" s="7" t="str">
        <f>IF('תחזית רווה'!G$5=0,"",G50)</f>
        <v/>
      </c>
      <c r="H137" s="7" t="str">
        <f>IF('תחזית רווה'!H$5=0,"",H50)</f>
        <v/>
      </c>
      <c r="I137" s="7" t="str">
        <f>IF('תחזית רווה'!I$5=0,"",I50)</f>
        <v/>
      </c>
      <c r="J137" s="7" t="str">
        <f>IF('תחזית רווה'!J$5=0,"",J50)</f>
        <v/>
      </c>
      <c r="K137" s="7" t="str">
        <f>IF('תחזית רווה'!K$5=0,"",K50)</f>
        <v/>
      </c>
      <c r="L137" s="7" t="str">
        <f>IF('תחזית רווה'!L$5=0,"",L50)</f>
        <v/>
      </c>
      <c r="M137" s="7" t="str">
        <f>IF('תחזית רווה'!M$5=0,"",M50)</f>
        <v/>
      </c>
      <c r="N137" s="7" t="str">
        <f>IF('תחזית רווה'!N$5=0,"",N50)</f>
        <v/>
      </c>
      <c r="O137" s="37">
        <f t="shared" si="10"/>
        <v>0</v>
      </c>
    </row>
    <row r="138" spans="2:15" x14ac:dyDescent="0.25">
      <c r="B138" s="26" t="e">
        <f t="shared" si="14"/>
        <v>#REF!</v>
      </c>
      <c r="C138" s="7" t="str">
        <f>IF('תחזית רווה'!C$5=0,"",C51)</f>
        <v/>
      </c>
      <c r="D138" s="7" t="str">
        <f>IF('תחזית רווה'!D$5=0,"",D51)</f>
        <v/>
      </c>
      <c r="E138" s="7" t="str">
        <f>IF('תחזית רווה'!E$5=0,"",E51)</f>
        <v/>
      </c>
      <c r="F138" s="7" t="str">
        <f>IF('תחזית רווה'!F$5=0,"",F51)</f>
        <v/>
      </c>
      <c r="G138" s="7" t="str">
        <f>IF('תחזית רווה'!G$5=0,"",G51)</f>
        <v/>
      </c>
      <c r="H138" s="7" t="str">
        <f>IF('תחזית רווה'!H$5=0,"",H51)</f>
        <v/>
      </c>
      <c r="I138" s="7" t="str">
        <f>IF('תחזית רווה'!I$5=0,"",I51)</f>
        <v/>
      </c>
      <c r="J138" s="7" t="str">
        <f>IF('תחזית רווה'!J$5=0,"",J51)</f>
        <v/>
      </c>
      <c r="K138" s="7" t="str">
        <f>IF('תחזית רווה'!K$5=0,"",K51)</f>
        <v/>
      </c>
      <c r="L138" s="7" t="str">
        <f>IF('תחזית רווה'!L$5=0,"",L51)</f>
        <v/>
      </c>
      <c r="M138" s="7" t="str">
        <f>IF('תחזית רווה'!M$5=0,"",M51)</f>
        <v/>
      </c>
      <c r="N138" s="7" t="str">
        <f>IF('תחזית רווה'!N$5=0,"",N51)</f>
        <v/>
      </c>
      <c r="O138" s="37">
        <f t="shared" si="10"/>
        <v>0</v>
      </c>
    </row>
    <row r="139" spans="2:15" x14ac:dyDescent="0.25">
      <c r="B139" s="26" t="e">
        <f t="shared" si="14"/>
        <v>#REF!</v>
      </c>
      <c r="C139" s="7" t="str">
        <f>IF('תחזית רווה'!C$5=0,"",C52)</f>
        <v/>
      </c>
      <c r="D139" s="7" t="str">
        <f>IF('תחזית רווה'!D$5=0,"",D52)</f>
        <v/>
      </c>
      <c r="E139" s="7" t="str">
        <f>IF('תחזית רווה'!E$5=0,"",E52)</f>
        <v/>
      </c>
      <c r="F139" s="7" t="str">
        <f>IF('תחזית רווה'!F$5=0,"",F52)</f>
        <v/>
      </c>
      <c r="G139" s="7" t="str">
        <f>IF('תחזית רווה'!G$5=0,"",G52)</f>
        <v/>
      </c>
      <c r="H139" s="7" t="str">
        <f>IF('תחזית רווה'!H$5=0,"",H52)</f>
        <v/>
      </c>
      <c r="I139" s="7" t="str">
        <f>IF('תחזית רווה'!I$5=0,"",I52)</f>
        <v/>
      </c>
      <c r="J139" s="7" t="str">
        <f>IF('תחזית רווה'!J$5=0,"",J52)</f>
        <v/>
      </c>
      <c r="K139" s="7" t="str">
        <f>IF('תחזית רווה'!K$5=0,"",K52)</f>
        <v/>
      </c>
      <c r="L139" s="7" t="str">
        <f>IF('תחזית רווה'!L$5=0,"",L52)</f>
        <v/>
      </c>
      <c r="M139" s="7" t="str">
        <f>IF('תחזית רווה'!M$5=0,"",M52)</f>
        <v/>
      </c>
      <c r="N139" s="7" t="str">
        <f>IF('תחזית רווה'!N$5=0,"",N52)</f>
        <v/>
      </c>
      <c r="O139" s="37">
        <f t="shared" si="10"/>
        <v>0</v>
      </c>
    </row>
    <row r="140" spans="2:15" x14ac:dyDescent="0.25">
      <c r="B140" s="26" t="e">
        <f t="shared" si="14"/>
        <v>#REF!</v>
      </c>
      <c r="C140" s="7" t="str">
        <f>IF('תחזית רווה'!C$5=0,"",C53)</f>
        <v/>
      </c>
      <c r="D140" s="7" t="str">
        <f>IF('תחזית רווה'!D$5=0,"",D53)</f>
        <v/>
      </c>
      <c r="E140" s="7" t="str">
        <f>IF('תחזית רווה'!E$5=0,"",E53)</f>
        <v/>
      </c>
      <c r="F140" s="7" t="str">
        <f>IF('תחזית רווה'!F$5=0,"",F53)</f>
        <v/>
      </c>
      <c r="G140" s="7" t="str">
        <f>IF('תחזית רווה'!G$5=0,"",G53)</f>
        <v/>
      </c>
      <c r="H140" s="7" t="str">
        <f>IF('תחזית רווה'!H$5=0,"",H53)</f>
        <v/>
      </c>
      <c r="I140" s="7" t="str">
        <f>IF('תחזית רווה'!I$5=0,"",I53)</f>
        <v/>
      </c>
      <c r="J140" s="7" t="str">
        <f>IF('תחזית רווה'!J$5=0,"",J53)</f>
        <v/>
      </c>
      <c r="K140" s="7" t="str">
        <f>IF('תחזית רווה'!K$5=0,"",K53)</f>
        <v/>
      </c>
      <c r="L140" s="7" t="str">
        <f>IF('תחזית רווה'!L$5=0,"",L53)</f>
        <v/>
      </c>
      <c r="M140" s="7" t="str">
        <f>IF('תחזית רווה'!M$5=0,"",M53)</f>
        <v/>
      </c>
      <c r="N140" s="7" t="str">
        <f>IF('תחזית רווה'!N$5=0,"",N53)</f>
        <v/>
      </c>
      <c r="O140" s="37">
        <f t="shared" si="10"/>
        <v>0</v>
      </c>
    </row>
    <row r="141" spans="2:15" x14ac:dyDescent="0.25">
      <c r="B141" s="26" t="e">
        <f t="shared" si="14"/>
        <v>#REF!</v>
      </c>
      <c r="C141" s="7" t="str">
        <f>IF('תחזית רווה'!C$5=0,"",C54)</f>
        <v/>
      </c>
      <c r="D141" s="7" t="str">
        <f>IF('תחזית רווה'!D$5=0,"",D54)</f>
        <v/>
      </c>
      <c r="E141" s="7" t="str">
        <f>IF('תחזית רווה'!E$5=0,"",E54)</f>
        <v/>
      </c>
      <c r="F141" s="7" t="str">
        <f>IF('תחזית רווה'!F$5=0,"",F54)</f>
        <v/>
      </c>
      <c r="G141" s="7" t="str">
        <f>IF('תחזית רווה'!G$5=0,"",G54)</f>
        <v/>
      </c>
      <c r="H141" s="7" t="str">
        <f>IF('תחזית רווה'!H$5=0,"",H54)</f>
        <v/>
      </c>
      <c r="I141" s="7" t="str">
        <f>IF('תחזית רווה'!I$5=0,"",I54)</f>
        <v/>
      </c>
      <c r="J141" s="7" t="str">
        <f>IF('תחזית רווה'!J$5=0,"",J54)</f>
        <v/>
      </c>
      <c r="K141" s="7" t="str">
        <f>IF('תחזית רווה'!K$5=0,"",K54)</f>
        <v/>
      </c>
      <c r="L141" s="7" t="str">
        <f>IF('תחזית רווה'!L$5=0,"",L54)</f>
        <v/>
      </c>
      <c r="M141" s="7" t="str">
        <f>IF('תחזית רווה'!M$5=0,"",M54)</f>
        <v/>
      </c>
      <c r="N141" s="7" t="str">
        <f>IF('תחזית רווה'!N$5=0,"",N54)</f>
        <v/>
      </c>
      <c r="O141" s="37">
        <f t="shared" si="10"/>
        <v>0</v>
      </c>
    </row>
    <row r="142" spans="2:15" ht="14" thickBot="1" x14ac:dyDescent="0.3">
      <c r="B142" s="29" t="e">
        <f>B55</f>
        <v>#REF!</v>
      </c>
      <c r="C142" s="34" t="str">
        <f>IF('תחזית רווה'!C$5=0,"",C55)</f>
        <v/>
      </c>
      <c r="D142" s="34" t="str">
        <f>IF('תחזית רווה'!D$5=0,"",D55)</f>
        <v/>
      </c>
      <c r="E142" s="34" t="str">
        <f>IF('תחזית רווה'!E$5=0,"",E55)</f>
        <v/>
      </c>
      <c r="F142" s="34" t="str">
        <f>IF('תחזית רווה'!F$5=0,"",F55)</f>
        <v/>
      </c>
      <c r="G142" s="34" t="str">
        <f>IF('תחזית רווה'!G$5=0,"",G55)</f>
        <v/>
      </c>
      <c r="H142" s="34" t="str">
        <f>IF('תחזית רווה'!H$5=0,"",H55)</f>
        <v/>
      </c>
      <c r="I142" s="34" t="str">
        <f>IF('תחזית רווה'!I$5=0,"",I55)</f>
        <v/>
      </c>
      <c r="J142" s="34" t="str">
        <f>IF('תחזית רווה'!J$5=0,"",J55)</f>
        <v/>
      </c>
      <c r="K142" s="34" t="str">
        <f>IF('תחזית רווה'!K$5=0,"",K55)</f>
        <v/>
      </c>
      <c r="L142" s="34" t="str">
        <f>IF('תחזית רווה'!L$5=0,"",L55)</f>
        <v/>
      </c>
      <c r="M142" s="34" t="str">
        <f>IF('תחזית רווה'!M$5=0,"",M55)</f>
        <v/>
      </c>
      <c r="N142" s="34" t="str">
        <f>IF('תחזית רווה'!N$5=0,"",N55)</f>
        <v/>
      </c>
      <c r="O142" s="59">
        <f t="shared" si="10"/>
        <v>0</v>
      </c>
    </row>
  </sheetData>
  <pageMargins left="0.7" right="0.7" top="0.75" bottom="0.75" header="0.3" footer="0.3"/>
  <pageSetup paperSize="9" scale="50" orientation="portrait" r:id="rId1"/>
  <rowBreaks count="1" manualBreakCount="1">
    <brk id="55" max="16383" man="1"/>
  </rowBreaks>
  <colBreaks count="1" manualBreakCount="1">
    <brk id="17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גיליון2"/>
  <dimension ref="A2:Q179"/>
  <sheetViews>
    <sheetView showGridLines="0" rightToLeft="1" zoomScale="70" zoomScaleNormal="7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6" sqref="C6"/>
    </sheetView>
  </sheetViews>
  <sheetFormatPr defaultColWidth="9" defaultRowHeight="13.5" outlineLevelRow="1" x14ac:dyDescent="0.25"/>
  <cols>
    <col min="1" max="1" width="2" style="1" customWidth="1"/>
    <col min="2" max="2" width="41.58203125" style="13" bestFit="1" customWidth="1"/>
    <col min="3" max="14" width="10.58203125" style="1" customWidth="1"/>
    <col min="15" max="15" width="17.5" style="13" bestFit="1" customWidth="1"/>
    <col min="16" max="16" width="12.58203125" style="1" customWidth="1"/>
    <col min="17" max="16384" width="9" style="1"/>
  </cols>
  <sheetData>
    <row r="2" spans="1:17" x14ac:dyDescent="0.25">
      <c r="B2" s="13" t="s">
        <v>18</v>
      </c>
      <c r="C2" s="25">
        <f>C4</f>
        <v>43831</v>
      </c>
    </row>
    <row r="3" spans="1:17" ht="18" customHeight="1" thickBot="1" x14ac:dyDescent="0.3"/>
    <row r="4" spans="1:17" x14ac:dyDescent="0.25">
      <c r="B4" s="38"/>
      <c r="C4" s="39">
        <f>DATE(YEAR('תחזית רווה'!C4)-3,MONTH('תחזית רווה'!C4),DAY(1))</f>
        <v>43831</v>
      </c>
      <c r="D4" s="39">
        <f>DATE(YEAR(C4),MONTH(C4)+1,DAY(1))</f>
        <v>43862</v>
      </c>
      <c r="E4" s="39">
        <f t="shared" ref="E4:N4" si="0">DATE(YEAR(D4),MONTH(D4)+1,DAY(1))</f>
        <v>43891</v>
      </c>
      <c r="F4" s="39">
        <f t="shared" si="0"/>
        <v>43922</v>
      </c>
      <c r="G4" s="39">
        <f t="shared" si="0"/>
        <v>43952</v>
      </c>
      <c r="H4" s="39">
        <f t="shared" si="0"/>
        <v>43983</v>
      </c>
      <c r="I4" s="39">
        <f t="shared" si="0"/>
        <v>44013</v>
      </c>
      <c r="J4" s="39">
        <f t="shared" si="0"/>
        <v>44044</v>
      </c>
      <c r="K4" s="39">
        <f t="shared" si="0"/>
        <v>44075</v>
      </c>
      <c r="L4" s="39">
        <f t="shared" si="0"/>
        <v>44105</v>
      </c>
      <c r="M4" s="39">
        <f t="shared" si="0"/>
        <v>44136</v>
      </c>
      <c r="N4" s="39">
        <f t="shared" si="0"/>
        <v>44166</v>
      </c>
      <c r="O4" s="39" t="s">
        <v>1</v>
      </c>
      <c r="P4" s="40" t="s">
        <v>2</v>
      </c>
    </row>
    <row r="5" spans="1:17" x14ac:dyDescent="0.25">
      <c r="B5" s="28" t="str">
        <f>'תחזית רווה'!B5</f>
        <v>סה"כ הכנסות</v>
      </c>
      <c r="C5" s="7">
        <f>C6+C8+C10+C12+C14</f>
        <v>0</v>
      </c>
      <c r="D5" s="7">
        <f t="shared" ref="D5:N5" si="1">D6+D8+D10+D12+D14</f>
        <v>0</v>
      </c>
      <c r="E5" s="7">
        <f t="shared" si="1"/>
        <v>0</v>
      </c>
      <c r="F5" s="7">
        <f t="shared" si="1"/>
        <v>0</v>
      </c>
      <c r="G5" s="7">
        <f t="shared" si="1"/>
        <v>0</v>
      </c>
      <c r="H5" s="7">
        <f t="shared" si="1"/>
        <v>0</v>
      </c>
      <c r="I5" s="7">
        <f t="shared" si="1"/>
        <v>0</v>
      </c>
      <c r="J5" s="7">
        <f t="shared" si="1"/>
        <v>0</v>
      </c>
      <c r="K5" s="7">
        <f t="shared" si="1"/>
        <v>0</v>
      </c>
      <c r="L5" s="7">
        <f t="shared" si="1"/>
        <v>0</v>
      </c>
      <c r="M5" s="7">
        <f t="shared" si="1"/>
        <v>0</v>
      </c>
      <c r="N5" s="7">
        <f t="shared" si="1"/>
        <v>0</v>
      </c>
      <c r="O5" s="8">
        <f>SUM(C5:N5)</f>
        <v>0</v>
      </c>
      <c r="P5" s="41">
        <f>IFERROR(O5/(12-COUNTIF(C5:N5,0)),0)</f>
        <v>0</v>
      </c>
    </row>
    <row r="6" spans="1:17" ht="14.25" customHeight="1" outlineLevel="1" x14ac:dyDescent="0.25">
      <c r="A6" s="24"/>
      <c r="B6" s="26" t="str">
        <f>'תחזית רווה'!B6</f>
        <v>פעילות שוטפת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10">
        <f>SUM(C6:N6)</f>
        <v>0</v>
      </c>
      <c r="P6" s="42">
        <f>IFERROR(O6/(COUNTA(C6:N6)),0)</f>
        <v>0</v>
      </c>
    </row>
    <row r="7" spans="1:17" ht="14.25" customHeight="1" outlineLevel="1" x14ac:dyDescent="0.25">
      <c r="A7" s="24"/>
      <c r="B7" s="26" t="str">
        <f>'תחזית רווה'!B7</f>
        <v>%</v>
      </c>
      <c r="C7" s="11" t="str">
        <f>IFERROR(C6/C$5,"")</f>
        <v/>
      </c>
      <c r="D7" s="11" t="str">
        <f t="shared" ref="D7:N7" si="2">IFERROR(D6/D$5,"")</f>
        <v/>
      </c>
      <c r="E7" s="11" t="str">
        <f t="shared" si="2"/>
        <v/>
      </c>
      <c r="F7" s="11" t="str">
        <f t="shared" si="2"/>
        <v/>
      </c>
      <c r="G7" s="11" t="str">
        <f t="shared" si="2"/>
        <v/>
      </c>
      <c r="H7" s="11" t="str">
        <f t="shared" si="2"/>
        <v/>
      </c>
      <c r="I7" s="11" t="str">
        <f t="shared" si="2"/>
        <v/>
      </c>
      <c r="J7" s="11" t="str">
        <f t="shared" si="2"/>
        <v/>
      </c>
      <c r="K7" s="11" t="str">
        <f t="shared" si="2"/>
        <v/>
      </c>
      <c r="L7" s="11" t="str">
        <f t="shared" si="2"/>
        <v/>
      </c>
      <c r="M7" s="11" t="str">
        <f t="shared" si="2"/>
        <v/>
      </c>
      <c r="N7" s="11" t="str">
        <f t="shared" si="2"/>
        <v/>
      </c>
      <c r="O7" s="14" t="str">
        <f>IFERROR(O6/O$5,"")</f>
        <v/>
      </c>
      <c r="P7" s="27" t="str">
        <f>IFERROR(P6/P$5,"")</f>
        <v/>
      </c>
    </row>
    <row r="8" spans="1:17" ht="14.25" customHeight="1" outlineLevel="1" x14ac:dyDescent="0.25">
      <c r="A8" s="24"/>
      <c r="B8" s="26" t="str">
        <f>'תחזית רווה'!B8</f>
        <v>הכנסות 2</v>
      </c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10">
        <f>SUM(C8:N8)</f>
        <v>0</v>
      </c>
      <c r="P8" s="42">
        <f>IFERROR(O8/(COUNTA(C8:N8)),0)</f>
        <v>0</v>
      </c>
    </row>
    <row r="9" spans="1:17" ht="14.25" customHeight="1" outlineLevel="1" x14ac:dyDescent="0.25">
      <c r="A9" s="24"/>
      <c r="B9" s="26" t="str">
        <f>'תחזית רווה'!B9</f>
        <v>%</v>
      </c>
      <c r="C9" s="11" t="str">
        <f t="shared" ref="C9:P9" si="3">IFERROR(C8/C$5,"")</f>
        <v/>
      </c>
      <c r="D9" s="11" t="str">
        <f t="shared" si="3"/>
        <v/>
      </c>
      <c r="E9" s="11" t="str">
        <f t="shared" si="3"/>
        <v/>
      </c>
      <c r="F9" s="11" t="str">
        <f t="shared" si="3"/>
        <v/>
      </c>
      <c r="G9" s="11" t="str">
        <f t="shared" si="3"/>
        <v/>
      </c>
      <c r="H9" s="11" t="str">
        <f t="shared" si="3"/>
        <v/>
      </c>
      <c r="I9" s="11" t="str">
        <f t="shared" si="3"/>
        <v/>
      </c>
      <c r="J9" s="11" t="str">
        <f t="shared" si="3"/>
        <v/>
      </c>
      <c r="K9" s="11" t="str">
        <f t="shared" si="3"/>
        <v/>
      </c>
      <c r="L9" s="11" t="str">
        <f t="shared" si="3"/>
        <v/>
      </c>
      <c r="M9" s="11" t="str">
        <f t="shared" si="3"/>
        <v/>
      </c>
      <c r="N9" s="11" t="str">
        <f t="shared" si="3"/>
        <v/>
      </c>
      <c r="O9" s="14" t="str">
        <f t="shared" si="3"/>
        <v/>
      </c>
      <c r="P9" s="27" t="str">
        <f t="shared" si="3"/>
        <v/>
      </c>
    </row>
    <row r="10" spans="1:17" ht="14.25" customHeight="1" outlineLevel="1" x14ac:dyDescent="0.25">
      <c r="A10" s="24"/>
      <c r="B10" s="26" t="str">
        <f>'תחזית רווה'!B10</f>
        <v>הכנסות 3</v>
      </c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10">
        <f>SUM(C10:N10)</f>
        <v>0</v>
      </c>
      <c r="P10" s="42">
        <f>IFERROR(O10/(COUNTA(C10:N10)),0)</f>
        <v>0</v>
      </c>
    </row>
    <row r="11" spans="1:17" ht="14.25" customHeight="1" outlineLevel="1" x14ac:dyDescent="0.25">
      <c r="A11" s="24"/>
      <c r="B11" s="26" t="str">
        <f>'תחזית רווה'!B11</f>
        <v>%</v>
      </c>
      <c r="C11" s="11" t="str">
        <f t="shared" ref="C11:N11" si="4">IFERROR(C10/C$5,"")</f>
        <v/>
      </c>
      <c r="D11" s="11" t="str">
        <f t="shared" si="4"/>
        <v/>
      </c>
      <c r="E11" s="11" t="str">
        <f t="shared" si="4"/>
        <v/>
      </c>
      <c r="F11" s="11" t="str">
        <f t="shared" si="4"/>
        <v/>
      </c>
      <c r="G11" s="11" t="str">
        <f t="shared" si="4"/>
        <v/>
      </c>
      <c r="H11" s="11" t="str">
        <f t="shared" si="4"/>
        <v/>
      </c>
      <c r="I11" s="11" t="str">
        <f t="shared" si="4"/>
        <v/>
      </c>
      <c r="J11" s="11" t="str">
        <f t="shared" si="4"/>
        <v/>
      </c>
      <c r="K11" s="11" t="str">
        <f t="shared" si="4"/>
        <v/>
      </c>
      <c r="L11" s="11" t="str">
        <f t="shared" si="4"/>
        <v/>
      </c>
      <c r="M11" s="11" t="str">
        <f t="shared" si="4"/>
        <v/>
      </c>
      <c r="N11" s="11" t="str">
        <f t="shared" si="4"/>
        <v/>
      </c>
      <c r="O11" s="14" t="str">
        <f>IFERROR(O10/O$5,"")</f>
        <v/>
      </c>
      <c r="P11" s="27" t="str">
        <f>IFERROR(P10/P$5,"")</f>
        <v/>
      </c>
      <c r="Q11" s="20"/>
    </row>
    <row r="12" spans="1:17" ht="14.25" customHeight="1" outlineLevel="1" x14ac:dyDescent="0.25">
      <c r="A12" s="24"/>
      <c r="B12" s="26" t="str">
        <f>'תחזית רווה'!B12</f>
        <v>הכנסות 4</v>
      </c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10">
        <f>SUM(C12:N12)</f>
        <v>0</v>
      </c>
      <c r="P12" s="42">
        <f>IFERROR(O12/(COUNTA(C12:N12)),0)</f>
        <v>0</v>
      </c>
    </row>
    <row r="13" spans="1:17" ht="14.25" customHeight="1" outlineLevel="1" x14ac:dyDescent="0.25">
      <c r="A13" s="24"/>
      <c r="B13" s="26" t="str">
        <f>'תחזית רווה'!B13</f>
        <v>%</v>
      </c>
      <c r="C13" s="11" t="str">
        <f t="shared" ref="C13:P13" si="5">IFERROR(C12/C$5,"")</f>
        <v/>
      </c>
      <c r="D13" s="11" t="str">
        <f t="shared" si="5"/>
        <v/>
      </c>
      <c r="E13" s="11" t="str">
        <f t="shared" si="5"/>
        <v/>
      </c>
      <c r="F13" s="11" t="str">
        <f t="shared" si="5"/>
        <v/>
      </c>
      <c r="G13" s="11" t="str">
        <f t="shared" si="5"/>
        <v/>
      </c>
      <c r="H13" s="11" t="str">
        <f t="shared" si="5"/>
        <v/>
      </c>
      <c r="I13" s="11" t="str">
        <f t="shared" si="5"/>
        <v/>
      </c>
      <c r="J13" s="11" t="str">
        <f t="shared" si="5"/>
        <v/>
      </c>
      <c r="K13" s="11" t="str">
        <f t="shared" si="5"/>
        <v/>
      </c>
      <c r="L13" s="11" t="str">
        <f t="shared" si="5"/>
        <v/>
      </c>
      <c r="M13" s="11" t="str">
        <f t="shared" si="5"/>
        <v/>
      </c>
      <c r="N13" s="11" t="str">
        <f t="shared" si="5"/>
        <v/>
      </c>
      <c r="O13" s="14" t="str">
        <f t="shared" si="5"/>
        <v/>
      </c>
      <c r="P13" s="27" t="str">
        <f t="shared" si="5"/>
        <v/>
      </c>
    </row>
    <row r="14" spans="1:17" ht="14.25" customHeight="1" outlineLevel="1" x14ac:dyDescent="0.25">
      <c r="A14" s="24"/>
      <c r="B14" s="26" t="str">
        <f>'תחזית רווה'!B14</f>
        <v>הכנסות 5</v>
      </c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10">
        <f>SUM(C14:N14)</f>
        <v>0</v>
      </c>
      <c r="P14" s="42">
        <f>IFERROR(O14/(COUNTA(C14:N14)),0)</f>
        <v>0</v>
      </c>
    </row>
    <row r="15" spans="1:17" ht="14.25" customHeight="1" outlineLevel="1" x14ac:dyDescent="0.25">
      <c r="A15" s="22"/>
      <c r="B15" s="26" t="str">
        <f>'תחזית רווה'!B15</f>
        <v>%</v>
      </c>
      <c r="C15" s="11" t="str">
        <f t="shared" ref="C15:N15" si="6">IFERROR(C14/C$5,"")</f>
        <v/>
      </c>
      <c r="D15" s="11" t="str">
        <f t="shared" si="6"/>
        <v/>
      </c>
      <c r="E15" s="11" t="str">
        <f t="shared" si="6"/>
        <v/>
      </c>
      <c r="F15" s="11" t="str">
        <f t="shared" si="6"/>
        <v/>
      </c>
      <c r="G15" s="11" t="str">
        <f t="shared" si="6"/>
        <v/>
      </c>
      <c r="H15" s="11" t="str">
        <f t="shared" si="6"/>
        <v/>
      </c>
      <c r="I15" s="11" t="str">
        <f t="shared" si="6"/>
        <v/>
      </c>
      <c r="J15" s="11" t="str">
        <f t="shared" si="6"/>
        <v/>
      </c>
      <c r="K15" s="11" t="str">
        <f t="shared" si="6"/>
        <v/>
      </c>
      <c r="L15" s="11" t="str">
        <f t="shared" si="6"/>
        <v/>
      </c>
      <c r="M15" s="11" t="str">
        <f t="shared" si="6"/>
        <v/>
      </c>
      <c r="N15" s="11" t="str">
        <f t="shared" si="6"/>
        <v/>
      </c>
      <c r="O15" s="14" t="str">
        <f>IFERROR(O14/O$5,"")</f>
        <v/>
      </c>
      <c r="P15" s="27" t="str">
        <f>IFERROR(P14/P$5,"")</f>
        <v/>
      </c>
    </row>
    <row r="16" spans="1:17" x14ac:dyDescent="0.25">
      <c r="B16" s="43" t="str">
        <f>'תחזית רווה'!B16</f>
        <v>סה"כ עלות המכר</v>
      </c>
      <c r="C16" s="15">
        <f>C20+C22+C24+C26+C28+(C18-C30)</f>
        <v>0</v>
      </c>
      <c r="D16" s="15">
        <f t="shared" ref="D16:N16" si="7">D20+D22+D24+D26+D28+(D18-D30)</f>
        <v>0</v>
      </c>
      <c r="E16" s="15">
        <f t="shared" si="7"/>
        <v>0</v>
      </c>
      <c r="F16" s="15">
        <f t="shared" si="7"/>
        <v>0</v>
      </c>
      <c r="G16" s="15">
        <f t="shared" si="7"/>
        <v>0</v>
      </c>
      <c r="H16" s="15">
        <f t="shared" si="7"/>
        <v>0</v>
      </c>
      <c r="I16" s="15">
        <f t="shared" si="7"/>
        <v>0</v>
      </c>
      <c r="J16" s="15">
        <f t="shared" si="7"/>
        <v>0</v>
      </c>
      <c r="K16" s="15">
        <f t="shared" si="7"/>
        <v>0</v>
      </c>
      <c r="L16" s="15">
        <f t="shared" si="7"/>
        <v>0</v>
      </c>
      <c r="M16" s="15">
        <f t="shared" si="7"/>
        <v>0</v>
      </c>
      <c r="N16" s="15">
        <f t="shared" si="7"/>
        <v>0</v>
      </c>
      <c r="O16" s="16">
        <f>SUM(C16:N16)</f>
        <v>0</v>
      </c>
      <c r="P16" s="44">
        <f>IFERROR(O16/(12-COUNTIF(C16:N16,0)),0)</f>
        <v>0</v>
      </c>
    </row>
    <row r="17" spans="2:16" x14ac:dyDescent="0.25">
      <c r="B17" s="26" t="str">
        <f>'תחזית רווה'!B17</f>
        <v>%</v>
      </c>
      <c r="C17" s="11" t="str">
        <f>IFERROR(C16/C$5,"")</f>
        <v/>
      </c>
      <c r="D17" s="11" t="str">
        <f t="shared" ref="D17:P31" si="8">IFERROR(D16/D$5,"")</f>
        <v/>
      </c>
      <c r="E17" s="11" t="str">
        <f t="shared" si="8"/>
        <v/>
      </c>
      <c r="F17" s="11" t="str">
        <f t="shared" si="8"/>
        <v/>
      </c>
      <c r="G17" s="11" t="str">
        <f t="shared" si="8"/>
        <v/>
      </c>
      <c r="H17" s="11" t="str">
        <f t="shared" si="8"/>
        <v/>
      </c>
      <c r="I17" s="11" t="str">
        <f t="shared" si="8"/>
        <v/>
      </c>
      <c r="J17" s="11" t="str">
        <f t="shared" si="8"/>
        <v/>
      </c>
      <c r="K17" s="11" t="str">
        <f t="shared" si="8"/>
        <v/>
      </c>
      <c r="L17" s="11" t="str">
        <f t="shared" si="8"/>
        <v/>
      </c>
      <c r="M17" s="11" t="str">
        <f t="shared" si="8"/>
        <v/>
      </c>
      <c r="N17" s="11" t="str">
        <f t="shared" si="8"/>
        <v/>
      </c>
      <c r="O17" s="14" t="str">
        <f t="shared" si="8"/>
        <v/>
      </c>
      <c r="P17" s="27" t="str">
        <f t="shared" si="8"/>
        <v/>
      </c>
    </row>
    <row r="18" spans="2:16" ht="14.25" customHeight="1" outlineLevel="1" x14ac:dyDescent="0.25">
      <c r="B18" s="26" t="str">
        <f>'תחזית רווה'!B18</f>
        <v>מלאי פתיחה</v>
      </c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10">
        <f>SUM(C18:N18)</f>
        <v>0</v>
      </c>
      <c r="P18" s="42">
        <f>IFERROR(O18/(COUNTA(C18:N18)),0)</f>
        <v>0</v>
      </c>
    </row>
    <row r="19" spans="2:16" ht="14.25" customHeight="1" outlineLevel="1" x14ac:dyDescent="0.25">
      <c r="B19" s="26" t="str">
        <f>'תחזית רווה'!B19</f>
        <v>%</v>
      </c>
      <c r="C19" s="11" t="str">
        <f>IFERROR(C18/C$5,"")</f>
        <v/>
      </c>
      <c r="D19" s="11" t="str">
        <f t="shared" ref="D19:P19" si="9">IFERROR(D18/D$5,"")</f>
        <v/>
      </c>
      <c r="E19" s="11" t="str">
        <f t="shared" si="9"/>
        <v/>
      </c>
      <c r="F19" s="11" t="str">
        <f t="shared" si="9"/>
        <v/>
      </c>
      <c r="G19" s="11" t="str">
        <f t="shared" si="9"/>
        <v/>
      </c>
      <c r="H19" s="11" t="str">
        <f t="shared" si="9"/>
        <v/>
      </c>
      <c r="I19" s="11" t="str">
        <f t="shared" si="9"/>
        <v/>
      </c>
      <c r="J19" s="11" t="str">
        <f t="shared" si="9"/>
        <v/>
      </c>
      <c r="K19" s="11" t="str">
        <f t="shared" si="9"/>
        <v/>
      </c>
      <c r="L19" s="11" t="str">
        <f t="shared" si="9"/>
        <v/>
      </c>
      <c r="M19" s="11" t="str">
        <f t="shared" si="9"/>
        <v/>
      </c>
      <c r="N19" s="11" t="str">
        <f t="shared" si="9"/>
        <v/>
      </c>
      <c r="O19" s="14" t="str">
        <f t="shared" si="9"/>
        <v/>
      </c>
      <c r="P19" s="27" t="str">
        <f t="shared" si="9"/>
        <v/>
      </c>
    </row>
    <row r="20" spans="2:16" ht="14.25" customHeight="1" outlineLevel="1" x14ac:dyDescent="0.25">
      <c r="B20" s="26" t="str">
        <f>'תחזית רווה'!B20</f>
        <v>עלות המכר 1</v>
      </c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10">
        <f>SUM(C20:N20)</f>
        <v>0</v>
      </c>
      <c r="P20" s="42">
        <f>IFERROR(O20/(COUNTA(C20:N20)),0)</f>
        <v>0</v>
      </c>
    </row>
    <row r="21" spans="2:16" ht="14.25" customHeight="1" outlineLevel="1" x14ac:dyDescent="0.25">
      <c r="B21" s="26" t="str">
        <f>'תחזית רווה'!B21</f>
        <v>%</v>
      </c>
      <c r="C21" s="11" t="str">
        <f>IFERROR(C20/C$5,"")</f>
        <v/>
      </c>
      <c r="D21" s="11" t="str">
        <f t="shared" ref="D21:P21" si="10">IFERROR(D20/D$5,"")</f>
        <v/>
      </c>
      <c r="E21" s="11" t="str">
        <f t="shared" si="10"/>
        <v/>
      </c>
      <c r="F21" s="11" t="str">
        <f t="shared" si="10"/>
        <v/>
      </c>
      <c r="G21" s="11" t="str">
        <f t="shared" si="10"/>
        <v/>
      </c>
      <c r="H21" s="11" t="str">
        <f t="shared" si="10"/>
        <v/>
      </c>
      <c r="I21" s="11" t="str">
        <f t="shared" si="10"/>
        <v/>
      </c>
      <c r="J21" s="11" t="str">
        <f t="shared" si="10"/>
        <v/>
      </c>
      <c r="K21" s="11" t="str">
        <f t="shared" si="10"/>
        <v/>
      </c>
      <c r="L21" s="11" t="str">
        <f t="shared" si="10"/>
        <v/>
      </c>
      <c r="M21" s="11" t="str">
        <f t="shared" si="10"/>
        <v/>
      </c>
      <c r="N21" s="11" t="str">
        <f t="shared" si="10"/>
        <v/>
      </c>
      <c r="O21" s="14" t="str">
        <f t="shared" si="10"/>
        <v/>
      </c>
      <c r="P21" s="27" t="str">
        <f t="shared" si="10"/>
        <v/>
      </c>
    </row>
    <row r="22" spans="2:16" ht="14.25" customHeight="1" outlineLevel="1" x14ac:dyDescent="0.25">
      <c r="B22" s="26" t="str">
        <f>'תחזית רווה'!B22</f>
        <v>עלות המכר 2</v>
      </c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10">
        <f>SUM(C22:N22)</f>
        <v>0</v>
      </c>
      <c r="P22" s="42">
        <f>IFERROR(O22/(COUNTA(C22:N22)),0)</f>
        <v>0</v>
      </c>
    </row>
    <row r="23" spans="2:16" ht="14.25" customHeight="1" outlineLevel="1" x14ac:dyDescent="0.25">
      <c r="B23" s="26" t="str">
        <f>'תחזית רווה'!B23</f>
        <v>%</v>
      </c>
      <c r="C23" s="11" t="str">
        <f>IFERROR(C22/C$5,"")</f>
        <v/>
      </c>
      <c r="D23" s="11" t="str">
        <f t="shared" si="8"/>
        <v/>
      </c>
      <c r="E23" s="11" t="str">
        <f t="shared" si="8"/>
        <v/>
      </c>
      <c r="F23" s="11" t="str">
        <f t="shared" si="8"/>
        <v/>
      </c>
      <c r="G23" s="11" t="str">
        <f t="shared" si="8"/>
        <v/>
      </c>
      <c r="H23" s="11" t="str">
        <f t="shared" si="8"/>
        <v/>
      </c>
      <c r="I23" s="11" t="str">
        <f t="shared" si="8"/>
        <v/>
      </c>
      <c r="J23" s="11" t="str">
        <f t="shared" si="8"/>
        <v/>
      </c>
      <c r="K23" s="11" t="str">
        <f t="shared" si="8"/>
        <v/>
      </c>
      <c r="L23" s="11" t="str">
        <f t="shared" si="8"/>
        <v/>
      </c>
      <c r="M23" s="11" t="str">
        <f t="shared" si="8"/>
        <v/>
      </c>
      <c r="N23" s="11" t="str">
        <f t="shared" si="8"/>
        <v/>
      </c>
      <c r="O23" s="14" t="str">
        <f t="shared" si="8"/>
        <v/>
      </c>
      <c r="P23" s="27" t="str">
        <f t="shared" si="8"/>
        <v/>
      </c>
    </row>
    <row r="24" spans="2:16" ht="14.25" customHeight="1" outlineLevel="1" x14ac:dyDescent="0.25">
      <c r="B24" s="26" t="str">
        <f>'תחזית רווה'!B24</f>
        <v>עלות המכר 3</v>
      </c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10">
        <f>SUM(C24:N24)</f>
        <v>0</v>
      </c>
      <c r="P24" s="42">
        <f>IFERROR(O24/(COUNTA(C24:N24)),0)</f>
        <v>0</v>
      </c>
    </row>
    <row r="25" spans="2:16" ht="14.25" customHeight="1" outlineLevel="1" x14ac:dyDescent="0.25">
      <c r="B25" s="26" t="str">
        <f>'תחזית רווה'!B25</f>
        <v>%</v>
      </c>
      <c r="C25" s="11" t="str">
        <f>IFERROR(C24/C$5,"")</f>
        <v/>
      </c>
      <c r="D25" s="11" t="str">
        <f t="shared" si="8"/>
        <v/>
      </c>
      <c r="E25" s="11" t="str">
        <f t="shared" si="8"/>
        <v/>
      </c>
      <c r="F25" s="11" t="str">
        <f t="shared" si="8"/>
        <v/>
      </c>
      <c r="G25" s="11" t="str">
        <f t="shared" si="8"/>
        <v/>
      </c>
      <c r="H25" s="11" t="str">
        <f t="shared" si="8"/>
        <v/>
      </c>
      <c r="I25" s="11" t="str">
        <f t="shared" si="8"/>
        <v/>
      </c>
      <c r="J25" s="11" t="str">
        <f t="shared" si="8"/>
        <v/>
      </c>
      <c r="K25" s="11" t="str">
        <f t="shared" si="8"/>
        <v/>
      </c>
      <c r="L25" s="11" t="str">
        <f t="shared" si="8"/>
        <v/>
      </c>
      <c r="M25" s="11" t="str">
        <f t="shared" si="8"/>
        <v/>
      </c>
      <c r="N25" s="11" t="str">
        <f t="shared" si="8"/>
        <v/>
      </c>
      <c r="O25" s="14" t="str">
        <f t="shared" si="8"/>
        <v/>
      </c>
      <c r="P25" s="27" t="str">
        <f t="shared" si="8"/>
        <v/>
      </c>
    </row>
    <row r="26" spans="2:16" ht="14.25" customHeight="1" outlineLevel="1" x14ac:dyDescent="0.25">
      <c r="B26" s="26" t="str">
        <f>'תחזית רווה'!B26</f>
        <v>עלות המכר 4</v>
      </c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10">
        <f>SUM(C26:N26)</f>
        <v>0</v>
      </c>
      <c r="P26" s="42">
        <f>IFERROR(O26/(COUNTA(C26:N26)),0)</f>
        <v>0</v>
      </c>
    </row>
    <row r="27" spans="2:16" ht="14.25" customHeight="1" outlineLevel="1" x14ac:dyDescent="0.25">
      <c r="B27" s="26" t="str">
        <f>'תחזית רווה'!B27</f>
        <v>%</v>
      </c>
      <c r="C27" s="11" t="str">
        <f>IFERROR(C26/C$5,"")</f>
        <v/>
      </c>
      <c r="D27" s="11" t="str">
        <f t="shared" si="8"/>
        <v/>
      </c>
      <c r="E27" s="11" t="str">
        <f t="shared" si="8"/>
        <v/>
      </c>
      <c r="F27" s="11" t="str">
        <f t="shared" si="8"/>
        <v/>
      </c>
      <c r="G27" s="11" t="str">
        <f t="shared" si="8"/>
        <v/>
      </c>
      <c r="H27" s="11" t="str">
        <f t="shared" si="8"/>
        <v/>
      </c>
      <c r="I27" s="11" t="str">
        <f t="shared" si="8"/>
        <v/>
      </c>
      <c r="J27" s="11" t="str">
        <f t="shared" si="8"/>
        <v/>
      </c>
      <c r="K27" s="11" t="str">
        <f t="shared" si="8"/>
        <v/>
      </c>
      <c r="L27" s="11" t="str">
        <f t="shared" si="8"/>
        <v/>
      </c>
      <c r="M27" s="11" t="str">
        <f t="shared" si="8"/>
        <v/>
      </c>
      <c r="N27" s="11" t="str">
        <f t="shared" si="8"/>
        <v/>
      </c>
      <c r="O27" s="14" t="str">
        <f t="shared" si="8"/>
        <v/>
      </c>
      <c r="P27" s="27" t="str">
        <f t="shared" si="8"/>
        <v/>
      </c>
    </row>
    <row r="28" spans="2:16" ht="14.25" customHeight="1" outlineLevel="1" x14ac:dyDescent="0.25">
      <c r="B28" s="26" t="str">
        <f>'תחזית רווה'!B28</f>
        <v>עלות המכר 5</v>
      </c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10">
        <f>SUM(C28:N28)</f>
        <v>0</v>
      </c>
      <c r="P28" s="42">
        <f>IFERROR(O28/(COUNTA(C28:N28)),0)</f>
        <v>0</v>
      </c>
    </row>
    <row r="29" spans="2:16" ht="14.25" customHeight="1" outlineLevel="1" x14ac:dyDescent="0.25">
      <c r="B29" s="26" t="str">
        <f>'תחזית רווה'!B29</f>
        <v>%</v>
      </c>
      <c r="C29" s="11" t="str">
        <f>IFERROR(C28/C$5,"")</f>
        <v/>
      </c>
      <c r="D29" s="11" t="str">
        <f t="shared" si="8"/>
        <v/>
      </c>
      <c r="E29" s="11" t="str">
        <f t="shared" si="8"/>
        <v/>
      </c>
      <c r="F29" s="11" t="str">
        <f t="shared" si="8"/>
        <v/>
      </c>
      <c r="G29" s="11" t="str">
        <f t="shared" si="8"/>
        <v/>
      </c>
      <c r="H29" s="11" t="str">
        <f t="shared" si="8"/>
        <v/>
      </c>
      <c r="I29" s="11" t="str">
        <f t="shared" si="8"/>
        <v/>
      </c>
      <c r="J29" s="11" t="str">
        <f t="shared" si="8"/>
        <v/>
      </c>
      <c r="K29" s="11" t="str">
        <f t="shared" si="8"/>
        <v/>
      </c>
      <c r="L29" s="11" t="str">
        <f t="shared" si="8"/>
        <v/>
      </c>
      <c r="M29" s="11" t="str">
        <f t="shared" si="8"/>
        <v/>
      </c>
      <c r="N29" s="11" t="str">
        <f t="shared" si="8"/>
        <v/>
      </c>
      <c r="O29" s="14" t="str">
        <f t="shared" si="8"/>
        <v/>
      </c>
      <c r="P29" s="27" t="str">
        <f t="shared" si="8"/>
        <v/>
      </c>
    </row>
    <row r="30" spans="2:16" ht="14.25" customHeight="1" outlineLevel="1" x14ac:dyDescent="0.25">
      <c r="B30" s="26" t="str">
        <f>'תחזית רווה'!B30</f>
        <v>מלאי סגירה</v>
      </c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10">
        <f>SUM(C30:N30)</f>
        <v>0</v>
      </c>
      <c r="P30" s="42">
        <f>IFERROR(O30/(COUNTA(C30:N30)),0)</f>
        <v>0</v>
      </c>
    </row>
    <row r="31" spans="2:16" ht="14.25" customHeight="1" outlineLevel="1" x14ac:dyDescent="0.25">
      <c r="B31" s="26" t="str">
        <f>'תחזית רווה'!B31</f>
        <v>%</v>
      </c>
      <c r="C31" s="11" t="str">
        <f>IFERROR(C30/C$5,"")</f>
        <v/>
      </c>
      <c r="D31" s="11" t="str">
        <f t="shared" si="8"/>
        <v/>
      </c>
      <c r="E31" s="11" t="str">
        <f t="shared" si="8"/>
        <v/>
      </c>
      <c r="F31" s="11" t="str">
        <f t="shared" si="8"/>
        <v/>
      </c>
      <c r="G31" s="11" t="str">
        <f t="shared" si="8"/>
        <v/>
      </c>
      <c r="H31" s="11" t="str">
        <f t="shared" si="8"/>
        <v/>
      </c>
      <c r="I31" s="11" t="str">
        <f t="shared" si="8"/>
        <v/>
      </c>
      <c r="J31" s="11" t="str">
        <f t="shared" si="8"/>
        <v/>
      </c>
      <c r="K31" s="11" t="str">
        <f t="shared" si="8"/>
        <v/>
      </c>
      <c r="L31" s="11" t="str">
        <f t="shared" si="8"/>
        <v/>
      </c>
      <c r="M31" s="11" t="str">
        <f t="shared" si="8"/>
        <v/>
      </c>
      <c r="N31" s="11" t="str">
        <f t="shared" si="8"/>
        <v/>
      </c>
      <c r="O31" s="14" t="str">
        <f t="shared" si="8"/>
        <v/>
      </c>
      <c r="P31" s="27" t="str">
        <f t="shared" si="8"/>
        <v/>
      </c>
    </row>
    <row r="32" spans="2:16" x14ac:dyDescent="0.25">
      <c r="B32" s="43" t="str">
        <f>'תחזית רווה'!B32</f>
        <v>רווח גולמי</v>
      </c>
      <c r="C32" s="15">
        <f t="shared" ref="C32:N32" si="11">C5-C16</f>
        <v>0</v>
      </c>
      <c r="D32" s="15">
        <f t="shared" si="11"/>
        <v>0</v>
      </c>
      <c r="E32" s="15">
        <f t="shared" si="11"/>
        <v>0</v>
      </c>
      <c r="F32" s="15">
        <f t="shared" si="11"/>
        <v>0</v>
      </c>
      <c r="G32" s="15">
        <f t="shared" si="11"/>
        <v>0</v>
      </c>
      <c r="H32" s="15">
        <f t="shared" si="11"/>
        <v>0</v>
      </c>
      <c r="I32" s="15">
        <f t="shared" si="11"/>
        <v>0</v>
      </c>
      <c r="J32" s="15">
        <f t="shared" si="11"/>
        <v>0</v>
      </c>
      <c r="K32" s="15">
        <f t="shared" si="11"/>
        <v>0</v>
      </c>
      <c r="L32" s="15">
        <f t="shared" si="11"/>
        <v>0</v>
      </c>
      <c r="M32" s="15">
        <f t="shared" si="11"/>
        <v>0</v>
      </c>
      <c r="N32" s="15">
        <f t="shared" si="11"/>
        <v>0</v>
      </c>
      <c r="O32" s="16">
        <f>SUM(C32:N32)</f>
        <v>0</v>
      </c>
      <c r="P32" s="44">
        <f>IFERROR(O32/(12-COUNTIF(C32:N32,0)),0)</f>
        <v>0</v>
      </c>
    </row>
    <row r="33" spans="2:16" x14ac:dyDescent="0.25">
      <c r="B33" s="26" t="str">
        <f>'תחזית רווה'!B33</f>
        <v>%</v>
      </c>
      <c r="C33" s="11" t="str">
        <f>IFERROR(C32/C$5,"")</f>
        <v/>
      </c>
      <c r="D33" s="11" t="str">
        <f t="shared" ref="D33:P33" si="12">IFERROR(D32/D$5,"")</f>
        <v/>
      </c>
      <c r="E33" s="11" t="str">
        <f t="shared" si="12"/>
        <v/>
      </c>
      <c r="F33" s="11" t="str">
        <f t="shared" si="12"/>
        <v/>
      </c>
      <c r="G33" s="11" t="str">
        <f t="shared" si="12"/>
        <v/>
      </c>
      <c r="H33" s="11" t="str">
        <f t="shared" si="12"/>
        <v/>
      </c>
      <c r="I33" s="11" t="str">
        <f t="shared" si="12"/>
        <v/>
      </c>
      <c r="J33" s="11" t="str">
        <f t="shared" si="12"/>
        <v/>
      </c>
      <c r="K33" s="11" t="str">
        <f t="shared" si="12"/>
        <v/>
      </c>
      <c r="L33" s="11" t="str">
        <f t="shared" si="12"/>
        <v/>
      </c>
      <c r="M33" s="11" t="str">
        <f t="shared" si="12"/>
        <v/>
      </c>
      <c r="N33" s="11" t="str">
        <f t="shared" si="12"/>
        <v/>
      </c>
      <c r="O33" s="14" t="str">
        <f t="shared" si="12"/>
        <v/>
      </c>
      <c r="P33" s="27" t="str">
        <f t="shared" si="12"/>
        <v/>
      </c>
    </row>
    <row r="34" spans="2:16" x14ac:dyDescent="0.25">
      <c r="B34" s="43" t="str">
        <f>'תחזית רווה'!B34</f>
        <v>סה"כ שכר</v>
      </c>
      <c r="C34" s="15">
        <f t="shared" ref="C34:N34" si="13">C36+C38+C40+C42+C44+C46+C48+C50</f>
        <v>0</v>
      </c>
      <c r="D34" s="15">
        <f t="shared" si="13"/>
        <v>0</v>
      </c>
      <c r="E34" s="15">
        <f t="shared" si="13"/>
        <v>0</v>
      </c>
      <c r="F34" s="15">
        <f t="shared" si="13"/>
        <v>0</v>
      </c>
      <c r="G34" s="15">
        <f t="shared" si="13"/>
        <v>0</v>
      </c>
      <c r="H34" s="15">
        <f t="shared" si="13"/>
        <v>0</v>
      </c>
      <c r="I34" s="15">
        <f t="shared" si="13"/>
        <v>0</v>
      </c>
      <c r="J34" s="15">
        <f t="shared" si="13"/>
        <v>0</v>
      </c>
      <c r="K34" s="15">
        <f t="shared" si="13"/>
        <v>0</v>
      </c>
      <c r="L34" s="15">
        <f t="shared" si="13"/>
        <v>0</v>
      </c>
      <c r="M34" s="15">
        <f t="shared" si="13"/>
        <v>0</v>
      </c>
      <c r="N34" s="15">
        <f t="shared" si="13"/>
        <v>0</v>
      </c>
      <c r="O34" s="16">
        <f>SUM(C34:N34)</f>
        <v>0</v>
      </c>
      <c r="P34" s="44">
        <f>IFERROR(O34/(12-COUNTIF(C34:N34,0)),0)</f>
        <v>0</v>
      </c>
    </row>
    <row r="35" spans="2:16" x14ac:dyDescent="0.25">
      <c r="B35" s="26" t="str">
        <f>'תחזית רווה'!B35</f>
        <v>%</v>
      </c>
      <c r="C35" s="11" t="str">
        <f>IFERROR(C34/C$5,"")</f>
        <v/>
      </c>
      <c r="D35" s="11" t="str">
        <f t="shared" ref="D35:P35" si="14">IFERROR(D34/D$5,"")</f>
        <v/>
      </c>
      <c r="E35" s="11" t="str">
        <f t="shared" si="14"/>
        <v/>
      </c>
      <c r="F35" s="11" t="str">
        <f t="shared" si="14"/>
        <v/>
      </c>
      <c r="G35" s="11" t="str">
        <f t="shared" si="14"/>
        <v/>
      </c>
      <c r="H35" s="11" t="str">
        <f t="shared" si="14"/>
        <v/>
      </c>
      <c r="I35" s="11" t="str">
        <f t="shared" si="14"/>
        <v/>
      </c>
      <c r="J35" s="11" t="str">
        <f t="shared" si="14"/>
        <v/>
      </c>
      <c r="K35" s="11" t="str">
        <f t="shared" si="14"/>
        <v/>
      </c>
      <c r="L35" s="11" t="str">
        <f t="shared" si="14"/>
        <v/>
      </c>
      <c r="M35" s="11" t="str">
        <f t="shared" si="14"/>
        <v/>
      </c>
      <c r="N35" s="11" t="str">
        <f t="shared" si="14"/>
        <v/>
      </c>
      <c r="O35" s="14" t="str">
        <f t="shared" si="14"/>
        <v/>
      </c>
      <c r="P35" s="27" t="str">
        <f t="shared" si="14"/>
        <v/>
      </c>
    </row>
    <row r="36" spans="2:16" ht="14.25" customHeight="1" outlineLevel="1" x14ac:dyDescent="0.25">
      <c r="B36" s="26">
        <f>'תחזית רווה'!B36</f>
        <v>0</v>
      </c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10">
        <f>SUM(C36:N36)</f>
        <v>0</v>
      </c>
      <c r="P36" s="42">
        <f>IFERROR(O36/(COUNTA(C36:N36)),0)</f>
        <v>0</v>
      </c>
    </row>
    <row r="37" spans="2:16" ht="14.25" customHeight="1" outlineLevel="1" x14ac:dyDescent="0.25">
      <c r="B37" s="26" t="str">
        <f>'תחזית רווה'!B37</f>
        <v>%</v>
      </c>
      <c r="C37" s="11" t="str">
        <f t="shared" ref="C37:N37" si="15">IFERROR(C36/C$5,"")</f>
        <v/>
      </c>
      <c r="D37" s="11" t="str">
        <f t="shared" si="15"/>
        <v/>
      </c>
      <c r="E37" s="11" t="str">
        <f t="shared" si="15"/>
        <v/>
      </c>
      <c r="F37" s="11" t="str">
        <f t="shared" si="15"/>
        <v/>
      </c>
      <c r="G37" s="11" t="str">
        <f t="shared" si="15"/>
        <v/>
      </c>
      <c r="H37" s="11" t="str">
        <f t="shared" si="15"/>
        <v/>
      </c>
      <c r="I37" s="11" t="str">
        <f t="shared" si="15"/>
        <v/>
      </c>
      <c r="J37" s="11" t="str">
        <f t="shared" si="15"/>
        <v/>
      </c>
      <c r="K37" s="11" t="str">
        <f t="shared" si="15"/>
        <v/>
      </c>
      <c r="L37" s="11" t="str">
        <f t="shared" si="15"/>
        <v/>
      </c>
      <c r="M37" s="11" t="str">
        <f t="shared" si="15"/>
        <v/>
      </c>
      <c r="N37" s="11" t="str">
        <f t="shared" si="15"/>
        <v/>
      </c>
      <c r="O37" s="14" t="str">
        <f>IFERROR(O36/O$5,"")</f>
        <v/>
      </c>
      <c r="P37" s="27" t="str">
        <f>IFERROR(P36/P$5,"")</f>
        <v/>
      </c>
    </row>
    <row r="38" spans="2:16" ht="14.25" customHeight="1" outlineLevel="1" x14ac:dyDescent="0.25">
      <c r="B38" s="26">
        <f>'תחזית רווה'!B38</f>
        <v>0</v>
      </c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10">
        <f>SUM(C38:N38)</f>
        <v>0</v>
      </c>
      <c r="P38" s="42">
        <f>IFERROR(O38/(COUNTA(C38:N38)),0)</f>
        <v>0</v>
      </c>
    </row>
    <row r="39" spans="2:16" ht="14.25" customHeight="1" outlineLevel="1" x14ac:dyDescent="0.25">
      <c r="B39" s="26" t="str">
        <f>'תחזית רווה'!B39</f>
        <v>%</v>
      </c>
      <c r="C39" s="11" t="str">
        <f>IFERROR(C38/C$5,"")</f>
        <v/>
      </c>
      <c r="D39" s="11" t="str">
        <f t="shared" ref="D39:P39" si="16">IFERROR(D38/D$5,"")</f>
        <v/>
      </c>
      <c r="E39" s="11" t="str">
        <f t="shared" si="16"/>
        <v/>
      </c>
      <c r="F39" s="11" t="str">
        <f t="shared" si="16"/>
        <v/>
      </c>
      <c r="G39" s="11" t="str">
        <f t="shared" si="16"/>
        <v/>
      </c>
      <c r="H39" s="11" t="str">
        <f t="shared" si="16"/>
        <v/>
      </c>
      <c r="I39" s="11" t="str">
        <f t="shared" si="16"/>
        <v/>
      </c>
      <c r="J39" s="11" t="str">
        <f t="shared" si="16"/>
        <v/>
      </c>
      <c r="K39" s="11" t="str">
        <f t="shared" si="16"/>
        <v/>
      </c>
      <c r="L39" s="11" t="str">
        <f t="shared" si="16"/>
        <v/>
      </c>
      <c r="M39" s="11" t="str">
        <f t="shared" si="16"/>
        <v/>
      </c>
      <c r="N39" s="11" t="str">
        <f t="shared" si="16"/>
        <v/>
      </c>
      <c r="O39" s="14" t="str">
        <f t="shared" si="16"/>
        <v/>
      </c>
      <c r="P39" s="27" t="str">
        <f t="shared" si="16"/>
        <v/>
      </c>
    </row>
    <row r="40" spans="2:16" ht="14.25" customHeight="1" outlineLevel="1" x14ac:dyDescent="0.25">
      <c r="B40" s="26">
        <f>'תחזית רווה'!B40</f>
        <v>0</v>
      </c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10">
        <f>SUM(C40:N40)</f>
        <v>0</v>
      </c>
      <c r="P40" s="42">
        <f>IFERROR(O40/(COUNTA(C40:N40)),0)</f>
        <v>0</v>
      </c>
    </row>
    <row r="41" spans="2:16" ht="14.25" customHeight="1" outlineLevel="1" x14ac:dyDescent="0.25">
      <c r="B41" s="26" t="str">
        <f>'תחזית רווה'!B41</f>
        <v>%</v>
      </c>
      <c r="C41" s="11" t="str">
        <f>IFERROR(C40/C$5,"")</f>
        <v/>
      </c>
      <c r="D41" s="11" t="str">
        <f t="shared" ref="D41:P41" si="17">IFERROR(D40/D$5,"")</f>
        <v/>
      </c>
      <c r="E41" s="11" t="str">
        <f t="shared" si="17"/>
        <v/>
      </c>
      <c r="F41" s="11" t="str">
        <f t="shared" si="17"/>
        <v/>
      </c>
      <c r="G41" s="11" t="str">
        <f t="shared" si="17"/>
        <v/>
      </c>
      <c r="H41" s="11" t="str">
        <f t="shared" si="17"/>
        <v/>
      </c>
      <c r="I41" s="11" t="str">
        <f t="shared" si="17"/>
        <v/>
      </c>
      <c r="J41" s="11" t="str">
        <f t="shared" si="17"/>
        <v/>
      </c>
      <c r="K41" s="11" t="str">
        <f t="shared" si="17"/>
        <v/>
      </c>
      <c r="L41" s="11" t="str">
        <f t="shared" si="17"/>
        <v/>
      </c>
      <c r="M41" s="11" t="str">
        <f t="shared" si="17"/>
        <v/>
      </c>
      <c r="N41" s="11" t="str">
        <f t="shared" si="17"/>
        <v/>
      </c>
      <c r="O41" s="14" t="str">
        <f t="shared" si="17"/>
        <v/>
      </c>
      <c r="P41" s="27" t="str">
        <f t="shared" si="17"/>
        <v/>
      </c>
    </row>
    <row r="42" spans="2:16" ht="14.25" customHeight="1" outlineLevel="1" x14ac:dyDescent="0.25">
      <c r="B42" s="26">
        <f>'תחזית רווה'!B42</f>
        <v>0</v>
      </c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10">
        <f>SUM(C42:N42)</f>
        <v>0</v>
      </c>
      <c r="P42" s="42">
        <f>IFERROR(O42/(COUNTA(C42:N42)),0)</f>
        <v>0</v>
      </c>
    </row>
    <row r="43" spans="2:16" ht="14.25" customHeight="1" outlineLevel="1" x14ac:dyDescent="0.25">
      <c r="B43" s="26" t="str">
        <f>'תחזית רווה'!B43</f>
        <v>%</v>
      </c>
      <c r="C43" s="11" t="str">
        <f>IFERROR(C42/C$5,"")</f>
        <v/>
      </c>
      <c r="D43" s="11" t="str">
        <f t="shared" ref="D43:P43" si="18">IFERROR(D42/D$5,"")</f>
        <v/>
      </c>
      <c r="E43" s="11" t="str">
        <f t="shared" si="18"/>
        <v/>
      </c>
      <c r="F43" s="11" t="str">
        <f t="shared" si="18"/>
        <v/>
      </c>
      <c r="G43" s="11" t="str">
        <f t="shared" si="18"/>
        <v/>
      </c>
      <c r="H43" s="11" t="str">
        <f t="shared" si="18"/>
        <v/>
      </c>
      <c r="I43" s="11" t="str">
        <f t="shared" si="18"/>
        <v/>
      </c>
      <c r="J43" s="11" t="str">
        <f t="shared" si="18"/>
        <v/>
      </c>
      <c r="K43" s="11" t="str">
        <f t="shared" si="18"/>
        <v/>
      </c>
      <c r="L43" s="11" t="str">
        <f t="shared" si="18"/>
        <v/>
      </c>
      <c r="M43" s="11" t="str">
        <f t="shared" si="18"/>
        <v/>
      </c>
      <c r="N43" s="11" t="str">
        <f t="shared" si="18"/>
        <v/>
      </c>
      <c r="O43" s="14" t="str">
        <f t="shared" si="18"/>
        <v/>
      </c>
      <c r="P43" s="27" t="str">
        <f t="shared" si="18"/>
        <v/>
      </c>
    </row>
    <row r="44" spans="2:16" ht="14.25" customHeight="1" outlineLevel="1" x14ac:dyDescent="0.25">
      <c r="B44" s="26">
        <f>'תחזית רווה'!B44</f>
        <v>0</v>
      </c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10">
        <f>SUM(C44:N44)</f>
        <v>0</v>
      </c>
      <c r="P44" s="42">
        <f>IFERROR(O44/(COUNTA(C44:N44)),0)</f>
        <v>0</v>
      </c>
    </row>
    <row r="45" spans="2:16" ht="14.25" customHeight="1" outlineLevel="1" x14ac:dyDescent="0.25">
      <c r="B45" s="26" t="str">
        <f>'תחזית רווה'!B45</f>
        <v>%</v>
      </c>
      <c r="C45" s="11" t="str">
        <f>IFERROR(C44/C$5,"")</f>
        <v/>
      </c>
      <c r="D45" s="11" t="str">
        <f t="shared" ref="D45:P45" si="19">IFERROR(D44/D$5,"")</f>
        <v/>
      </c>
      <c r="E45" s="11" t="str">
        <f t="shared" si="19"/>
        <v/>
      </c>
      <c r="F45" s="11" t="str">
        <f t="shared" si="19"/>
        <v/>
      </c>
      <c r="G45" s="11" t="str">
        <f t="shared" si="19"/>
        <v/>
      </c>
      <c r="H45" s="11" t="str">
        <f t="shared" si="19"/>
        <v/>
      </c>
      <c r="I45" s="11" t="str">
        <f t="shared" si="19"/>
        <v/>
      </c>
      <c r="J45" s="11" t="str">
        <f t="shared" si="19"/>
        <v/>
      </c>
      <c r="K45" s="11" t="str">
        <f t="shared" si="19"/>
        <v/>
      </c>
      <c r="L45" s="11" t="str">
        <f t="shared" si="19"/>
        <v/>
      </c>
      <c r="M45" s="11" t="str">
        <f t="shared" si="19"/>
        <v/>
      </c>
      <c r="N45" s="11" t="str">
        <f t="shared" si="19"/>
        <v/>
      </c>
      <c r="O45" s="14" t="str">
        <f t="shared" si="19"/>
        <v/>
      </c>
      <c r="P45" s="27" t="str">
        <f t="shared" si="19"/>
        <v/>
      </c>
    </row>
    <row r="46" spans="2:16" ht="14.25" customHeight="1" outlineLevel="1" x14ac:dyDescent="0.25">
      <c r="B46" s="26">
        <f>'תחזית רווה'!B46</f>
        <v>0</v>
      </c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10">
        <f>SUM(C46:N46)</f>
        <v>0</v>
      </c>
      <c r="P46" s="42">
        <f>IFERROR(O46/(COUNTA(C46:N46)),0)</f>
        <v>0</v>
      </c>
    </row>
    <row r="47" spans="2:16" ht="14.25" customHeight="1" outlineLevel="1" x14ac:dyDescent="0.25">
      <c r="B47" s="26" t="str">
        <f>'תחזית רווה'!B47</f>
        <v>%</v>
      </c>
      <c r="C47" s="11" t="str">
        <f>IFERROR(C46/C$5,"")</f>
        <v/>
      </c>
      <c r="D47" s="11" t="str">
        <f t="shared" ref="D47:P47" si="20">IFERROR(D46/D$5,"")</f>
        <v/>
      </c>
      <c r="E47" s="11" t="str">
        <f t="shared" si="20"/>
        <v/>
      </c>
      <c r="F47" s="11" t="str">
        <f t="shared" si="20"/>
        <v/>
      </c>
      <c r="G47" s="11" t="str">
        <f t="shared" si="20"/>
        <v/>
      </c>
      <c r="H47" s="11" t="str">
        <f t="shared" si="20"/>
        <v/>
      </c>
      <c r="I47" s="11" t="str">
        <f t="shared" si="20"/>
        <v/>
      </c>
      <c r="J47" s="11" t="str">
        <f t="shared" si="20"/>
        <v/>
      </c>
      <c r="K47" s="11" t="str">
        <f t="shared" si="20"/>
        <v/>
      </c>
      <c r="L47" s="11" t="str">
        <f t="shared" si="20"/>
        <v/>
      </c>
      <c r="M47" s="11" t="str">
        <f t="shared" si="20"/>
        <v/>
      </c>
      <c r="N47" s="11" t="str">
        <f t="shared" si="20"/>
        <v/>
      </c>
      <c r="O47" s="14" t="str">
        <f t="shared" si="20"/>
        <v/>
      </c>
      <c r="P47" s="27" t="str">
        <f t="shared" si="20"/>
        <v/>
      </c>
    </row>
    <row r="48" spans="2:16" ht="14.25" customHeight="1" outlineLevel="1" x14ac:dyDescent="0.25">
      <c r="B48" s="26">
        <f>'תחזית רווה'!B48</f>
        <v>0</v>
      </c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10">
        <f>SUM(C48:N48)</f>
        <v>0</v>
      </c>
      <c r="P48" s="42">
        <f>IFERROR(O48/(COUNTA(C48:N48)),0)</f>
        <v>0</v>
      </c>
    </row>
    <row r="49" spans="2:16" ht="14.25" customHeight="1" outlineLevel="1" x14ac:dyDescent="0.25">
      <c r="B49" s="26" t="str">
        <f>'תחזית רווה'!B49</f>
        <v>%</v>
      </c>
      <c r="C49" s="11" t="str">
        <f>IFERROR(C48/C$5,"")</f>
        <v/>
      </c>
      <c r="D49" s="11" t="str">
        <f t="shared" ref="D49:P49" si="21">IFERROR(D48/D$5,"")</f>
        <v/>
      </c>
      <c r="E49" s="11" t="str">
        <f t="shared" si="21"/>
        <v/>
      </c>
      <c r="F49" s="11" t="str">
        <f t="shared" si="21"/>
        <v/>
      </c>
      <c r="G49" s="11" t="str">
        <f t="shared" si="21"/>
        <v/>
      </c>
      <c r="H49" s="11" t="str">
        <f t="shared" si="21"/>
        <v/>
      </c>
      <c r="I49" s="11" t="str">
        <f t="shared" si="21"/>
        <v/>
      </c>
      <c r="J49" s="11" t="str">
        <f t="shared" si="21"/>
        <v/>
      </c>
      <c r="K49" s="11" t="str">
        <f t="shared" si="21"/>
        <v/>
      </c>
      <c r="L49" s="11" t="str">
        <f t="shared" si="21"/>
        <v/>
      </c>
      <c r="M49" s="11" t="str">
        <f t="shared" si="21"/>
        <v/>
      </c>
      <c r="N49" s="11" t="str">
        <f t="shared" si="21"/>
        <v/>
      </c>
      <c r="O49" s="14" t="str">
        <f t="shared" si="21"/>
        <v/>
      </c>
      <c r="P49" s="27" t="str">
        <f t="shared" si="21"/>
        <v/>
      </c>
    </row>
    <row r="50" spans="2:16" ht="14.25" customHeight="1" outlineLevel="1" x14ac:dyDescent="0.25">
      <c r="B50" s="26">
        <f>'תחזית רווה'!B50</f>
        <v>0</v>
      </c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10">
        <f>SUM(C50:N50)</f>
        <v>0</v>
      </c>
      <c r="P50" s="42">
        <f>IFERROR(O50/(COUNTA(C50:N50)),0)</f>
        <v>0</v>
      </c>
    </row>
    <row r="51" spans="2:16" ht="14.25" customHeight="1" outlineLevel="1" x14ac:dyDescent="0.25">
      <c r="B51" s="26" t="str">
        <f>'תחזית רווה'!B51</f>
        <v>%</v>
      </c>
      <c r="C51" s="11" t="str">
        <f t="shared" ref="C51:N51" si="22">IFERROR(C50/C$5,"")</f>
        <v/>
      </c>
      <c r="D51" s="11" t="str">
        <f t="shared" si="22"/>
        <v/>
      </c>
      <c r="E51" s="11" t="str">
        <f t="shared" si="22"/>
        <v/>
      </c>
      <c r="F51" s="11" t="str">
        <f t="shared" si="22"/>
        <v/>
      </c>
      <c r="G51" s="11" t="str">
        <f t="shared" si="22"/>
        <v/>
      </c>
      <c r="H51" s="11" t="str">
        <f t="shared" si="22"/>
        <v/>
      </c>
      <c r="I51" s="11" t="str">
        <f t="shared" si="22"/>
        <v/>
      </c>
      <c r="J51" s="11" t="str">
        <f t="shared" si="22"/>
        <v/>
      </c>
      <c r="K51" s="11" t="str">
        <f t="shared" si="22"/>
        <v/>
      </c>
      <c r="L51" s="11" t="str">
        <f t="shared" si="22"/>
        <v/>
      </c>
      <c r="M51" s="11" t="str">
        <f t="shared" si="22"/>
        <v/>
      </c>
      <c r="N51" s="11" t="str">
        <f t="shared" si="22"/>
        <v/>
      </c>
      <c r="O51" s="14" t="str">
        <f>IFERROR(O50/O$5,"")</f>
        <v/>
      </c>
      <c r="P51" s="27" t="str">
        <f>IFERROR(P50/P$5,"")</f>
        <v/>
      </c>
    </row>
    <row r="52" spans="2:16" x14ac:dyDescent="0.25">
      <c r="B52" s="43" t="str">
        <f>'תחזית רווה'!B52</f>
        <v>הוצאות קבועות</v>
      </c>
      <c r="C52" s="15">
        <f>'קבועות 15'!C5</f>
        <v>0</v>
      </c>
      <c r="D52" s="15">
        <f>'קבועות 15'!D5</f>
        <v>0</v>
      </c>
      <c r="E52" s="15">
        <f>'קבועות 15'!E5</f>
        <v>0</v>
      </c>
      <c r="F52" s="15">
        <f>'קבועות 15'!F5</f>
        <v>0</v>
      </c>
      <c r="G52" s="15">
        <f>'קבועות 15'!G5</f>
        <v>0</v>
      </c>
      <c r="H52" s="15">
        <f>'קבועות 15'!H5</f>
        <v>0</v>
      </c>
      <c r="I52" s="15">
        <f>'קבועות 15'!I5</f>
        <v>0</v>
      </c>
      <c r="J52" s="15">
        <f>'קבועות 15'!J5</f>
        <v>0</v>
      </c>
      <c r="K52" s="15">
        <f>'קבועות 15'!K5</f>
        <v>0</v>
      </c>
      <c r="L52" s="15">
        <f>'קבועות 15'!L5</f>
        <v>0</v>
      </c>
      <c r="M52" s="15">
        <f>'קבועות 15'!M5</f>
        <v>0</v>
      </c>
      <c r="N52" s="15">
        <f>'קבועות 15'!N5</f>
        <v>0</v>
      </c>
      <c r="O52" s="16">
        <f>SUM(C52:N52)</f>
        <v>0</v>
      </c>
      <c r="P52" s="44">
        <f>IFERROR(O52/(12-COUNTIF(C52:N52,0)),0)</f>
        <v>0</v>
      </c>
    </row>
    <row r="53" spans="2:16" x14ac:dyDescent="0.25">
      <c r="B53" s="26" t="str">
        <f>'תחזית רווה'!B53</f>
        <v>%</v>
      </c>
      <c r="C53" s="11" t="str">
        <f>IFERROR(C52/C$5,"")</f>
        <v/>
      </c>
      <c r="D53" s="11" t="str">
        <f t="shared" ref="D53:P53" si="23">IFERROR(D52/D$5,"")</f>
        <v/>
      </c>
      <c r="E53" s="11" t="str">
        <f t="shared" si="23"/>
        <v/>
      </c>
      <c r="F53" s="11" t="str">
        <f t="shared" si="23"/>
        <v/>
      </c>
      <c r="G53" s="11" t="str">
        <f t="shared" si="23"/>
        <v/>
      </c>
      <c r="H53" s="11" t="str">
        <f t="shared" si="23"/>
        <v/>
      </c>
      <c r="I53" s="11" t="str">
        <f t="shared" si="23"/>
        <v/>
      </c>
      <c r="J53" s="11" t="str">
        <f t="shared" si="23"/>
        <v/>
      </c>
      <c r="K53" s="11" t="str">
        <f t="shared" si="23"/>
        <v/>
      </c>
      <c r="L53" s="11" t="str">
        <f t="shared" si="23"/>
        <v/>
      </c>
      <c r="M53" s="11" t="str">
        <f t="shared" si="23"/>
        <v/>
      </c>
      <c r="N53" s="11" t="str">
        <f t="shared" si="23"/>
        <v/>
      </c>
      <c r="O53" s="14" t="str">
        <f t="shared" si="23"/>
        <v/>
      </c>
      <c r="P53" s="27" t="str">
        <f t="shared" si="23"/>
        <v/>
      </c>
    </row>
    <row r="54" spans="2:16" collapsed="1" x14ac:dyDescent="0.25">
      <c r="B54" s="43" t="str">
        <f>'תחזית רווה'!B54</f>
        <v>מימון</v>
      </c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6">
        <f>SUM(C54:N54)</f>
        <v>0</v>
      </c>
      <c r="P54" s="44" t="str">
        <f>IFERROR((O54/COUNTA(C54:N54)),"")</f>
        <v/>
      </c>
    </row>
    <row r="55" spans="2:16" x14ac:dyDescent="0.25">
      <c r="B55" s="26" t="str">
        <f>'תחזית רווה'!B55</f>
        <v>%</v>
      </c>
      <c r="C55" s="11" t="str">
        <f>IFERROR(C54/C$5,"")</f>
        <v/>
      </c>
      <c r="D55" s="11" t="str">
        <f t="shared" ref="D55:P55" si="24">IFERROR(D54/D$5,"")</f>
        <v/>
      </c>
      <c r="E55" s="11" t="str">
        <f t="shared" si="24"/>
        <v/>
      </c>
      <c r="F55" s="11" t="str">
        <f t="shared" si="24"/>
        <v/>
      </c>
      <c r="G55" s="11" t="str">
        <f t="shared" si="24"/>
        <v/>
      </c>
      <c r="H55" s="11" t="str">
        <f t="shared" si="24"/>
        <v/>
      </c>
      <c r="I55" s="11" t="str">
        <f t="shared" si="24"/>
        <v/>
      </c>
      <c r="J55" s="11" t="str">
        <f t="shared" si="24"/>
        <v/>
      </c>
      <c r="K55" s="11" t="str">
        <f t="shared" si="24"/>
        <v/>
      </c>
      <c r="L55" s="11" t="str">
        <f t="shared" si="24"/>
        <v/>
      </c>
      <c r="M55" s="11" t="str">
        <f t="shared" si="24"/>
        <v/>
      </c>
      <c r="N55" s="11" t="str">
        <f t="shared" si="24"/>
        <v/>
      </c>
      <c r="O55" s="14" t="str">
        <f t="shared" si="24"/>
        <v/>
      </c>
      <c r="P55" s="27" t="str">
        <f t="shared" si="24"/>
        <v/>
      </c>
    </row>
    <row r="56" spans="2:16" collapsed="1" x14ac:dyDescent="0.25">
      <c r="B56" s="43" t="str">
        <f>'תחזית רווה'!B56</f>
        <v>סה"כ הוצאות</v>
      </c>
      <c r="C56" s="15">
        <f>C54+C52+C34+C16</f>
        <v>0</v>
      </c>
      <c r="D56" s="15">
        <f t="shared" ref="D56:N56" si="25">D54+D52+D34+D16</f>
        <v>0</v>
      </c>
      <c r="E56" s="15">
        <f t="shared" si="25"/>
        <v>0</v>
      </c>
      <c r="F56" s="15">
        <f t="shared" si="25"/>
        <v>0</v>
      </c>
      <c r="G56" s="15">
        <f t="shared" si="25"/>
        <v>0</v>
      </c>
      <c r="H56" s="15">
        <f t="shared" si="25"/>
        <v>0</v>
      </c>
      <c r="I56" s="15">
        <f t="shared" si="25"/>
        <v>0</v>
      </c>
      <c r="J56" s="15">
        <f t="shared" si="25"/>
        <v>0</v>
      </c>
      <c r="K56" s="15">
        <f t="shared" si="25"/>
        <v>0</v>
      </c>
      <c r="L56" s="15">
        <f t="shared" si="25"/>
        <v>0</v>
      </c>
      <c r="M56" s="15">
        <f t="shared" si="25"/>
        <v>0</v>
      </c>
      <c r="N56" s="15">
        <f t="shared" si="25"/>
        <v>0</v>
      </c>
      <c r="O56" s="16">
        <f>SUM(C56:N56)</f>
        <v>0</v>
      </c>
      <c r="P56" s="44">
        <f>IFERROR(O56/(12-COUNTIF(C56:N56,0)),0)</f>
        <v>0</v>
      </c>
    </row>
    <row r="57" spans="2:16" x14ac:dyDescent="0.25">
      <c r="B57" s="26" t="str">
        <f>'תחזית רווה'!B57</f>
        <v>%</v>
      </c>
      <c r="C57" s="11" t="str">
        <f>IFERROR(C56/C$5,"")</f>
        <v/>
      </c>
      <c r="D57" s="11" t="str">
        <f t="shared" ref="D57:P57" si="26">IFERROR(D56/D$5,"")</f>
        <v/>
      </c>
      <c r="E57" s="11" t="str">
        <f t="shared" si="26"/>
        <v/>
      </c>
      <c r="F57" s="11" t="str">
        <f t="shared" si="26"/>
        <v/>
      </c>
      <c r="G57" s="11" t="str">
        <f t="shared" si="26"/>
        <v/>
      </c>
      <c r="H57" s="11" t="str">
        <f t="shared" si="26"/>
        <v/>
      </c>
      <c r="I57" s="11" t="str">
        <f t="shared" si="26"/>
        <v/>
      </c>
      <c r="J57" s="11" t="str">
        <f t="shared" si="26"/>
        <v/>
      </c>
      <c r="K57" s="11" t="str">
        <f t="shared" si="26"/>
        <v/>
      </c>
      <c r="L57" s="11" t="str">
        <f t="shared" si="26"/>
        <v/>
      </c>
      <c r="M57" s="11" t="str">
        <f t="shared" si="26"/>
        <v/>
      </c>
      <c r="N57" s="11" t="str">
        <f t="shared" si="26"/>
        <v/>
      </c>
      <c r="O57" s="14" t="str">
        <f t="shared" si="26"/>
        <v/>
      </c>
      <c r="P57" s="27" t="str">
        <f t="shared" si="26"/>
        <v/>
      </c>
    </row>
    <row r="58" spans="2:16" collapsed="1" x14ac:dyDescent="0.25">
      <c r="B58" s="43" t="str">
        <f>'תחזית רווה'!B58</f>
        <v>רווח לפני מס</v>
      </c>
      <c r="C58" s="15">
        <f t="shared" ref="C58:N58" si="27">C5-C56</f>
        <v>0</v>
      </c>
      <c r="D58" s="15">
        <f t="shared" si="27"/>
        <v>0</v>
      </c>
      <c r="E58" s="15">
        <f t="shared" si="27"/>
        <v>0</v>
      </c>
      <c r="F58" s="15">
        <f t="shared" si="27"/>
        <v>0</v>
      </c>
      <c r="G58" s="15">
        <f t="shared" si="27"/>
        <v>0</v>
      </c>
      <c r="H58" s="15">
        <f t="shared" si="27"/>
        <v>0</v>
      </c>
      <c r="I58" s="15">
        <f t="shared" si="27"/>
        <v>0</v>
      </c>
      <c r="J58" s="15">
        <f t="shared" si="27"/>
        <v>0</v>
      </c>
      <c r="K58" s="15">
        <f t="shared" si="27"/>
        <v>0</v>
      </c>
      <c r="L58" s="15">
        <f t="shared" si="27"/>
        <v>0</v>
      </c>
      <c r="M58" s="15">
        <f t="shared" si="27"/>
        <v>0</v>
      </c>
      <c r="N58" s="15">
        <f t="shared" si="27"/>
        <v>0</v>
      </c>
      <c r="O58" s="16">
        <f>SUM(C58:N58)</f>
        <v>0</v>
      </c>
      <c r="P58" s="44">
        <f>IFERROR(O58/(12-COUNTIF(C58:N58,0)),0)</f>
        <v>0</v>
      </c>
    </row>
    <row r="59" spans="2:16" s="13" customFormat="1" ht="14" thickBot="1" x14ac:dyDescent="0.3">
      <c r="B59" s="29" t="str">
        <f>'תחזית רווה'!B59</f>
        <v>%</v>
      </c>
      <c r="C59" s="45" t="str">
        <f>IFERROR(C58/C$5,"")</f>
        <v/>
      </c>
      <c r="D59" s="45" t="str">
        <f t="shared" ref="D59:P59" si="28">IFERROR(D58/D$5,"")</f>
        <v/>
      </c>
      <c r="E59" s="45" t="str">
        <f t="shared" si="28"/>
        <v/>
      </c>
      <c r="F59" s="45" t="str">
        <f t="shared" si="28"/>
        <v/>
      </c>
      <c r="G59" s="45" t="str">
        <f t="shared" si="28"/>
        <v/>
      </c>
      <c r="H59" s="45" t="str">
        <f t="shared" si="28"/>
        <v/>
      </c>
      <c r="I59" s="45" t="str">
        <f t="shared" si="28"/>
        <v/>
      </c>
      <c r="J59" s="45" t="str">
        <f t="shared" si="28"/>
        <v/>
      </c>
      <c r="K59" s="45" t="str">
        <f t="shared" si="28"/>
        <v/>
      </c>
      <c r="L59" s="45" t="str">
        <f t="shared" si="28"/>
        <v/>
      </c>
      <c r="M59" s="45" t="str">
        <f t="shared" si="28"/>
        <v/>
      </c>
      <c r="N59" s="45" t="str">
        <f t="shared" si="28"/>
        <v/>
      </c>
      <c r="O59" s="46" t="str">
        <f t="shared" si="28"/>
        <v/>
      </c>
      <c r="P59" s="30" t="str">
        <f t="shared" si="28"/>
        <v/>
      </c>
    </row>
    <row r="60" spans="2:16" x14ac:dyDescent="0.25"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8"/>
      <c r="P60" s="17"/>
    </row>
    <row r="61" spans="2:16" ht="14" thickBot="1" x14ac:dyDescent="0.3"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3"/>
      <c r="O61" s="13" t="s">
        <v>16</v>
      </c>
      <c r="P61" s="19" t="str">
        <f>IFERROR((P34+P52)/(100%-P17-P55),"")</f>
        <v/>
      </c>
    </row>
    <row r="62" spans="2:16" ht="14" thickTop="1" x14ac:dyDescent="0.25">
      <c r="B62" s="13" t="s">
        <v>25</v>
      </c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8"/>
      <c r="P62" s="17"/>
    </row>
    <row r="63" spans="2:16" ht="14" thickBot="1" x14ac:dyDescent="0.3"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8"/>
      <c r="P63" s="17"/>
    </row>
    <row r="64" spans="2:16" collapsed="1" x14ac:dyDescent="0.25">
      <c r="B64" s="47" t="str">
        <f>'תחזית רווה'!B64</f>
        <v>רווח לתזרים</v>
      </c>
      <c r="C64" s="48"/>
      <c r="D64" s="48"/>
      <c r="E64" s="48"/>
      <c r="F64" s="48"/>
      <c r="G64" s="48"/>
      <c r="H64" s="48"/>
      <c r="I64" s="48"/>
      <c r="J64" s="48"/>
      <c r="K64" s="48"/>
      <c r="L64" s="48"/>
      <c r="M64" s="48"/>
      <c r="N64" s="48"/>
      <c r="O64" s="49">
        <f>SUM(C64:N64)</f>
        <v>0</v>
      </c>
      <c r="P64" s="50">
        <f>IFERROR(O64/(12-COUNTIF($C$5:$N$5,0)),0)</f>
        <v>0</v>
      </c>
    </row>
    <row r="65" spans="2:16" x14ac:dyDescent="0.25">
      <c r="B65" s="26" t="str">
        <f>'תחזית רווה'!B65</f>
        <v>%</v>
      </c>
      <c r="C65" s="11" t="str">
        <f t="shared" ref="C65:P65" si="29">IFERROR(C64/C$5,"")</f>
        <v/>
      </c>
      <c r="D65" s="11" t="str">
        <f t="shared" si="29"/>
        <v/>
      </c>
      <c r="E65" s="11" t="str">
        <f t="shared" si="29"/>
        <v/>
      </c>
      <c r="F65" s="11" t="str">
        <f t="shared" si="29"/>
        <v/>
      </c>
      <c r="G65" s="11" t="str">
        <f t="shared" si="29"/>
        <v/>
      </c>
      <c r="H65" s="11" t="str">
        <f t="shared" si="29"/>
        <v/>
      </c>
      <c r="I65" s="11" t="str">
        <f t="shared" si="29"/>
        <v/>
      </c>
      <c r="J65" s="11" t="str">
        <f t="shared" si="29"/>
        <v/>
      </c>
      <c r="K65" s="11" t="str">
        <f t="shared" si="29"/>
        <v/>
      </c>
      <c r="L65" s="11" t="str">
        <f t="shared" si="29"/>
        <v/>
      </c>
      <c r="M65" s="11" t="str">
        <f t="shared" si="29"/>
        <v/>
      </c>
      <c r="N65" s="11" t="str">
        <f t="shared" si="29"/>
        <v/>
      </c>
      <c r="O65" s="11" t="str">
        <f t="shared" si="29"/>
        <v/>
      </c>
      <c r="P65" s="27" t="str">
        <f t="shared" si="29"/>
        <v/>
      </c>
    </row>
    <row r="66" spans="2:16" outlineLevel="1" collapsed="1" x14ac:dyDescent="0.25">
      <c r="B66" s="43" t="str">
        <f>'תחזית רווה'!B66</f>
        <v>השקעות / רכוש קבוע</v>
      </c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6">
        <f>SUM(C66:N66)</f>
        <v>0</v>
      </c>
      <c r="P66" s="44">
        <f>IFERROR(O66/(12-COUNTIF($C$5:$N$5,0)),0)</f>
        <v>0</v>
      </c>
    </row>
    <row r="67" spans="2:16" outlineLevel="1" x14ac:dyDescent="0.25">
      <c r="B67" s="26" t="str">
        <f>'תחזית רווה'!B67</f>
        <v>%</v>
      </c>
      <c r="C67" s="11" t="str">
        <f t="shared" ref="C67:P67" si="30">IFERROR(C66/C$5,"")</f>
        <v/>
      </c>
      <c r="D67" s="11" t="str">
        <f t="shared" si="30"/>
        <v/>
      </c>
      <c r="E67" s="11" t="str">
        <f t="shared" si="30"/>
        <v/>
      </c>
      <c r="F67" s="11" t="str">
        <f t="shared" si="30"/>
        <v/>
      </c>
      <c r="G67" s="11" t="str">
        <f t="shared" si="30"/>
        <v/>
      </c>
      <c r="H67" s="11" t="str">
        <f t="shared" si="30"/>
        <v/>
      </c>
      <c r="I67" s="11" t="str">
        <f t="shared" si="30"/>
        <v/>
      </c>
      <c r="J67" s="11" t="str">
        <f t="shared" si="30"/>
        <v/>
      </c>
      <c r="K67" s="11" t="str">
        <f t="shared" si="30"/>
        <v/>
      </c>
      <c r="L67" s="11" t="str">
        <f t="shared" si="30"/>
        <v/>
      </c>
      <c r="M67" s="11" t="str">
        <f t="shared" si="30"/>
        <v/>
      </c>
      <c r="N67" s="11" t="str">
        <f t="shared" si="30"/>
        <v/>
      </c>
      <c r="O67" s="11" t="str">
        <f t="shared" si="30"/>
        <v/>
      </c>
      <c r="P67" s="27" t="str">
        <f t="shared" si="30"/>
        <v/>
      </c>
    </row>
    <row r="68" spans="2:16" outlineLevel="1" collapsed="1" x14ac:dyDescent="0.25">
      <c r="B68" s="43" t="str">
        <f>'תחזית רווה'!B68</f>
        <v>פריסת תשלומים עבור רכוש קבוע</v>
      </c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6">
        <f>SUM(C68:N68)</f>
        <v>0</v>
      </c>
      <c r="P68" s="44">
        <f>IFERROR(O68/(12-COUNTIF($C$5:$N$5,0)),0)</f>
        <v>0</v>
      </c>
    </row>
    <row r="69" spans="2:16" outlineLevel="1" x14ac:dyDescent="0.25">
      <c r="B69" s="26" t="str">
        <f>'תחזית רווה'!B69</f>
        <v>%</v>
      </c>
      <c r="C69" s="11" t="str">
        <f t="shared" ref="C69:P77" si="31">IFERROR(C68/C$5,"")</f>
        <v/>
      </c>
      <c r="D69" s="11" t="str">
        <f t="shared" si="31"/>
        <v/>
      </c>
      <c r="E69" s="11" t="str">
        <f t="shared" si="31"/>
        <v/>
      </c>
      <c r="F69" s="11" t="str">
        <f t="shared" si="31"/>
        <v/>
      </c>
      <c r="G69" s="11" t="str">
        <f t="shared" si="31"/>
        <v/>
      </c>
      <c r="H69" s="11" t="str">
        <f t="shared" si="31"/>
        <v/>
      </c>
      <c r="I69" s="11" t="str">
        <f t="shared" si="31"/>
        <v/>
      </c>
      <c r="J69" s="11" t="str">
        <f t="shared" si="31"/>
        <v/>
      </c>
      <c r="K69" s="11" t="str">
        <f t="shared" si="31"/>
        <v/>
      </c>
      <c r="L69" s="11" t="str">
        <f t="shared" si="31"/>
        <v/>
      </c>
      <c r="M69" s="11" t="str">
        <f t="shared" si="31"/>
        <v/>
      </c>
      <c r="N69" s="11" t="str">
        <f t="shared" si="31"/>
        <v/>
      </c>
      <c r="O69" s="11" t="str">
        <f t="shared" si="31"/>
        <v/>
      </c>
      <c r="P69" s="27" t="str">
        <f t="shared" si="31"/>
        <v/>
      </c>
    </row>
    <row r="70" spans="2:16" outlineLevel="1" collapsed="1" x14ac:dyDescent="0.25">
      <c r="B70" s="43" t="str">
        <f>'תחזית רווה'!B70</f>
        <v>תשלומי מס הכנסה - מקדמות והסדרים</v>
      </c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6">
        <f>SUM(C70:N70)</f>
        <v>0</v>
      </c>
      <c r="P70" s="44">
        <f>IFERROR(O70/(12-COUNTIF($C$5:$N$5,0)),0)</f>
        <v>0</v>
      </c>
    </row>
    <row r="71" spans="2:16" outlineLevel="1" x14ac:dyDescent="0.25">
      <c r="B71" s="26" t="str">
        <f>'תחזית רווה'!B71</f>
        <v>%</v>
      </c>
      <c r="C71" s="11" t="str">
        <f t="shared" si="31"/>
        <v/>
      </c>
      <c r="D71" s="11" t="str">
        <f t="shared" si="31"/>
        <v/>
      </c>
      <c r="E71" s="11" t="str">
        <f t="shared" si="31"/>
        <v/>
      </c>
      <c r="F71" s="11" t="str">
        <f t="shared" si="31"/>
        <v/>
      </c>
      <c r="G71" s="11" t="str">
        <f t="shared" si="31"/>
        <v/>
      </c>
      <c r="H71" s="11" t="str">
        <f t="shared" si="31"/>
        <v/>
      </c>
      <c r="I71" s="11" t="str">
        <f t="shared" si="31"/>
        <v/>
      </c>
      <c r="J71" s="11" t="str">
        <f t="shared" si="31"/>
        <v/>
      </c>
      <c r="K71" s="11" t="str">
        <f t="shared" si="31"/>
        <v/>
      </c>
      <c r="L71" s="11" t="str">
        <f t="shared" si="31"/>
        <v/>
      </c>
      <c r="M71" s="11" t="str">
        <f t="shared" si="31"/>
        <v/>
      </c>
      <c r="N71" s="11" t="str">
        <f t="shared" si="31"/>
        <v/>
      </c>
      <c r="O71" s="11" t="str">
        <f t="shared" si="31"/>
        <v/>
      </c>
      <c r="P71" s="27" t="str">
        <f t="shared" si="31"/>
        <v/>
      </c>
    </row>
    <row r="72" spans="2:16" outlineLevel="1" collapsed="1" x14ac:dyDescent="0.25">
      <c r="B72" s="43" t="str">
        <f>'תחזית רווה'!B72</f>
        <v>משיכות (הלוואות) בעלים</v>
      </c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6">
        <f>SUM(C72:N72)</f>
        <v>0</v>
      </c>
      <c r="P72" s="44">
        <f>IFERROR(O72/(12-COUNTIF($C$5:$N$5,0)),0)</f>
        <v>0</v>
      </c>
    </row>
    <row r="73" spans="2:16" outlineLevel="1" x14ac:dyDescent="0.25">
      <c r="B73" s="26" t="str">
        <f>'תחזית רווה'!B73</f>
        <v>%</v>
      </c>
      <c r="C73" s="11" t="str">
        <f t="shared" si="31"/>
        <v/>
      </c>
      <c r="D73" s="11" t="str">
        <f t="shared" si="31"/>
        <v/>
      </c>
      <c r="E73" s="11" t="str">
        <f t="shared" si="31"/>
        <v/>
      </c>
      <c r="F73" s="11" t="str">
        <f t="shared" si="31"/>
        <v/>
      </c>
      <c r="G73" s="11" t="str">
        <f t="shared" si="31"/>
        <v/>
      </c>
      <c r="H73" s="11" t="str">
        <f t="shared" si="31"/>
        <v/>
      </c>
      <c r="I73" s="11" t="str">
        <f t="shared" si="31"/>
        <v/>
      </c>
      <c r="J73" s="11" t="str">
        <f t="shared" si="31"/>
        <v/>
      </c>
      <c r="K73" s="11" t="str">
        <f t="shared" si="31"/>
        <v/>
      </c>
      <c r="L73" s="11" t="str">
        <f t="shared" si="31"/>
        <v/>
      </c>
      <c r="M73" s="11" t="str">
        <f t="shared" si="31"/>
        <v/>
      </c>
      <c r="N73" s="11" t="str">
        <f t="shared" si="31"/>
        <v/>
      </c>
      <c r="O73" s="11" t="str">
        <f t="shared" si="31"/>
        <v/>
      </c>
      <c r="P73" s="27" t="str">
        <f t="shared" si="31"/>
        <v/>
      </c>
    </row>
    <row r="74" spans="2:16" outlineLevel="1" collapsed="1" x14ac:dyDescent="0.25">
      <c r="B74" s="43" t="str">
        <f>'תחזית רווה'!B74</f>
        <v>החזר הלוואות קבועות</v>
      </c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6">
        <f>SUM(C74:N74)</f>
        <v>0</v>
      </c>
      <c r="P74" s="44">
        <f>IFERROR(O74/(12-COUNTIF($C$5:$N$5,0)),0)</f>
        <v>0</v>
      </c>
    </row>
    <row r="75" spans="2:16" outlineLevel="1" x14ac:dyDescent="0.25">
      <c r="B75" s="26" t="str">
        <f>'תחזית רווה'!B75</f>
        <v>%</v>
      </c>
      <c r="C75" s="11" t="str">
        <f t="shared" ref="C75:P75" si="32">IFERROR(C74/C$5,"")</f>
        <v/>
      </c>
      <c r="D75" s="11" t="str">
        <f t="shared" si="32"/>
        <v/>
      </c>
      <c r="E75" s="11" t="str">
        <f t="shared" si="32"/>
        <v/>
      </c>
      <c r="F75" s="11" t="str">
        <f t="shared" si="32"/>
        <v/>
      </c>
      <c r="G75" s="11" t="str">
        <f t="shared" si="32"/>
        <v/>
      </c>
      <c r="H75" s="11" t="str">
        <f t="shared" si="32"/>
        <v/>
      </c>
      <c r="I75" s="11" t="str">
        <f t="shared" si="32"/>
        <v/>
      </c>
      <c r="J75" s="11" t="str">
        <f t="shared" si="32"/>
        <v/>
      </c>
      <c r="K75" s="11" t="str">
        <f t="shared" si="32"/>
        <v/>
      </c>
      <c r="L75" s="11" t="str">
        <f t="shared" si="32"/>
        <v/>
      </c>
      <c r="M75" s="11" t="str">
        <f t="shared" si="32"/>
        <v/>
      </c>
      <c r="N75" s="11" t="str">
        <f t="shared" si="32"/>
        <v/>
      </c>
      <c r="O75" s="11" t="str">
        <f t="shared" si="32"/>
        <v/>
      </c>
      <c r="P75" s="27" t="str">
        <f t="shared" si="32"/>
        <v/>
      </c>
    </row>
    <row r="76" spans="2:16" outlineLevel="1" collapsed="1" x14ac:dyDescent="0.25">
      <c r="B76" s="43" t="str">
        <f>'תחזית רווה'!B76</f>
        <v>החזר הלוואות גישור</v>
      </c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6">
        <f>SUM(C76:N76)</f>
        <v>0</v>
      </c>
      <c r="P76" s="44">
        <f>IFERROR(O76/(12-COUNTIF($C$5:$N$5,0)),0)</f>
        <v>0</v>
      </c>
    </row>
    <row r="77" spans="2:16" outlineLevel="1" x14ac:dyDescent="0.25">
      <c r="B77" s="26" t="str">
        <f>'תחזית רווה'!B77</f>
        <v>%</v>
      </c>
      <c r="C77" s="11" t="str">
        <f t="shared" si="31"/>
        <v/>
      </c>
      <c r="D77" s="11" t="str">
        <f t="shared" si="31"/>
        <v/>
      </c>
      <c r="E77" s="11" t="str">
        <f t="shared" si="31"/>
        <v/>
      </c>
      <c r="F77" s="11" t="str">
        <f t="shared" si="31"/>
        <v/>
      </c>
      <c r="G77" s="11" t="str">
        <f t="shared" si="31"/>
        <v/>
      </c>
      <c r="H77" s="11" t="str">
        <f t="shared" si="31"/>
        <v/>
      </c>
      <c r="I77" s="11" t="str">
        <f t="shared" si="31"/>
        <v/>
      </c>
      <c r="J77" s="11" t="str">
        <f t="shared" si="31"/>
        <v/>
      </c>
      <c r="K77" s="11" t="str">
        <f t="shared" si="31"/>
        <v/>
      </c>
      <c r="L77" s="11" t="str">
        <f t="shared" si="31"/>
        <v/>
      </c>
      <c r="M77" s="11" t="str">
        <f t="shared" si="31"/>
        <v/>
      </c>
      <c r="N77" s="11" t="str">
        <f t="shared" si="31"/>
        <v/>
      </c>
      <c r="O77" s="11" t="str">
        <f t="shared" si="31"/>
        <v/>
      </c>
      <c r="P77" s="27" t="str">
        <f t="shared" si="31"/>
        <v/>
      </c>
    </row>
    <row r="78" spans="2:16" outlineLevel="1" collapsed="1" x14ac:dyDescent="0.25">
      <c r="B78" s="43" t="str">
        <f>'תחזית רווה'!B78</f>
        <v>קבלת מימון חדש</v>
      </c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6">
        <f>SUM(C78:N78)</f>
        <v>0</v>
      </c>
      <c r="P78" s="44">
        <f>IFERROR(O78/(12-COUNTIF($C$5:$N$5,0)),0)</f>
        <v>0</v>
      </c>
    </row>
    <row r="79" spans="2:16" outlineLevel="1" x14ac:dyDescent="0.25">
      <c r="B79" s="26" t="str">
        <f>'תחזית רווה'!B79</f>
        <v>%</v>
      </c>
      <c r="C79" s="11" t="str">
        <f t="shared" ref="C79:P79" si="33">IFERROR(C78/C$5,"")</f>
        <v/>
      </c>
      <c r="D79" s="11" t="str">
        <f t="shared" si="33"/>
        <v/>
      </c>
      <c r="E79" s="11" t="str">
        <f t="shared" si="33"/>
        <v/>
      </c>
      <c r="F79" s="11" t="str">
        <f t="shared" si="33"/>
        <v/>
      </c>
      <c r="G79" s="11" t="str">
        <f t="shared" si="33"/>
        <v/>
      </c>
      <c r="H79" s="11" t="str">
        <f t="shared" si="33"/>
        <v/>
      </c>
      <c r="I79" s="11" t="str">
        <f t="shared" si="33"/>
        <v/>
      </c>
      <c r="J79" s="11" t="str">
        <f t="shared" si="33"/>
        <v/>
      </c>
      <c r="K79" s="11" t="str">
        <f t="shared" si="33"/>
        <v/>
      </c>
      <c r="L79" s="11" t="str">
        <f t="shared" si="33"/>
        <v/>
      </c>
      <c r="M79" s="11" t="str">
        <f t="shared" si="33"/>
        <v/>
      </c>
      <c r="N79" s="11" t="str">
        <f t="shared" si="33"/>
        <v/>
      </c>
      <c r="O79" s="11" t="str">
        <f t="shared" si="33"/>
        <v/>
      </c>
      <c r="P79" s="27" t="str">
        <f t="shared" si="33"/>
        <v/>
      </c>
    </row>
    <row r="80" spans="2:16" outlineLevel="1" collapsed="1" x14ac:dyDescent="0.25">
      <c r="B80" s="43" t="str">
        <f>'תחזית רווה'!B80</f>
        <v>העברות לחברות קשורות</v>
      </c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6">
        <f>SUM(C80:N80)</f>
        <v>0</v>
      </c>
      <c r="P80" s="44">
        <f>IFERROR(O80/(12-COUNTIF($C$5:$N$5,0)),0)</f>
        <v>0</v>
      </c>
    </row>
    <row r="81" spans="1:16" outlineLevel="1" x14ac:dyDescent="0.25">
      <c r="B81" s="26" t="str">
        <f>'תחזית רווה'!B81</f>
        <v>%</v>
      </c>
      <c r="C81" s="11" t="str">
        <f t="shared" ref="C81:P81" si="34">IFERROR(C80/C$5,"")</f>
        <v/>
      </c>
      <c r="D81" s="11" t="str">
        <f t="shared" si="34"/>
        <v/>
      </c>
      <c r="E81" s="11" t="str">
        <f t="shared" si="34"/>
        <v/>
      </c>
      <c r="F81" s="11" t="str">
        <f t="shared" si="34"/>
        <v/>
      </c>
      <c r="G81" s="11" t="str">
        <f t="shared" si="34"/>
        <v/>
      </c>
      <c r="H81" s="11" t="str">
        <f t="shared" si="34"/>
        <v/>
      </c>
      <c r="I81" s="11" t="str">
        <f t="shared" si="34"/>
        <v/>
      </c>
      <c r="J81" s="11" t="str">
        <f t="shared" si="34"/>
        <v/>
      </c>
      <c r="K81" s="11" t="str">
        <f t="shared" si="34"/>
        <v/>
      </c>
      <c r="L81" s="11" t="str">
        <f t="shared" si="34"/>
        <v/>
      </c>
      <c r="M81" s="11" t="str">
        <f t="shared" si="34"/>
        <v/>
      </c>
      <c r="N81" s="11" t="str">
        <f t="shared" si="34"/>
        <v/>
      </c>
      <c r="O81" s="11" t="str">
        <f t="shared" si="34"/>
        <v/>
      </c>
      <c r="P81" s="27" t="str">
        <f t="shared" si="34"/>
        <v/>
      </c>
    </row>
    <row r="82" spans="1:16" outlineLevel="1" collapsed="1" x14ac:dyDescent="0.25">
      <c r="B82" s="43" t="str">
        <f>'תחזית רווה'!B82</f>
        <v>שינויים במלאי</v>
      </c>
      <c r="C82" s="15">
        <f>C30-C18</f>
        <v>0</v>
      </c>
      <c r="D82" s="15">
        <f t="shared" ref="D82:N82" si="35">D30-D18</f>
        <v>0</v>
      </c>
      <c r="E82" s="15">
        <f t="shared" si="35"/>
        <v>0</v>
      </c>
      <c r="F82" s="15">
        <f t="shared" si="35"/>
        <v>0</v>
      </c>
      <c r="G82" s="15">
        <f t="shared" si="35"/>
        <v>0</v>
      </c>
      <c r="H82" s="15">
        <f t="shared" si="35"/>
        <v>0</v>
      </c>
      <c r="I82" s="15">
        <f t="shared" si="35"/>
        <v>0</v>
      </c>
      <c r="J82" s="15">
        <f t="shared" si="35"/>
        <v>0</v>
      </c>
      <c r="K82" s="15">
        <f t="shared" si="35"/>
        <v>0</v>
      </c>
      <c r="L82" s="15">
        <f t="shared" si="35"/>
        <v>0</v>
      </c>
      <c r="M82" s="15">
        <f t="shared" si="35"/>
        <v>0</v>
      </c>
      <c r="N82" s="15">
        <f t="shared" si="35"/>
        <v>0</v>
      </c>
      <c r="O82" s="16">
        <f>SUM(C82:N82)</f>
        <v>0</v>
      </c>
      <c r="P82" s="44">
        <f>IFERROR(O82/(12-COUNTIF($C$5:$N$5,0)),0)</f>
        <v>0</v>
      </c>
    </row>
    <row r="83" spans="1:16" outlineLevel="1" x14ac:dyDescent="0.25">
      <c r="B83" s="26" t="str">
        <f>'תחזית רווה'!B83</f>
        <v>%</v>
      </c>
      <c r="C83" s="11" t="str">
        <f t="shared" ref="C83:P83" si="36">IFERROR(C82/C$5,"")</f>
        <v/>
      </c>
      <c r="D83" s="11" t="str">
        <f t="shared" si="36"/>
        <v/>
      </c>
      <c r="E83" s="11" t="str">
        <f t="shared" si="36"/>
        <v/>
      </c>
      <c r="F83" s="11" t="str">
        <f t="shared" si="36"/>
        <v/>
      </c>
      <c r="G83" s="11" t="str">
        <f t="shared" si="36"/>
        <v/>
      </c>
      <c r="H83" s="11" t="str">
        <f t="shared" si="36"/>
        <v/>
      </c>
      <c r="I83" s="11" t="str">
        <f t="shared" si="36"/>
        <v/>
      </c>
      <c r="J83" s="11" t="str">
        <f t="shared" si="36"/>
        <v/>
      </c>
      <c r="K83" s="11" t="str">
        <f t="shared" si="36"/>
        <v/>
      </c>
      <c r="L83" s="11" t="str">
        <f t="shared" si="36"/>
        <v/>
      </c>
      <c r="M83" s="11" t="str">
        <f t="shared" si="36"/>
        <v/>
      </c>
      <c r="N83" s="11" t="str">
        <f t="shared" si="36"/>
        <v/>
      </c>
      <c r="O83" s="11" t="str">
        <f t="shared" si="36"/>
        <v/>
      </c>
      <c r="P83" s="27" t="str">
        <f t="shared" si="36"/>
        <v/>
      </c>
    </row>
    <row r="84" spans="1:16" outlineLevel="1" collapsed="1" x14ac:dyDescent="0.25">
      <c r="B84" s="43" t="str">
        <f>'תחזית רווה'!B84</f>
        <v>גידול/קיטון בחוב שהחברה חייבת לספקים</v>
      </c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6">
        <f>SUM(C84:N84)</f>
        <v>0</v>
      </c>
      <c r="P84" s="44">
        <f>IFERROR(O84/(12-COUNTIF($C$5:$N$5,0)),0)</f>
        <v>0</v>
      </c>
    </row>
    <row r="85" spans="1:16" outlineLevel="1" x14ac:dyDescent="0.25">
      <c r="B85" s="26" t="str">
        <f>'תחזית רווה'!B85</f>
        <v>%</v>
      </c>
      <c r="C85" s="11" t="str">
        <f t="shared" ref="C85:P85" si="37">IFERROR(C84/C$5,"")</f>
        <v/>
      </c>
      <c r="D85" s="11" t="str">
        <f t="shared" si="37"/>
        <v/>
      </c>
      <c r="E85" s="11" t="str">
        <f t="shared" si="37"/>
        <v/>
      </c>
      <c r="F85" s="11" t="str">
        <f t="shared" si="37"/>
        <v/>
      </c>
      <c r="G85" s="11" t="str">
        <f t="shared" si="37"/>
        <v/>
      </c>
      <c r="H85" s="11" t="str">
        <f t="shared" si="37"/>
        <v/>
      </c>
      <c r="I85" s="11" t="str">
        <f t="shared" si="37"/>
        <v/>
      </c>
      <c r="J85" s="11" t="str">
        <f t="shared" si="37"/>
        <v/>
      </c>
      <c r="K85" s="11" t="str">
        <f t="shared" si="37"/>
        <v/>
      </c>
      <c r="L85" s="11" t="str">
        <f t="shared" si="37"/>
        <v/>
      </c>
      <c r="M85" s="11" t="str">
        <f t="shared" si="37"/>
        <v/>
      </c>
      <c r="N85" s="11" t="str">
        <f t="shared" si="37"/>
        <v/>
      </c>
      <c r="O85" s="11" t="str">
        <f t="shared" si="37"/>
        <v/>
      </c>
      <c r="P85" s="27" t="str">
        <f t="shared" si="37"/>
        <v/>
      </c>
    </row>
    <row r="86" spans="1:16" outlineLevel="1" collapsed="1" x14ac:dyDescent="0.25">
      <c r="B86" s="43" t="str">
        <f>'תחזית רווה'!B86</f>
        <v>גידול/קיטון בחוב שלקוחות חייבים לחברה</v>
      </c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6">
        <f>SUM(C86:N86)</f>
        <v>0</v>
      </c>
      <c r="P86" s="44">
        <f>IFERROR(O86/(12-COUNTIF($C$5:$N$5,0)),0)</f>
        <v>0</v>
      </c>
    </row>
    <row r="87" spans="1:16" outlineLevel="1" x14ac:dyDescent="0.25">
      <c r="B87" s="26" t="str">
        <f>'תחזית רווה'!B87</f>
        <v>%</v>
      </c>
      <c r="C87" s="11" t="str">
        <f t="shared" ref="C87:P87" si="38">IFERROR(C86/C$5,"")</f>
        <v/>
      </c>
      <c r="D87" s="11" t="str">
        <f t="shared" si="38"/>
        <v/>
      </c>
      <c r="E87" s="11" t="str">
        <f t="shared" si="38"/>
        <v/>
      </c>
      <c r="F87" s="11" t="str">
        <f t="shared" si="38"/>
        <v/>
      </c>
      <c r="G87" s="11" t="str">
        <f t="shared" si="38"/>
        <v/>
      </c>
      <c r="H87" s="11" t="str">
        <f t="shared" si="38"/>
        <v/>
      </c>
      <c r="I87" s="11" t="str">
        <f t="shared" si="38"/>
        <v/>
      </c>
      <c r="J87" s="11" t="str">
        <f t="shared" si="38"/>
        <v/>
      </c>
      <c r="K87" s="11" t="str">
        <f t="shared" si="38"/>
        <v/>
      </c>
      <c r="L87" s="11" t="str">
        <f t="shared" si="38"/>
        <v/>
      </c>
      <c r="M87" s="11" t="str">
        <f t="shared" si="38"/>
        <v/>
      </c>
      <c r="N87" s="11" t="str">
        <f t="shared" si="38"/>
        <v/>
      </c>
      <c r="O87" s="11" t="str">
        <f t="shared" si="38"/>
        <v/>
      </c>
      <c r="P87" s="27" t="str">
        <f t="shared" si="38"/>
        <v/>
      </c>
    </row>
    <row r="88" spans="1:16" x14ac:dyDescent="0.25">
      <c r="B88" s="43" t="str">
        <f>'תחזית רווה'!B88</f>
        <v>עודף/גירעון</v>
      </c>
      <c r="C88" s="15"/>
      <c r="D88" s="15">
        <f>D64-D66-D68-D70-D72-D74-D76-D78-D80-D82-D84+D86</f>
        <v>0</v>
      </c>
      <c r="E88" s="15">
        <f t="shared" ref="E88:O88" si="39">E64-E66-E68-E70-E72-E74-E76-E78-E80-E82-E84+E86</f>
        <v>0</v>
      </c>
      <c r="F88" s="15">
        <f t="shared" si="39"/>
        <v>0</v>
      </c>
      <c r="G88" s="15">
        <f t="shared" si="39"/>
        <v>0</v>
      </c>
      <c r="H88" s="15">
        <f t="shared" si="39"/>
        <v>0</v>
      </c>
      <c r="I88" s="15">
        <f t="shared" si="39"/>
        <v>0</v>
      </c>
      <c r="J88" s="15">
        <f t="shared" si="39"/>
        <v>0</v>
      </c>
      <c r="K88" s="15">
        <f t="shared" si="39"/>
        <v>0</v>
      </c>
      <c r="L88" s="15">
        <f t="shared" si="39"/>
        <v>0</v>
      </c>
      <c r="M88" s="15">
        <f t="shared" si="39"/>
        <v>0</v>
      </c>
      <c r="N88" s="15">
        <f t="shared" si="39"/>
        <v>0</v>
      </c>
      <c r="O88" s="15">
        <f t="shared" si="39"/>
        <v>0</v>
      </c>
      <c r="P88" s="44">
        <f>IFERROR(O88/(12-COUNTIF($C$5:$N$5,0)),0)</f>
        <v>0</v>
      </c>
    </row>
    <row r="89" spans="1:16" ht="14" thickBot="1" x14ac:dyDescent="0.3">
      <c r="B89" s="29" t="str">
        <f>'תחזית רווה'!B89</f>
        <v>%</v>
      </c>
      <c r="C89" s="45" t="str">
        <f t="shared" ref="C89:P89" si="40">IFERROR(C88/C$5,"")</f>
        <v/>
      </c>
      <c r="D89" s="45" t="str">
        <f t="shared" si="40"/>
        <v/>
      </c>
      <c r="E89" s="45" t="str">
        <f t="shared" si="40"/>
        <v/>
      </c>
      <c r="F89" s="45" t="str">
        <f t="shared" si="40"/>
        <v/>
      </c>
      <c r="G89" s="45" t="str">
        <f t="shared" si="40"/>
        <v/>
      </c>
      <c r="H89" s="45" t="str">
        <f t="shared" si="40"/>
        <v/>
      </c>
      <c r="I89" s="45" t="str">
        <f t="shared" si="40"/>
        <v/>
      </c>
      <c r="J89" s="45" t="str">
        <f t="shared" si="40"/>
        <v/>
      </c>
      <c r="K89" s="45" t="str">
        <f t="shared" si="40"/>
        <v/>
      </c>
      <c r="L89" s="45" t="str">
        <f t="shared" si="40"/>
        <v/>
      </c>
      <c r="M89" s="45" t="str">
        <f t="shared" si="40"/>
        <v/>
      </c>
      <c r="N89" s="45" t="str">
        <f t="shared" si="40"/>
        <v/>
      </c>
      <c r="O89" s="45" t="str">
        <f t="shared" si="40"/>
        <v/>
      </c>
      <c r="P89" s="30" t="str">
        <f t="shared" si="40"/>
        <v/>
      </c>
    </row>
    <row r="93" spans="1:16" ht="14" thickBot="1" x14ac:dyDescent="0.3"/>
    <row r="94" spans="1:16" x14ac:dyDescent="0.25">
      <c r="B94" s="38">
        <f t="shared" ref="B94:O94" si="41">B4</f>
        <v>0</v>
      </c>
      <c r="C94" s="39">
        <f t="shared" si="41"/>
        <v>43831</v>
      </c>
      <c r="D94" s="39">
        <f t="shared" si="41"/>
        <v>43862</v>
      </c>
      <c r="E94" s="39">
        <f t="shared" si="41"/>
        <v>43891</v>
      </c>
      <c r="F94" s="39">
        <f t="shared" si="41"/>
        <v>43922</v>
      </c>
      <c r="G94" s="39">
        <f t="shared" si="41"/>
        <v>43952</v>
      </c>
      <c r="H94" s="39">
        <f t="shared" si="41"/>
        <v>43983</v>
      </c>
      <c r="I94" s="39">
        <f t="shared" si="41"/>
        <v>44013</v>
      </c>
      <c r="J94" s="39">
        <f t="shared" si="41"/>
        <v>44044</v>
      </c>
      <c r="K94" s="39">
        <f t="shared" si="41"/>
        <v>44075</v>
      </c>
      <c r="L94" s="39">
        <f t="shared" si="41"/>
        <v>44105</v>
      </c>
      <c r="M94" s="39">
        <f t="shared" si="41"/>
        <v>44136</v>
      </c>
      <c r="N94" s="39">
        <f t="shared" si="41"/>
        <v>44166</v>
      </c>
      <c r="O94" s="51" t="str">
        <f t="shared" si="41"/>
        <v>סה"כ</v>
      </c>
    </row>
    <row r="95" spans="1:16" x14ac:dyDescent="0.25">
      <c r="B95" s="43" t="str">
        <f t="shared" ref="B95:B107" si="42">B5</f>
        <v>סה"כ הכנסות</v>
      </c>
      <c r="C95" s="15" t="str">
        <f>IF('תחזית רווה'!C$58=0,"",C5)</f>
        <v/>
      </c>
      <c r="D95" s="15" t="str">
        <f>IF('תחזית רווה'!D$58=0,"",D5)</f>
        <v/>
      </c>
      <c r="E95" s="15" t="str">
        <f>IF('תחזית רווה'!E$58=0,"",E5)</f>
        <v/>
      </c>
      <c r="F95" s="15" t="str">
        <f>IF('תחזית רווה'!F$58=0,"",F5)</f>
        <v/>
      </c>
      <c r="G95" s="15" t="str">
        <f>IF('תחזית רווה'!G$5=0,"",G5)</f>
        <v/>
      </c>
      <c r="H95" s="15" t="str">
        <f>IF('תחזית רווה'!H$5=0,"",H5)</f>
        <v/>
      </c>
      <c r="I95" s="15" t="str">
        <f>IF('תחזית רווה'!I$5=0,"",I5)</f>
        <v/>
      </c>
      <c r="J95" s="15" t="str">
        <f>IF('תחזית רווה'!J$5=0,"",J5)</f>
        <v/>
      </c>
      <c r="K95" s="15" t="str">
        <f>IF('תחזית רווה'!K$5=0,"",K5)</f>
        <v/>
      </c>
      <c r="L95" s="15" t="str">
        <f>IF('תחזית רווה'!L$5=0,"",L5)</f>
        <v/>
      </c>
      <c r="M95" s="15" t="str">
        <f>IF('תחזית רווה'!M$5=0,"",M5)</f>
        <v/>
      </c>
      <c r="N95" s="15" t="str">
        <f>IF('תחזית רווה'!N$5=0,"",N5)</f>
        <v/>
      </c>
      <c r="O95" s="52">
        <f>IFERROR(SUM(C95:N95),"")</f>
        <v>0</v>
      </c>
    </row>
    <row r="96" spans="1:16" x14ac:dyDescent="0.25">
      <c r="A96" s="24"/>
      <c r="B96" s="26" t="str">
        <f t="shared" si="42"/>
        <v>פעילות שוטפת</v>
      </c>
      <c r="C96" s="7" t="str">
        <f>IF('תחזית רווה'!C$58=0,"",C6)</f>
        <v/>
      </c>
      <c r="D96" s="7" t="str">
        <f>IF('תחזית רווה'!D$58=0,"",D6)</f>
        <v/>
      </c>
      <c r="E96" s="7" t="str">
        <f>IF('תחזית רווה'!E$58=0,"",E6)</f>
        <v/>
      </c>
      <c r="F96" s="7" t="str">
        <f>IF('תחזית רווה'!F$58=0,"",F6)</f>
        <v/>
      </c>
      <c r="G96" s="7" t="str">
        <f>IF('תחזית רווה'!G$5=0,"",G6)</f>
        <v/>
      </c>
      <c r="H96" s="7" t="str">
        <f>IF('תחזית רווה'!H$5=0,"",H6)</f>
        <v/>
      </c>
      <c r="I96" s="7" t="str">
        <f>IF('תחזית רווה'!I$5=0,"",I6)</f>
        <v/>
      </c>
      <c r="J96" s="7" t="str">
        <f>IF('תחזית רווה'!J$5=0,"",J6)</f>
        <v/>
      </c>
      <c r="K96" s="7" t="str">
        <f>IF('תחזית רווה'!K$5=0,"",K6)</f>
        <v/>
      </c>
      <c r="L96" s="7" t="str">
        <f>IF('תחזית רווה'!L$5=0,"",L6)</f>
        <v/>
      </c>
      <c r="M96" s="7" t="str">
        <f>IF('תחזית רווה'!M$5=0,"",M6)</f>
        <v/>
      </c>
      <c r="N96" s="7" t="str">
        <f>IF('תחזית רווה'!N$5=0,"",N6)</f>
        <v/>
      </c>
      <c r="O96" s="37">
        <f>IFERROR(SUM(C96:N96),"")</f>
        <v>0</v>
      </c>
    </row>
    <row r="97" spans="1:15" x14ac:dyDescent="0.25">
      <c r="A97" s="24"/>
      <c r="B97" s="26" t="str">
        <f t="shared" si="42"/>
        <v>%</v>
      </c>
      <c r="C97" s="7" t="str">
        <f>IF('תחזית רווה'!C$58=0,"",C7)</f>
        <v/>
      </c>
      <c r="D97" s="7" t="str">
        <f>IF('תחזית רווה'!D$58=0,"",D7)</f>
        <v/>
      </c>
      <c r="E97" s="7" t="str">
        <f>IF('תחזית רווה'!E$58=0,"",E7)</f>
        <v/>
      </c>
      <c r="F97" s="7" t="str">
        <f>IF('תחזית רווה'!F$58=0,"",F7)</f>
        <v/>
      </c>
      <c r="G97" s="7" t="str">
        <f>IF('תחזית רווה'!G$5=0,"",G7)</f>
        <v/>
      </c>
      <c r="H97" s="7" t="str">
        <f>IF('תחזית רווה'!H$5=0,"",H7)</f>
        <v/>
      </c>
      <c r="I97" s="7" t="str">
        <f>IF('תחזית רווה'!I$5=0,"",I7)</f>
        <v/>
      </c>
      <c r="J97" s="7" t="str">
        <f>IF('תחזית רווה'!J$5=0,"",J7)</f>
        <v/>
      </c>
      <c r="K97" s="7" t="str">
        <f>IF('תחזית רווה'!K$5=0,"",K7)</f>
        <v/>
      </c>
      <c r="L97" s="7" t="str">
        <f>IF('תחזית רווה'!L$5=0,"",L7)</f>
        <v/>
      </c>
      <c r="M97" s="7" t="str">
        <f>IF('תחזית רווה'!M$5=0,"",M7)</f>
        <v/>
      </c>
      <c r="N97" s="7" t="str">
        <f>IF('תחזית רווה'!N$5=0,"",N7)</f>
        <v/>
      </c>
      <c r="O97" s="33" t="str">
        <f>IFERROR(O96/$O$95,"")</f>
        <v/>
      </c>
    </row>
    <row r="98" spans="1:15" x14ac:dyDescent="0.25">
      <c r="A98" s="24"/>
      <c r="B98" s="26" t="str">
        <f t="shared" si="42"/>
        <v>הכנסות 2</v>
      </c>
      <c r="C98" s="7" t="str">
        <f>IF('תחזית רווה'!C$58=0,"",C8)</f>
        <v/>
      </c>
      <c r="D98" s="7" t="str">
        <f>IF('תחזית רווה'!D$58=0,"",D8)</f>
        <v/>
      </c>
      <c r="E98" s="7" t="str">
        <f>IF('תחזית רווה'!E$58=0,"",E8)</f>
        <v/>
      </c>
      <c r="F98" s="7" t="str">
        <f>IF('תחזית רווה'!F$58=0,"",F8)</f>
        <v/>
      </c>
      <c r="G98" s="7" t="str">
        <f>IF('תחזית רווה'!G$5=0,"",G8)</f>
        <v/>
      </c>
      <c r="H98" s="7" t="str">
        <f>IF('תחזית רווה'!H$5=0,"",H8)</f>
        <v/>
      </c>
      <c r="I98" s="7" t="str">
        <f>IF('תחזית רווה'!I$5=0,"",I8)</f>
        <v/>
      </c>
      <c r="J98" s="7" t="str">
        <f>IF('תחזית רווה'!J$5=0,"",J8)</f>
        <v/>
      </c>
      <c r="K98" s="7" t="str">
        <f>IF('תחזית רווה'!K$5=0,"",K8)</f>
        <v/>
      </c>
      <c r="L98" s="7" t="str">
        <f>IF('תחזית רווה'!L$5=0,"",L8)</f>
        <v/>
      </c>
      <c r="M98" s="7" t="str">
        <f>IF('תחזית רווה'!M$5=0,"",M8)</f>
        <v/>
      </c>
      <c r="N98" s="7" t="str">
        <f>IF('תחזית רווה'!N$5=0,"",N8)</f>
        <v/>
      </c>
      <c r="O98" s="37">
        <f>IFERROR(SUM(C98:N98),"")</f>
        <v>0</v>
      </c>
    </row>
    <row r="99" spans="1:15" x14ac:dyDescent="0.25">
      <c r="A99" s="24"/>
      <c r="B99" s="26" t="str">
        <f t="shared" si="42"/>
        <v>%</v>
      </c>
      <c r="C99" s="7" t="str">
        <f>IF('תחזית רווה'!C$58=0,"",C9)</f>
        <v/>
      </c>
      <c r="D99" s="7" t="str">
        <f>IF('תחזית רווה'!D$58=0,"",D9)</f>
        <v/>
      </c>
      <c r="E99" s="7" t="str">
        <f>IF('תחזית רווה'!E$58=0,"",E9)</f>
        <v/>
      </c>
      <c r="F99" s="7" t="str">
        <f>IF('תחזית רווה'!F$58=0,"",F9)</f>
        <v/>
      </c>
      <c r="G99" s="7" t="str">
        <f>IF('תחזית רווה'!G$5=0,"",G9)</f>
        <v/>
      </c>
      <c r="H99" s="7" t="str">
        <f>IF('תחזית רווה'!H$5=0,"",H9)</f>
        <v/>
      </c>
      <c r="I99" s="7" t="str">
        <f>IF('תחזית רווה'!I$5=0,"",I9)</f>
        <v/>
      </c>
      <c r="J99" s="7" t="str">
        <f>IF('תחזית רווה'!J$5=0,"",J9)</f>
        <v/>
      </c>
      <c r="K99" s="7" t="str">
        <f>IF('תחזית רווה'!K$5=0,"",K9)</f>
        <v/>
      </c>
      <c r="L99" s="7" t="str">
        <f>IF('תחזית רווה'!L$5=0,"",L9)</f>
        <v/>
      </c>
      <c r="M99" s="7" t="str">
        <f>IF('תחזית רווה'!M$5=0,"",M9)</f>
        <v/>
      </c>
      <c r="N99" s="7" t="str">
        <f>IF('תחזית רווה'!N$5=0,"",N9)</f>
        <v/>
      </c>
      <c r="O99" s="33" t="str">
        <f>IFERROR(O98/$O$95,"")</f>
        <v/>
      </c>
    </row>
    <row r="100" spans="1:15" x14ac:dyDescent="0.25">
      <c r="A100" s="24"/>
      <c r="B100" s="26" t="str">
        <f t="shared" si="42"/>
        <v>הכנסות 3</v>
      </c>
      <c r="C100" s="7" t="str">
        <f>IF('תחזית רווה'!C$58=0,"",C10)</f>
        <v/>
      </c>
      <c r="D100" s="7" t="str">
        <f>IF('תחזית רווה'!D$58=0,"",D10)</f>
        <v/>
      </c>
      <c r="E100" s="7" t="str">
        <f>IF('תחזית רווה'!E$58=0,"",E10)</f>
        <v/>
      </c>
      <c r="F100" s="7" t="str">
        <f>IF('תחזית רווה'!F$58=0,"",F10)</f>
        <v/>
      </c>
      <c r="G100" s="7" t="str">
        <f>IF('תחזית רווה'!G$5=0,"",G10)</f>
        <v/>
      </c>
      <c r="H100" s="7" t="str">
        <f>IF('תחזית רווה'!H$5=0,"",H10)</f>
        <v/>
      </c>
      <c r="I100" s="7" t="str">
        <f>IF('תחזית רווה'!I$5=0,"",I10)</f>
        <v/>
      </c>
      <c r="J100" s="7" t="str">
        <f>IF('תחזית רווה'!J$5=0,"",J10)</f>
        <v/>
      </c>
      <c r="K100" s="7" t="str">
        <f>IF('תחזית רווה'!K$5=0,"",K10)</f>
        <v/>
      </c>
      <c r="L100" s="7" t="str">
        <f>IF('תחזית רווה'!L$5=0,"",L10)</f>
        <v/>
      </c>
      <c r="M100" s="7" t="str">
        <f>IF('תחזית רווה'!M$5=0,"",M10)</f>
        <v/>
      </c>
      <c r="N100" s="7" t="str">
        <f>IF('תחזית רווה'!N$5=0,"",N10)</f>
        <v/>
      </c>
      <c r="O100" s="37">
        <f>IFERROR(SUM(C100:N100),"")</f>
        <v>0</v>
      </c>
    </row>
    <row r="101" spans="1:15" x14ac:dyDescent="0.25">
      <c r="A101" s="24"/>
      <c r="B101" s="26" t="str">
        <f t="shared" si="42"/>
        <v>%</v>
      </c>
      <c r="C101" s="7" t="str">
        <f>IF('תחזית רווה'!C$58=0,"",C11)</f>
        <v/>
      </c>
      <c r="D101" s="7" t="str">
        <f>IF('תחזית רווה'!D$58=0,"",D11)</f>
        <v/>
      </c>
      <c r="E101" s="7" t="str">
        <f>IF('תחזית רווה'!E$58=0,"",E11)</f>
        <v/>
      </c>
      <c r="F101" s="7" t="str">
        <f>IF('תחזית רווה'!F$58=0,"",F11)</f>
        <v/>
      </c>
      <c r="G101" s="7" t="str">
        <f>IF('תחזית רווה'!G$5=0,"",G11)</f>
        <v/>
      </c>
      <c r="H101" s="7" t="str">
        <f>IF('תחזית רווה'!H$5=0,"",H11)</f>
        <v/>
      </c>
      <c r="I101" s="7" t="str">
        <f>IF('תחזית רווה'!I$5=0,"",I11)</f>
        <v/>
      </c>
      <c r="J101" s="7" t="str">
        <f>IF('תחזית רווה'!J$5=0,"",J11)</f>
        <v/>
      </c>
      <c r="K101" s="7" t="str">
        <f>IF('תחזית רווה'!K$5=0,"",K11)</f>
        <v/>
      </c>
      <c r="L101" s="7" t="str">
        <f>IF('תחזית רווה'!L$5=0,"",L11)</f>
        <v/>
      </c>
      <c r="M101" s="7" t="str">
        <f>IF('תחזית רווה'!M$5=0,"",M11)</f>
        <v/>
      </c>
      <c r="N101" s="7" t="str">
        <f>IF('תחזית רווה'!N$5=0,"",N11)</f>
        <v/>
      </c>
      <c r="O101" s="33" t="str">
        <f>IFERROR(O100/$O$95,"")</f>
        <v/>
      </c>
    </row>
    <row r="102" spans="1:15" x14ac:dyDescent="0.25">
      <c r="A102" s="24"/>
      <c r="B102" s="26" t="str">
        <f t="shared" si="42"/>
        <v>הכנסות 4</v>
      </c>
      <c r="C102" s="7" t="str">
        <f>IF('תחזית רווה'!C$58=0,"",C12)</f>
        <v/>
      </c>
      <c r="D102" s="7" t="str">
        <f>IF('תחזית רווה'!D$58=0,"",D12)</f>
        <v/>
      </c>
      <c r="E102" s="7" t="str">
        <f>IF('תחזית רווה'!E$58=0,"",E12)</f>
        <v/>
      </c>
      <c r="F102" s="7" t="str">
        <f>IF('תחזית רווה'!F$58=0,"",F12)</f>
        <v/>
      </c>
      <c r="G102" s="7" t="str">
        <f>IF('תחזית רווה'!G$5=0,"",G12)</f>
        <v/>
      </c>
      <c r="H102" s="7" t="str">
        <f>IF('תחזית רווה'!H$5=0,"",H12)</f>
        <v/>
      </c>
      <c r="I102" s="7" t="str">
        <f>IF('תחזית רווה'!I$5=0,"",I12)</f>
        <v/>
      </c>
      <c r="J102" s="7" t="str">
        <f>IF('תחזית רווה'!J$5=0,"",J12)</f>
        <v/>
      </c>
      <c r="K102" s="7" t="str">
        <f>IF('תחזית רווה'!K$5=0,"",K12)</f>
        <v/>
      </c>
      <c r="L102" s="7" t="str">
        <f>IF('תחזית רווה'!L$5=0,"",L12)</f>
        <v/>
      </c>
      <c r="M102" s="7" t="str">
        <f>IF('תחזית רווה'!M$5=0,"",M12)</f>
        <v/>
      </c>
      <c r="N102" s="7" t="str">
        <f>IF('תחזית רווה'!N$5=0,"",N12)</f>
        <v/>
      </c>
      <c r="O102" s="37">
        <f>IFERROR(SUM(C102:N102),"")</f>
        <v>0</v>
      </c>
    </row>
    <row r="103" spans="1:15" x14ac:dyDescent="0.25">
      <c r="A103" s="24"/>
      <c r="B103" s="26" t="str">
        <f t="shared" si="42"/>
        <v>%</v>
      </c>
      <c r="C103" s="7" t="str">
        <f>IF('תחזית רווה'!C$58=0,"",C13)</f>
        <v/>
      </c>
      <c r="D103" s="7" t="str">
        <f>IF('תחזית רווה'!D$58=0,"",D13)</f>
        <v/>
      </c>
      <c r="E103" s="7" t="str">
        <f>IF('תחזית רווה'!E$58=0,"",E13)</f>
        <v/>
      </c>
      <c r="F103" s="7" t="str">
        <f>IF('תחזית רווה'!F$58=0,"",F13)</f>
        <v/>
      </c>
      <c r="G103" s="7" t="str">
        <f>IF('תחזית רווה'!G$5=0,"",G13)</f>
        <v/>
      </c>
      <c r="H103" s="7" t="str">
        <f>IF('תחזית רווה'!H$5=0,"",H13)</f>
        <v/>
      </c>
      <c r="I103" s="7" t="str">
        <f>IF('תחזית רווה'!I$5=0,"",I13)</f>
        <v/>
      </c>
      <c r="J103" s="7" t="str">
        <f>IF('תחזית רווה'!J$5=0,"",J13)</f>
        <v/>
      </c>
      <c r="K103" s="7" t="str">
        <f>IF('תחזית רווה'!K$5=0,"",K13)</f>
        <v/>
      </c>
      <c r="L103" s="7" t="str">
        <f>IF('תחזית רווה'!L$5=0,"",L13)</f>
        <v/>
      </c>
      <c r="M103" s="7" t="str">
        <f>IF('תחזית רווה'!M$5=0,"",M13)</f>
        <v/>
      </c>
      <c r="N103" s="7" t="str">
        <f>IF('תחזית רווה'!N$5=0,"",N13)</f>
        <v/>
      </c>
      <c r="O103" s="33" t="str">
        <f>IFERROR(O102/$O$95,"")</f>
        <v/>
      </c>
    </row>
    <row r="104" spans="1:15" x14ac:dyDescent="0.25">
      <c r="A104" s="24"/>
      <c r="B104" s="26" t="str">
        <f t="shared" si="42"/>
        <v>הכנסות 5</v>
      </c>
      <c r="C104" s="7" t="str">
        <f>IF('תחזית רווה'!C$58=0,"",C14)</f>
        <v/>
      </c>
      <c r="D104" s="7" t="str">
        <f>IF('תחזית רווה'!D$58=0,"",D14)</f>
        <v/>
      </c>
      <c r="E104" s="7" t="str">
        <f>IF('תחזית רווה'!E$58=0,"",E14)</f>
        <v/>
      </c>
      <c r="F104" s="7" t="str">
        <f>IF('תחזית רווה'!F$58=0,"",F14)</f>
        <v/>
      </c>
      <c r="G104" s="7" t="str">
        <f>IF('תחזית רווה'!G$5=0,"",G14)</f>
        <v/>
      </c>
      <c r="H104" s="7" t="str">
        <f>IF('תחזית רווה'!H$5=0,"",H14)</f>
        <v/>
      </c>
      <c r="I104" s="7" t="str">
        <f>IF('תחזית רווה'!I$5=0,"",I14)</f>
        <v/>
      </c>
      <c r="J104" s="7" t="str">
        <f>IF('תחזית רווה'!J$5=0,"",J14)</f>
        <v/>
      </c>
      <c r="K104" s="7" t="str">
        <f>IF('תחזית רווה'!K$5=0,"",K14)</f>
        <v/>
      </c>
      <c r="L104" s="7" t="str">
        <f>IF('תחזית רווה'!L$5=0,"",L14)</f>
        <v/>
      </c>
      <c r="M104" s="7" t="str">
        <f>IF('תחזית רווה'!M$5=0,"",M14)</f>
        <v/>
      </c>
      <c r="N104" s="7" t="str">
        <f>IF('תחזית רווה'!N$5=0,"",N14)</f>
        <v/>
      </c>
      <c r="O104" s="37">
        <f>IFERROR(SUM(C104:N104),"")</f>
        <v>0</v>
      </c>
    </row>
    <row r="105" spans="1:15" x14ac:dyDescent="0.25">
      <c r="A105" s="22"/>
      <c r="B105" s="26" t="str">
        <f t="shared" si="42"/>
        <v>%</v>
      </c>
      <c r="C105" s="7" t="str">
        <f>IF('תחזית רווה'!C$58=0,"",C15)</f>
        <v/>
      </c>
      <c r="D105" s="7" t="str">
        <f>IF('תחזית רווה'!D$58=0,"",D15)</f>
        <v/>
      </c>
      <c r="E105" s="7" t="str">
        <f>IF('תחזית רווה'!E$58=0,"",E15)</f>
        <v/>
      </c>
      <c r="F105" s="7" t="str">
        <f>IF('תחזית רווה'!F$58=0,"",F15)</f>
        <v/>
      </c>
      <c r="G105" s="7" t="str">
        <f>IF('תחזית רווה'!G$5=0,"",G15)</f>
        <v/>
      </c>
      <c r="H105" s="7" t="str">
        <f>IF('תחזית רווה'!H$5=0,"",H15)</f>
        <v/>
      </c>
      <c r="I105" s="7" t="str">
        <f>IF('תחזית רווה'!I$5=0,"",I15)</f>
        <v/>
      </c>
      <c r="J105" s="7" t="str">
        <f>IF('תחזית רווה'!J$5=0,"",J15)</f>
        <v/>
      </c>
      <c r="K105" s="7" t="str">
        <f>IF('תחזית רווה'!K$5=0,"",K15)</f>
        <v/>
      </c>
      <c r="L105" s="7" t="str">
        <f>IF('תחזית רווה'!L$5=0,"",L15)</f>
        <v/>
      </c>
      <c r="M105" s="7" t="str">
        <f>IF('תחזית רווה'!M$5=0,"",M15)</f>
        <v/>
      </c>
      <c r="N105" s="7" t="str">
        <f>IF('תחזית רווה'!N$5=0,"",N15)</f>
        <v/>
      </c>
      <c r="O105" s="33" t="str">
        <f>IFERROR(O104/$O$95,"")</f>
        <v/>
      </c>
    </row>
    <row r="106" spans="1:15" x14ac:dyDescent="0.25">
      <c r="B106" s="43" t="str">
        <f t="shared" si="42"/>
        <v>סה"כ עלות המכר</v>
      </c>
      <c r="C106" s="15" t="str">
        <f>IF('תחזית רווה'!C$58=0,"",C16)</f>
        <v/>
      </c>
      <c r="D106" s="15" t="str">
        <f>IF('תחזית רווה'!D$58=0,"",D16)</f>
        <v/>
      </c>
      <c r="E106" s="15" t="str">
        <f>IF('תחזית רווה'!E$58=0,"",E16)</f>
        <v/>
      </c>
      <c r="F106" s="15" t="str">
        <f>IF('תחזית רווה'!F$58=0,"",F16)</f>
        <v/>
      </c>
      <c r="G106" s="15" t="str">
        <f>IF('תחזית רווה'!G$5=0,"",G16)</f>
        <v/>
      </c>
      <c r="H106" s="15" t="str">
        <f>IF('תחזית רווה'!H$5=0,"",H16)</f>
        <v/>
      </c>
      <c r="I106" s="15" t="str">
        <f>IF('תחזית רווה'!I$5=0,"",I16)</f>
        <v/>
      </c>
      <c r="J106" s="15" t="str">
        <f>IF('תחזית רווה'!J$5=0,"",J16)</f>
        <v/>
      </c>
      <c r="K106" s="15" t="str">
        <f>IF('תחזית רווה'!K$5=0,"",K16)</f>
        <v/>
      </c>
      <c r="L106" s="15" t="str">
        <f>IF('תחזית רווה'!L$5=0,"",L16)</f>
        <v/>
      </c>
      <c r="M106" s="15" t="str">
        <f>IF('תחזית רווה'!M$5=0,"",M16)</f>
        <v/>
      </c>
      <c r="N106" s="15" t="str">
        <f>IF('תחזית רווה'!N$5=0,"",N16)</f>
        <v/>
      </c>
      <c r="O106" s="52">
        <f>IFERROR(SUM(C106:N106),"")</f>
        <v>0</v>
      </c>
    </row>
    <row r="107" spans="1:15" x14ac:dyDescent="0.25">
      <c r="B107" s="26" t="str">
        <f t="shared" si="42"/>
        <v>%</v>
      </c>
      <c r="C107" s="7" t="str">
        <f>IF('תחזית רווה'!C$58=0,"",C17)</f>
        <v/>
      </c>
      <c r="D107" s="7" t="str">
        <f>IF('תחזית רווה'!D$58=0,"",D17)</f>
        <v/>
      </c>
      <c r="E107" s="7" t="str">
        <f>IF('תחזית רווה'!E$58=0,"",E17)</f>
        <v/>
      </c>
      <c r="F107" s="7" t="str">
        <f>IF('תחזית רווה'!F$58=0,"",F17)</f>
        <v/>
      </c>
      <c r="G107" s="7" t="str">
        <f>IF('תחזית רווה'!G$5=0,"",G17)</f>
        <v/>
      </c>
      <c r="H107" s="7" t="str">
        <f>IF('תחזית רווה'!H$5=0,"",H17)</f>
        <v/>
      </c>
      <c r="I107" s="7" t="str">
        <f>IF('תחזית רווה'!I$5=0,"",I17)</f>
        <v/>
      </c>
      <c r="J107" s="7" t="str">
        <f>IF('תחזית רווה'!J$5=0,"",J17)</f>
        <v/>
      </c>
      <c r="K107" s="7" t="str">
        <f>IF('תחזית רווה'!K$5=0,"",K17)</f>
        <v/>
      </c>
      <c r="L107" s="7" t="str">
        <f>IF('תחזית רווה'!L$5=0,"",L17)</f>
        <v/>
      </c>
      <c r="M107" s="7" t="str">
        <f>IF('תחזית רווה'!M$5=0,"",M17)</f>
        <v/>
      </c>
      <c r="N107" s="7" t="str">
        <f>IF('תחזית רווה'!N$5=0,"",N17)</f>
        <v/>
      </c>
      <c r="O107" s="33" t="str">
        <f>IFERROR(O106/$O$95,"")</f>
        <v/>
      </c>
    </row>
    <row r="108" spans="1:15" x14ac:dyDescent="0.25">
      <c r="B108" s="26" t="str">
        <f t="shared" ref="B108:B171" si="43">B18</f>
        <v>מלאי פתיחה</v>
      </c>
      <c r="C108" s="7" t="str">
        <f>IF('תחזית רווה'!C$58=0,"",C18)</f>
        <v/>
      </c>
      <c r="D108" s="7" t="str">
        <f>IF('תחזית רווה'!D$58=0,"",D18)</f>
        <v/>
      </c>
      <c r="E108" s="7" t="str">
        <f>IF('תחזית רווה'!E$58=0,"",E18)</f>
        <v/>
      </c>
      <c r="F108" s="7" t="str">
        <f>IF('תחזית רווה'!F$58=0,"",F18)</f>
        <v/>
      </c>
      <c r="G108" s="7" t="str">
        <f>IF('תחזית רווה'!G$5=0,"",G18)</f>
        <v/>
      </c>
      <c r="H108" s="7" t="str">
        <f>IF('תחזית רווה'!H$5=0,"",H18)</f>
        <v/>
      </c>
      <c r="I108" s="7" t="str">
        <f>IF('תחזית רווה'!I$5=0,"",I18)</f>
        <v/>
      </c>
      <c r="J108" s="7" t="str">
        <f>IF('תחזית רווה'!J$5=0,"",J18)</f>
        <v/>
      </c>
      <c r="K108" s="7" t="str">
        <f>IF('תחזית רווה'!K$5=0,"",K18)</f>
        <v/>
      </c>
      <c r="L108" s="7" t="str">
        <f>IF('תחזית רווה'!L$5=0,"",L18)</f>
        <v/>
      </c>
      <c r="M108" s="7" t="str">
        <f>IF('תחזית רווה'!M$5=0,"",M18)</f>
        <v/>
      </c>
      <c r="N108" s="7" t="str">
        <f>IF('תחזית רווה'!N$5=0,"",N18)</f>
        <v/>
      </c>
      <c r="O108" s="37">
        <f>IFERROR(SUM(C108:N108),"")</f>
        <v>0</v>
      </c>
    </row>
    <row r="109" spans="1:15" x14ac:dyDescent="0.25">
      <c r="B109" s="26" t="str">
        <f t="shared" si="43"/>
        <v>%</v>
      </c>
      <c r="C109" s="7" t="str">
        <f>IF('תחזית רווה'!C$58=0,"",C19)</f>
        <v/>
      </c>
      <c r="D109" s="7" t="str">
        <f>IF('תחזית רווה'!D$58=0,"",D19)</f>
        <v/>
      </c>
      <c r="E109" s="7" t="str">
        <f>IF('תחזית רווה'!E$58=0,"",E19)</f>
        <v/>
      </c>
      <c r="F109" s="7" t="str">
        <f>IF('תחזית רווה'!F$58=0,"",F19)</f>
        <v/>
      </c>
      <c r="G109" s="7" t="str">
        <f>IF('תחזית רווה'!G$5=0,"",G19)</f>
        <v/>
      </c>
      <c r="H109" s="7" t="str">
        <f>IF('תחזית רווה'!H$5=0,"",H19)</f>
        <v/>
      </c>
      <c r="I109" s="7" t="str">
        <f>IF('תחזית רווה'!I$5=0,"",I19)</f>
        <v/>
      </c>
      <c r="J109" s="7" t="str">
        <f>IF('תחזית רווה'!J$5=0,"",J19)</f>
        <v/>
      </c>
      <c r="K109" s="7" t="str">
        <f>IF('תחזית רווה'!K$5=0,"",K19)</f>
        <v/>
      </c>
      <c r="L109" s="7" t="str">
        <f>IF('תחזית רווה'!L$5=0,"",L19)</f>
        <v/>
      </c>
      <c r="M109" s="7" t="str">
        <f>IF('תחזית רווה'!M$5=0,"",M19)</f>
        <v/>
      </c>
      <c r="N109" s="7" t="str">
        <f>IF('תחזית רווה'!N$5=0,"",N19)</f>
        <v/>
      </c>
      <c r="O109" s="37" t="str">
        <f>IFERROR(O108/$O$95,"")</f>
        <v/>
      </c>
    </row>
    <row r="110" spans="1:15" x14ac:dyDescent="0.25">
      <c r="B110" s="26" t="str">
        <f t="shared" si="43"/>
        <v>עלות המכר 1</v>
      </c>
      <c r="C110" s="7" t="str">
        <f>IF('תחזית רווה'!C$58=0,"",C20)</f>
        <v/>
      </c>
      <c r="D110" s="7" t="str">
        <f>IF('תחזית רווה'!D$58=0,"",D20)</f>
        <v/>
      </c>
      <c r="E110" s="7" t="str">
        <f>IF('תחזית רווה'!E$58=0,"",E20)</f>
        <v/>
      </c>
      <c r="F110" s="7" t="str">
        <f>IF('תחזית רווה'!F$58=0,"",F20)</f>
        <v/>
      </c>
      <c r="G110" s="7" t="str">
        <f>IF('תחזית רווה'!G$5=0,"",G20)</f>
        <v/>
      </c>
      <c r="H110" s="7" t="str">
        <f>IF('תחזית רווה'!H$5=0,"",H20)</f>
        <v/>
      </c>
      <c r="I110" s="7" t="str">
        <f>IF('תחזית רווה'!I$5=0,"",I20)</f>
        <v/>
      </c>
      <c r="J110" s="7" t="str">
        <f>IF('תחזית רווה'!J$5=0,"",J20)</f>
        <v/>
      </c>
      <c r="K110" s="7" t="str">
        <f>IF('תחזית רווה'!K$5=0,"",K20)</f>
        <v/>
      </c>
      <c r="L110" s="7" t="str">
        <f>IF('תחזית רווה'!L$5=0,"",L20)</f>
        <v/>
      </c>
      <c r="M110" s="7" t="str">
        <f>IF('תחזית רווה'!M$5=0,"",M20)</f>
        <v/>
      </c>
      <c r="N110" s="7" t="str">
        <f>IF('תחזית רווה'!N$5=0,"",N20)</f>
        <v/>
      </c>
      <c r="O110" s="37">
        <f>IFERROR(SUM(C110:N110),"")</f>
        <v>0</v>
      </c>
    </row>
    <row r="111" spans="1:15" x14ac:dyDescent="0.25">
      <c r="B111" s="26" t="str">
        <f t="shared" si="43"/>
        <v>%</v>
      </c>
      <c r="C111" s="7" t="str">
        <f>IF('תחזית רווה'!C$58=0,"",C21)</f>
        <v/>
      </c>
      <c r="D111" s="7" t="str">
        <f>IF('תחזית רווה'!D$58=0,"",D21)</f>
        <v/>
      </c>
      <c r="E111" s="7" t="str">
        <f>IF('תחזית רווה'!E$58=0,"",E21)</f>
        <v/>
      </c>
      <c r="F111" s="7" t="str">
        <f>IF('תחזית רווה'!F$58=0,"",F21)</f>
        <v/>
      </c>
      <c r="G111" s="7" t="str">
        <f>IF('תחזית רווה'!G$5=0,"",G21)</f>
        <v/>
      </c>
      <c r="H111" s="7" t="str">
        <f>IF('תחזית רווה'!H$5=0,"",H21)</f>
        <v/>
      </c>
      <c r="I111" s="7" t="str">
        <f>IF('תחזית רווה'!I$5=0,"",I21)</f>
        <v/>
      </c>
      <c r="J111" s="7" t="str">
        <f>IF('תחזית רווה'!J$5=0,"",J21)</f>
        <v/>
      </c>
      <c r="K111" s="7" t="str">
        <f>IF('תחזית רווה'!K$5=0,"",K21)</f>
        <v/>
      </c>
      <c r="L111" s="7" t="str">
        <f>IF('תחזית רווה'!L$5=0,"",L21)</f>
        <v/>
      </c>
      <c r="M111" s="7" t="str">
        <f>IF('תחזית רווה'!M$5=0,"",M21)</f>
        <v/>
      </c>
      <c r="N111" s="7" t="str">
        <f>IF('תחזית רווה'!N$5=0,"",N21)</f>
        <v/>
      </c>
      <c r="O111" s="33" t="str">
        <f>IFERROR(O110/$O$95,"")</f>
        <v/>
      </c>
    </row>
    <row r="112" spans="1:15" x14ac:dyDescent="0.25">
      <c r="B112" s="26" t="str">
        <f t="shared" si="43"/>
        <v>עלות המכר 2</v>
      </c>
      <c r="C112" s="7" t="str">
        <f>IF('תחזית רווה'!C$58=0,"",C22)</f>
        <v/>
      </c>
      <c r="D112" s="7" t="str">
        <f>IF('תחזית רווה'!D$58=0,"",D22)</f>
        <v/>
      </c>
      <c r="E112" s="7" t="str">
        <f>IF('תחזית רווה'!E$58=0,"",E22)</f>
        <v/>
      </c>
      <c r="F112" s="7" t="str">
        <f>IF('תחזית רווה'!F$58=0,"",F22)</f>
        <v/>
      </c>
      <c r="G112" s="7" t="str">
        <f>IF('תחזית רווה'!G$5=0,"",G22)</f>
        <v/>
      </c>
      <c r="H112" s="7" t="str">
        <f>IF('תחזית רווה'!H$5=0,"",H22)</f>
        <v/>
      </c>
      <c r="I112" s="7" t="str">
        <f>IF('תחזית רווה'!I$5=0,"",I22)</f>
        <v/>
      </c>
      <c r="J112" s="7" t="str">
        <f>IF('תחזית רווה'!J$5=0,"",J22)</f>
        <v/>
      </c>
      <c r="K112" s="7" t="str">
        <f>IF('תחזית רווה'!K$5=0,"",K22)</f>
        <v/>
      </c>
      <c r="L112" s="7" t="str">
        <f>IF('תחזית רווה'!L$5=0,"",L22)</f>
        <v/>
      </c>
      <c r="M112" s="7" t="str">
        <f>IF('תחזית רווה'!M$5=0,"",M22)</f>
        <v/>
      </c>
      <c r="N112" s="7" t="str">
        <f>IF('תחזית רווה'!N$5=0,"",N22)</f>
        <v/>
      </c>
      <c r="O112" s="37">
        <f>IFERROR(SUM(C112:N112),"")</f>
        <v>0</v>
      </c>
    </row>
    <row r="113" spans="2:15" x14ac:dyDescent="0.25">
      <c r="B113" s="26" t="str">
        <f t="shared" si="43"/>
        <v>%</v>
      </c>
      <c r="C113" s="7" t="str">
        <f>IF('תחזית רווה'!C$58=0,"",C23)</f>
        <v/>
      </c>
      <c r="D113" s="7" t="str">
        <f>IF('תחזית רווה'!D$58=0,"",D23)</f>
        <v/>
      </c>
      <c r="E113" s="7" t="str">
        <f>IF('תחזית רווה'!E$58=0,"",E23)</f>
        <v/>
      </c>
      <c r="F113" s="7" t="str">
        <f>IF('תחזית רווה'!F$58=0,"",F23)</f>
        <v/>
      </c>
      <c r="G113" s="7" t="str">
        <f>IF('תחזית רווה'!G$5=0,"",G23)</f>
        <v/>
      </c>
      <c r="H113" s="7" t="str">
        <f>IF('תחזית רווה'!H$5=0,"",H23)</f>
        <v/>
      </c>
      <c r="I113" s="7" t="str">
        <f>IF('תחזית רווה'!I$5=0,"",I23)</f>
        <v/>
      </c>
      <c r="J113" s="7" t="str">
        <f>IF('תחזית רווה'!J$5=0,"",J23)</f>
        <v/>
      </c>
      <c r="K113" s="7" t="str">
        <f>IF('תחזית רווה'!K$5=0,"",K23)</f>
        <v/>
      </c>
      <c r="L113" s="7" t="str">
        <f>IF('תחזית רווה'!L$5=0,"",L23)</f>
        <v/>
      </c>
      <c r="M113" s="7" t="str">
        <f>IF('תחזית רווה'!M$5=0,"",M23)</f>
        <v/>
      </c>
      <c r="N113" s="7" t="str">
        <f>IF('תחזית רווה'!N$5=0,"",N23)</f>
        <v/>
      </c>
      <c r="O113" s="33" t="str">
        <f>IFERROR(O112/$O$95,"")</f>
        <v/>
      </c>
    </row>
    <row r="114" spans="2:15" x14ac:dyDescent="0.25">
      <c r="B114" s="26" t="str">
        <f t="shared" si="43"/>
        <v>עלות המכר 3</v>
      </c>
      <c r="C114" s="7" t="str">
        <f>IF('תחזית רווה'!C$58=0,"",C24)</f>
        <v/>
      </c>
      <c r="D114" s="7" t="str">
        <f>IF('תחזית רווה'!D$58=0,"",D24)</f>
        <v/>
      </c>
      <c r="E114" s="7" t="str">
        <f>IF('תחזית רווה'!E$58=0,"",E24)</f>
        <v/>
      </c>
      <c r="F114" s="7" t="str">
        <f>IF('תחזית רווה'!F$58=0,"",F24)</f>
        <v/>
      </c>
      <c r="G114" s="7" t="str">
        <f>IF('תחזית רווה'!G$5=0,"",G24)</f>
        <v/>
      </c>
      <c r="H114" s="7" t="str">
        <f>IF('תחזית רווה'!H$5=0,"",H24)</f>
        <v/>
      </c>
      <c r="I114" s="7" t="str">
        <f>IF('תחזית רווה'!I$5=0,"",I24)</f>
        <v/>
      </c>
      <c r="J114" s="7" t="str">
        <f>IF('תחזית רווה'!J$5=0,"",J24)</f>
        <v/>
      </c>
      <c r="K114" s="7" t="str">
        <f>IF('תחזית רווה'!K$5=0,"",K24)</f>
        <v/>
      </c>
      <c r="L114" s="7" t="str">
        <f>IF('תחזית רווה'!L$5=0,"",L24)</f>
        <v/>
      </c>
      <c r="M114" s="7" t="str">
        <f>IF('תחזית רווה'!M$5=0,"",M24)</f>
        <v/>
      </c>
      <c r="N114" s="7" t="str">
        <f>IF('תחזית רווה'!N$5=0,"",N24)</f>
        <v/>
      </c>
      <c r="O114" s="37">
        <f>IFERROR(SUM(C114:N114),"")</f>
        <v>0</v>
      </c>
    </row>
    <row r="115" spans="2:15" x14ac:dyDescent="0.25">
      <c r="B115" s="26" t="str">
        <f t="shared" si="43"/>
        <v>%</v>
      </c>
      <c r="C115" s="7" t="str">
        <f>IF('תחזית רווה'!C$58=0,"",C25)</f>
        <v/>
      </c>
      <c r="D115" s="7" t="str">
        <f>IF('תחזית רווה'!D$58=0,"",D25)</f>
        <v/>
      </c>
      <c r="E115" s="7" t="str">
        <f>IF('תחזית רווה'!E$58=0,"",E25)</f>
        <v/>
      </c>
      <c r="F115" s="7" t="str">
        <f>IF('תחזית רווה'!F$58=0,"",F25)</f>
        <v/>
      </c>
      <c r="G115" s="7" t="str">
        <f>IF('תחזית רווה'!G$5=0,"",G25)</f>
        <v/>
      </c>
      <c r="H115" s="7" t="str">
        <f>IF('תחזית רווה'!H$5=0,"",H25)</f>
        <v/>
      </c>
      <c r="I115" s="7" t="str">
        <f>IF('תחזית רווה'!I$5=0,"",I25)</f>
        <v/>
      </c>
      <c r="J115" s="7" t="str">
        <f>IF('תחזית רווה'!J$5=0,"",J25)</f>
        <v/>
      </c>
      <c r="K115" s="7" t="str">
        <f>IF('תחזית רווה'!K$5=0,"",K25)</f>
        <v/>
      </c>
      <c r="L115" s="7" t="str">
        <f>IF('תחזית רווה'!L$5=0,"",L25)</f>
        <v/>
      </c>
      <c r="M115" s="7" t="str">
        <f>IF('תחזית רווה'!M$5=0,"",M25)</f>
        <v/>
      </c>
      <c r="N115" s="7" t="str">
        <f>IF('תחזית רווה'!N$5=0,"",N25)</f>
        <v/>
      </c>
      <c r="O115" s="33" t="str">
        <f>IFERROR(O114/$O$95,"")</f>
        <v/>
      </c>
    </row>
    <row r="116" spans="2:15" x14ac:dyDescent="0.25">
      <c r="B116" s="26" t="str">
        <f t="shared" si="43"/>
        <v>עלות המכר 4</v>
      </c>
      <c r="C116" s="7" t="str">
        <f>IF('תחזית רווה'!C$58=0,"",C26)</f>
        <v/>
      </c>
      <c r="D116" s="7" t="str">
        <f>IF('תחזית רווה'!D$58=0,"",D26)</f>
        <v/>
      </c>
      <c r="E116" s="7" t="str">
        <f>IF('תחזית רווה'!E$58=0,"",E26)</f>
        <v/>
      </c>
      <c r="F116" s="7" t="str">
        <f>IF('תחזית רווה'!F$58=0,"",F26)</f>
        <v/>
      </c>
      <c r="G116" s="7" t="str">
        <f>IF('תחזית רווה'!G$5=0,"",G26)</f>
        <v/>
      </c>
      <c r="H116" s="7" t="str">
        <f>IF('תחזית רווה'!H$5=0,"",H26)</f>
        <v/>
      </c>
      <c r="I116" s="7" t="str">
        <f>IF('תחזית רווה'!I$5=0,"",I26)</f>
        <v/>
      </c>
      <c r="J116" s="7" t="str">
        <f>IF('תחזית רווה'!J$5=0,"",J26)</f>
        <v/>
      </c>
      <c r="K116" s="7" t="str">
        <f>IF('תחזית רווה'!K$5=0,"",K26)</f>
        <v/>
      </c>
      <c r="L116" s="7" t="str">
        <f>IF('תחזית רווה'!L$5=0,"",L26)</f>
        <v/>
      </c>
      <c r="M116" s="7" t="str">
        <f>IF('תחזית רווה'!M$5=0,"",M26)</f>
        <v/>
      </c>
      <c r="N116" s="7" t="str">
        <f>IF('תחזית רווה'!N$5=0,"",N26)</f>
        <v/>
      </c>
      <c r="O116" s="37">
        <f>IFERROR(SUM(C116:N116),"")</f>
        <v>0</v>
      </c>
    </row>
    <row r="117" spans="2:15" x14ac:dyDescent="0.25">
      <c r="B117" s="26" t="str">
        <f t="shared" si="43"/>
        <v>%</v>
      </c>
      <c r="C117" s="7" t="str">
        <f>IF('תחזית רווה'!C$58=0,"",C27)</f>
        <v/>
      </c>
      <c r="D117" s="7" t="str">
        <f>IF('תחזית רווה'!D$58=0,"",D27)</f>
        <v/>
      </c>
      <c r="E117" s="7" t="str">
        <f>IF('תחזית רווה'!E$58=0,"",E27)</f>
        <v/>
      </c>
      <c r="F117" s="7" t="str">
        <f>IF('תחזית רווה'!F$58=0,"",F27)</f>
        <v/>
      </c>
      <c r="G117" s="7" t="str">
        <f>IF('תחזית רווה'!G$5=0,"",G27)</f>
        <v/>
      </c>
      <c r="H117" s="7" t="str">
        <f>IF('תחזית רווה'!H$5=0,"",H27)</f>
        <v/>
      </c>
      <c r="I117" s="7" t="str">
        <f>IF('תחזית רווה'!I$5=0,"",I27)</f>
        <v/>
      </c>
      <c r="J117" s="7" t="str">
        <f>IF('תחזית רווה'!J$5=0,"",J27)</f>
        <v/>
      </c>
      <c r="K117" s="7" t="str">
        <f>IF('תחזית רווה'!K$5=0,"",K27)</f>
        <v/>
      </c>
      <c r="L117" s="7" t="str">
        <f>IF('תחזית רווה'!L$5=0,"",L27)</f>
        <v/>
      </c>
      <c r="M117" s="7" t="str">
        <f>IF('תחזית רווה'!M$5=0,"",M27)</f>
        <v/>
      </c>
      <c r="N117" s="7" t="str">
        <f>IF('תחזית רווה'!N$5=0,"",N27)</f>
        <v/>
      </c>
      <c r="O117" s="33" t="str">
        <f>IFERROR(O116/$O$95,"")</f>
        <v/>
      </c>
    </row>
    <row r="118" spans="2:15" x14ac:dyDescent="0.25">
      <c r="B118" s="26" t="str">
        <f t="shared" si="43"/>
        <v>עלות המכר 5</v>
      </c>
      <c r="C118" s="7" t="str">
        <f>IF('תחזית רווה'!C$58=0,"",C28)</f>
        <v/>
      </c>
      <c r="D118" s="7" t="str">
        <f>IF('תחזית רווה'!D$58=0,"",D28)</f>
        <v/>
      </c>
      <c r="E118" s="7" t="str">
        <f>IF('תחזית רווה'!E$58=0,"",E28)</f>
        <v/>
      </c>
      <c r="F118" s="7" t="str">
        <f>IF('תחזית רווה'!F$58=0,"",F28)</f>
        <v/>
      </c>
      <c r="G118" s="7" t="str">
        <f>IF('תחזית רווה'!G$5=0,"",G28)</f>
        <v/>
      </c>
      <c r="H118" s="7" t="str">
        <f>IF('תחזית רווה'!H$5=0,"",H28)</f>
        <v/>
      </c>
      <c r="I118" s="7" t="str">
        <f>IF('תחזית רווה'!I$5=0,"",I28)</f>
        <v/>
      </c>
      <c r="J118" s="7" t="str">
        <f>IF('תחזית רווה'!J$5=0,"",J28)</f>
        <v/>
      </c>
      <c r="K118" s="7" t="str">
        <f>IF('תחזית רווה'!K$5=0,"",K28)</f>
        <v/>
      </c>
      <c r="L118" s="7" t="str">
        <f>IF('תחזית רווה'!L$5=0,"",L28)</f>
        <v/>
      </c>
      <c r="M118" s="7" t="str">
        <f>IF('תחזית רווה'!M$5=0,"",M28)</f>
        <v/>
      </c>
      <c r="N118" s="7" t="str">
        <f>IF('תחזית רווה'!N$5=0,"",N28)</f>
        <v/>
      </c>
      <c r="O118" s="37">
        <f>IFERROR(SUM(C118:N118),"")</f>
        <v>0</v>
      </c>
    </row>
    <row r="119" spans="2:15" x14ac:dyDescent="0.25">
      <c r="B119" s="26" t="str">
        <f t="shared" si="43"/>
        <v>%</v>
      </c>
      <c r="C119" s="7" t="str">
        <f>IF('תחזית רווה'!C$58=0,"",C29)</f>
        <v/>
      </c>
      <c r="D119" s="7" t="str">
        <f>IF('תחזית רווה'!D$58=0,"",D29)</f>
        <v/>
      </c>
      <c r="E119" s="7" t="str">
        <f>IF('תחזית רווה'!E$58=0,"",E29)</f>
        <v/>
      </c>
      <c r="F119" s="7" t="str">
        <f>IF('תחזית רווה'!F$58=0,"",F29)</f>
        <v/>
      </c>
      <c r="G119" s="7" t="str">
        <f>IF('תחזית רווה'!G$5=0,"",G29)</f>
        <v/>
      </c>
      <c r="H119" s="7" t="str">
        <f>IF('תחזית רווה'!H$5=0,"",H29)</f>
        <v/>
      </c>
      <c r="I119" s="7" t="str">
        <f>IF('תחזית רווה'!I$5=0,"",I29)</f>
        <v/>
      </c>
      <c r="J119" s="7" t="str">
        <f>IF('תחזית רווה'!J$5=0,"",J29)</f>
        <v/>
      </c>
      <c r="K119" s="7" t="str">
        <f>IF('תחזית רווה'!K$5=0,"",K29)</f>
        <v/>
      </c>
      <c r="L119" s="7" t="str">
        <f>IF('תחזית רווה'!L$5=0,"",L29)</f>
        <v/>
      </c>
      <c r="M119" s="7" t="str">
        <f>IF('תחזית רווה'!M$5=0,"",M29)</f>
        <v/>
      </c>
      <c r="N119" s="7" t="str">
        <f>IF('תחזית רווה'!N$5=0,"",N29)</f>
        <v/>
      </c>
      <c r="O119" s="33" t="str">
        <f>IFERROR(O118/$O$95,"")</f>
        <v/>
      </c>
    </row>
    <row r="120" spans="2:15" x14ac:dyDescent="0.25">
      <c r="B120" s="26" t="str">
        <f t="shared" si="43"/>
        <v>מלאי סגירה</v>
      </c>
      <c r="C120" s="7" t="str">
        <f>IF('תחזית רווה'!C$58=0,"",C30)</f>
        <v/>
      </c>
      <c r="D120" s="7" t="str">
        <f>IF('תחזית רווה'!D$58=0,"",D30)</f>
        <v/>
      </c>
      <c r="E120" s="7" t="str">
        <f>IF('תחזית רווה'!E$58=0,"",E30)</f>
        <v/>
      </c>
      <c r="F120" s="7" t="str">
        <f>IF('תחזית רווה'!F$58=0,"",F30)</f>
        <v/>
      </c>
      <c r="G120" s="7" t="str">
        <f>IF('תחזית רווה'!G$5=0,"",G30)</f>
        <v/>
      </c>
      <c r="H120" s="7" t="str">
        <f>IF('תחזית רווה'!H$5=0,"",H30)</f>
        <v/>
      </c>
      <c r="I120" s="7" t="str">
        <f>IF('תחזית רווה'!I$5=0,"",I30)</f>
        <v/>
      </c>
      <c r="J120" s="7" t="str">
        <f>IF('תחזית רווה'!J$5=0,"",J30)</f>
        <v/>
      </c>
      <c r="K120" s="7" t="str">
        <f>IF('תחזית רווה'!K$5=0,"",K30)</f>
        <v/>
      </c>
      <c r="L120" s="7" t="str">
        <f>IF('תחזית רווה'!L$5=0,"",L30)</f>
        <v/>
      </c>
      <c r="M120" s="7" t="str">
        <f>IF('תחזית רווה'!M$5=0,"",M30)</f>
        <v/>
      </c>
      <c r="N120" s="7" t="str">
        <f>IF('תחזית רווה'!N$5=0,"",N30)</f>
        <v/>
      </c>
      <c r="O120" s="37">
        <f>IFERROR(SUM(C120:N120),"")</f>
        <v>0</v>
      </c>
    </row>
    <row r="121" spans="2:15" x14ac:dyDescent="0.25">
      <c r="B121" s="26" t="str">
        <f t="shared" si="43"/>
        <v>%</v>
      </c>
      <c r="C121" s="7" t="str">
        <f>IF('תחזית רווה'!C$58=0,"",C31)</f>
        <v/>
      </c>
      <c r="D121" s="7" t="str">
        <f>IF('תחזית רווה'!D$58=0,"",D31)</f>
        <v/>
      </c>
      <c r="E121" s="7" t="str">
        <f>IF('תחזית רווה'!E$58=0,"",E31)</f>
        <v/>
      </c>
      <c r="F121" s="7" t="str">
        <f>IF('תחזית רווה'!F$58=0,"",F31)</f>
        <v/>
      </c>
      <c r="G121" s="7" t="str">
        <f>IF('תחזית רווה'!G$5=0,"",G31)</f>
        <v/>
      </c>
      <c r="H121" s="7" t="str">
        <f>IF('תחזית רווה'!H$5=0,"",H31)</f>
        <v/>
      </c>
      <c r="I121" s="7" t="str">
        <f>IF('תחזית רווה'!I$5=0,"",I31)</f>
        <v/>
      </c>
      <c r="J121" s="7" t="str">
        <f>IF('תחזית רווה'!J$5=0,"",J31)</f>
        <v/>
      </c>
      <c r="K121" s="7" t="str">
        <f>IF('תחזית רווה'!K$5=0,"",K31)</f>
        <v/>
      </c>
      <c r="L121" s="7" t="str">
        <f>IF('תחזית רווה'!L$5=0,"",L31)</f>
        <v/>
      </c>
      <c r="M121" s="7" t="str">
        <f>IF('תחזית רווה'!M$5=0,"",M31)</f>
        <v/>
      </c>
      <c r="N121" s="7" t="str">
        <f>IF('תחזית רווה'!N$5=0,"",N31)</f>
        <v/>
      </c>
      <c r="O121" s="33" t="str">
        <f>IFERROR(O120/$O$95,"")</f>
        <v/>
      </c>
    </row>
    <row r="122" spans="2:15" x14ac:dyDescent="0.25">
      <c r="B122" s="53" t="str">
        <f t="shared" si="43"/>
        <v>רווח גולמי</v>
      </c>
      <c r="C122" s="15" t="str">
        <f>IF('תחזית רווה'!C$58=0,"",C32)</f>
        <v/>
      </c>
      <c r="D122" s="15" t="str">
        <f>IF('תחזית רווה'!D$58=0,"",D32)</f>
        <v/>
      </c>
      <c r="E122" s="15" t="str">
        <f>IF('תחזית רווה'!E$58=0,"",E32)</f>
        <v/>
      </c>
      <c r="F122" s="15" t="str">
        <f>IF('תחזית רווה'!F$58=0,"",F32)</f>
        <v/>
      </c>
      <c r="G122" s="15" t="str">
        <f>IF('תחזית רווה'!G$5=0,"",G32)</f>
        <v/>
      </c>
      <c r="H122" s="15" t="str">
        <f>IF('תחזית רווה'!H$5=0,"",H32)</f>
        <v/>
      </c>
      <c r="I122" s="15" t="str">
        <f>IF('תחזית רווה'!I$5=0,"",I32)</f>
        <v/>
      </c>
      <c r="J122" s="15" t="str">
        <f>IF('תחזית רווה'!J$5=0,"",J32)</f>
        <v/>
      </c>
      <c r="K122" s="15" t="str">
        <f>IF('תחזית רווה'!K$5=0,"",K32)</f>
        <v/>
      </c>
      <c r="L122" s="15" t="str">
        <f>IF('תחזית רווה'!L$5=0,"",L32)</f>
        <v/>
      </c>
      <c r="M122" s="15" t="str">
        <f>IF('תחזית רווה'!M$5=0,"",M32)</f>
        <v/>
      </c>
      <c r="N122" s="15" t="str">
        <f>IF('תחזית רווה'!N$5=0,"",N32)</f>
        <v/>
      </c>
      <c r="O122" s="54">
        <f>IFERROR(SUM(C122:N122),"")</f>
        <v>0</v>
      </c>
    </row>
    <row r="123" spans="2:15" x14ac:dyDescent="0.25">
      <c r="B123" s="26" t="str">
        <f t="shared" si="43"/>
        <v>%</v>
      </c>
      <c r="C123" s="7" t="str">
        <f>IF('תחזית רווה'!C$58=0,"",C33)</f>
        <v/>
      </c>
      <c r="D123" s="7" t="str">
        <f>IF('תחזית רווה'!D$58=0,"",D33)</f>
        <v/>
      </c>
      <c r="E123" s="7" t="str">
        <f>IF('תחזית רווה'!E$58=0,"",E33)</f>
        <v/>
      </c>
      <c r="F123" s="7" t="str">
        <f>IF('תחזית רווה'!F$58=0,"",F33)</f>
        <v/>
      </c>
      <c r="G123" s="7" t="str">
        <f>IF('תחזית רווה'!G$5=0,"",G33)</f>
        <v/>
      </c>
      <c r="H123" s="7" t="str">
        <f>IF('תחזית רווה'!H$5=0,"",H33)</f>
        <v/>
      </c>
      <c r="I123" s="7" t="str">
        <f>IF('תחזית רווה'!I$5=0,"",I33)</f>
        <v/>
      </c>
      <c r="J123" s="7" t="str">
        <f>IF('תחזית רווה'!J$5=0,"",J33)</f>
        <v/>
      </c>
      <c r="K123" s="7" t="str">
        <f>IF('תחזית רווה'!K$5=0,"",K33)</f>
        <v/>
      </c>
      <c r="L123" s="7" t="str">
        <f>IF('תחזית רווה'!L$5=0,"",L33)</f>
        <v/>
      </c>
      <c r="M123" s="7" t="str">
        <f>IF('תחזית רווה'!M$5=0,"",M33)</f>
        <v/>
      </c>
      <c r="N123" s="7" t="str">
        <f>IF('תחזית רווה'!N$5=0,"",N33)</f>
        <v/>
      </c>
      <c r="O123" s="33" t="str">
        <f>IFERROR(O122/$O$95,"")</f>
        <v/>
      </c>
    </row>
    <row r="124" spans="2:15" x14ac:dyDescent="0.25">
      <c r="B124" s="53" t="str">
        <f t="shared" si="43"/>
        <v>סה"כ שכר</v>
      </c>
      <c r="C124" s="15" t="str">
        <f>IF('תחזית רווה'!C$58=0,"",C34)</f>
        <v/>
      </c>
      <c r="D124" s="15" t="str">
        <f>IF('תחזית רווה'!D$58=0,"",D34)</f>
        <v/>
      </c>
      <c r="E124" s="15" t="str">
        <f>IF('תחזית רווה'!E$58=0,"",E34)</f>
        <v/>
      </c>
      <c r="F124" s="15" t="str">
        <f>IF('תחזית רווה'!F$58=0,"",F34)</f>
        <v/>
      </c>
      <c r="G124" s="15" t="str">
        <f>IF('תחזית רווה'!G$5=0,"",G34)</f>
        <v/>
      </c>
      <c r="H124" s="15" t="str">
        <f>IF('תחזית רווה'!H$5=0,"",H34)</f>
        <v/>
      </c>
      <c r="I124" s="15" t="str">
        <f>IF('תחזית רווה'!I$5=0,"",I34)</f>
        <v/>
      </c>
      <c r="J124" s="15" t="str">
        <f>IF('תחזית רווה'!J$5=0,"",J34)</f>
        <v/>
      </c>
      <c r="K124" s="15" t="str">
        <f>IF('תחזית רווה'!K$5=0,"",K34)</f>
        <v/>
      </c>
      <c r="L124" s="15" t="str">
        <f>IF('תחזית רווה'!L$5=0,"",L34)</f>
        <v/>
      </c>
      <c r="M124" s="15" t="str">
        <f>IF('תחזית רווה'!M$5=0,"",M34)</f>
        <v/>
      </c>
      <c r="N124" s="15" t="str">
        <f>IF('תחזית רווה'!N$5=0,"",N34)</f>
        <v/>
      </c>
      <c r="O124" s="54">
        <f>IFERROR(SUM(C124:N124),"")</f>
        <v>0</v>
      </c>
    </row>
    <row r="125" spans="2:15" x14ac:dyDescent="0.25">
      <c r="B125" s="26" t="str">
        <f t="shared" si="43"/>
        <v>%</v>
      </c>
      <c r="C125" s="7" t="str">
        <f>IF('תחזית רווה'!C$58=0,"",C35)</f>
        <v/>
      </c>
      <c r="D125" s="7" t="str">
        <f>IF('תחזית רווה'!D$58=0,"",D35)</f>
        <v/>
      </c>
      <c r="E125" s="7" t="str">
        <f>IF('תחזית רווה'!E$58=0,"",E35)</f>
        <v/>
      </c>
      <c r="F125" s="7" t="str">
        <f>IF('תחזית רווה'!F$58=0,"",F35)</f>
        <v/>
      </c>
      <c r="G125" s="7" t="str">
        <f>IF('תחזית רווה'!G$5=0,"",G35)</f>
        <v/>
      </c>
      <c r="H125" s="7" t="str">
        <f>IF('תחזית רווה'!H$5=0,"",H35)</f>
        <v/>
      </c>
      <c r="I125" s="7" t="str">
        <f>IF('תחזית רווה'!I$5=0,"",I35)</f>
        <v/>
      </c>
      <c r="J125" s="7" t="str">
        <f>IF('תחזית רווה'!J$5=0,"",J35)</f>
        <v/>
      </c>
      <c r="K125" s="7" t="str">
        <f>IF('תחזית רווה'!K$5=0,"",K35)</f>
        <v/>
      </c>
      <c r="L125" s="7" t="str">
        <f>IF('תחזית רווה'!L$5=0,"",L35)</f>
        <v/>
      </c>
      <c r="M125" s="7" t="str">
        <f>IF('תחזית רווה'!M$5=0,"",M35)</f>
        <v/>
      </c>
      <c r="N125" s="7" t="str">
        <f>IF('תחזית רווה'!N$5=0,"",N35)</f>
        <v/>
      </c>
      <c r="O125" s="33" t="str">
        <f>IFERROR(O124/$O$95,"")</f>
        <v/>
      </c>
    </row>
    <row r="126" spans="2:15" x14ac:dyDescent="0.25">
      <c r="B126" s="26">
        <f t="shared" si="43"/>
        <v>0</v>
      </c>
      <c r="C126" s="7" t="str">
        <f>IF('תחזית רווה'!C$58=0,"",C36)</f>
        <v/>
      </c>
      <c r="D126" s="7" t="str">
        <f>IF('תחזית רווה'!D$58=0,"",D36)</f>
        <v/>
      </c>
      <c r="E126" s="7" t="str">
        <f>IF('תחזית רווה'!E$58=0,"",E36)</f>
        <v/>
      </c>
      <c r="F126" s="7" t="str">
        <f>IF('תחזית רווה'!F$58=0,"",F36)</f>
        <v/>
      </c>
      <c r="G126" s="7" t="str">
        <f>IF('תחזית רווה'!G$5=0,"",G36)</f>
        <v/>
      </c>
      <c r="H126" s="7" t="str">
        <f>IF('תחזית רווה'!H$5=0,"",H36)</f>
        <v/>
      </c>
      <c r="I126" s="7" t="str">
        <f>IF('תחזית רווה'!I$5=0,"",I36)</f>
        <v/>
      </c>
      <c r="J126" s="7" t="str">
        <f>IF('תחזית רווה'!J$5=0,"",J36)</f>
        <v/>
      </c>
      <c r="K126" s="7" t="str">
        <f>IF('תחזית רווה'!K$5=0,"",K36)</f>
        <v/>
      </c>
      <c r="L126" s="7" t="str">
        <f>IF('תחזית רווה'!L$5=0,"",L36)</f>
        <v/>
      </c>
      <c r="M126" s="7" t="str">
        <f>IF('תחזית רווה'!M$5=0,"",M36)</f>
        <v/>
      </c>
      <c r="N126" s="7" t="str">
        <f>IF('תחזית רווה'!N$5=0,"",N36)</f>
        <v/>
      </c>
      <c r="O126" s="37">
        <f>IFERROR(SUM(C126:N126),"")</f>
        <v>0</v>
      </c>
    </row>
    <row r="127" spans="2:15" x14ac:dyDescent="0.25">
      <c r="B127" s="26" t="str">
        <f t="shared" si="43"/>
        <v>%</v>
      </c>
      <c r="C127" s="7" t="str">
        <f>IF('תחזית רווה'!C$58=0,"",C37)</f>
        <v/>
      </c>
      <c r="D127" s="7" t="str">
        <f>IF('תחזית רווה'!D$58=0,"",D37)</f>
        <v/>
      </c>
      <c r="E127" s="7" t="str">
        <f>IF('תחזית רווה'!E$58=0,"",E37)</f>
        <v/>
      </c>
      <c r="F127" s="7" t="str">
        <f>IF('תחזית רווה'!F$58=0,"",F37)</f>
        <v/>
      </c>
      <c r="G127" s="7" t="str">
        <f>IF('תחזית רווה'!G$5=0,"",G37)</f>
        <v/>
      </c>
      <c r="H127" s="7" t="str">
        <f>IF('תחזית רווה'!H$5=0,"",H37)</f>
        <v/>
      </c>
      <c r="I127" s="7" t="str">
        <f>IF('תחזית רווה'!I$5=0,"",I37)</f>
        <v/>
      </c>
      <c r="J127" s="7" t="str">
        <f>IF('תחזית רווה'!J$5=0,"",J37)</f>
        <v/>
      </c>
      <c r="K127" s="7" t="str">
        <f>IF('תחזית רווה'!K$5=0,"",K37)</f>
        <v/>
      </c>
      <c r="L127" s="7" t="str">
        <f>IF('תחזית רווה'!L$5=0,"",L37)</f>
        <v/>
      </c>
      <c r="M127" s="7" t="str">
        <f>IF('תחזית רווה'!M$5=0,"",M37)</f>
        <v/>
      </c>
      <c r="N127" s="7" t="str">
        <f>IF('תחזית רווה'!N$5=0,"",N37)</f>
        <v/>
      </c>
      <c r="O127" s="33" t="str">
        <f>IFERROR(O126/$O$95,"")</f>
        <v/>
      </c>
    </row>
    <row r="128" spans="2:15" x14ac:dyDescent="0.25">
      <c r="B128" s="26">
        <f t="shared" si="43"/>
        <v>0</v>
      </c>
      <c r="C128" s="7" t="str">
        <f>IF('תחזית רווה'!C$58=0,"",C38)</f>
        <v/>
      </c>
      <c r="D128" s="7" t="str">
        <f>IF('תחזית רווה'!D$58=0,"",D38)</f>
        <v/>
      </c>
      <c r="E128" s="7" t="str">
        <f>IF('תחזית רווה'!E$58=0,"",E38)</f>
        <v/>
      </c>
      <c r="F128" s="7" t="str">
        <f>IF('תחזית רווה'!F$58=0,"",F38)</f>
        <v/>
      </c>
      <c r="G128" s="7" t="str">
        <f>IF('תחזית רווה'!G$5=0,"",G38)</f>
        <v/>
      </c>
      <c r="H128" s="7" t="str">
        <f>IF('תחזית רווה'!H$5=0,"",H38)</f>
        <v/>
      </c>
      <c r="I128" s="7" t="str">
        <f>IF('תחזית רווה'!I$5=0,"",I38)</f>
        <v/>
      </c>
      <c r="J128" s="7" t="str">
        <f>IF('תחזית רווה'!J$5=0,"",J38)</f>
        <v/>
      </c>
      <c r="K128" s="7" t="str">
        <f>IF('תחזית רווה'!K$5=0,"",K38)</f>
        <v/>
      </c>
      <c r="L128" s="7" t="str">
        <f>IF('תחזית רווה'!L$5=0,"",L38)</f>
        <v/>
      </c>
      <c r="M128" s="7" t="str">
        <f>IF('תחזית רווה'!M$5=0,"",M38)</f>
        <v/>
      </c>
      <c r="N128" s="7" t="str">
        <f>IF('תחזית רווה'!N$5=0,"",N38)</f>
        <v/>
      </c>
      <c r="O128" s="37">
        <f>IFERROR(SUM(C128:N128),"")</f>
        <v>0</v>
      </c>
    </row>
    <row r="129" spans="2:15" x14ac:dyDescent="0.25">
      <c r="B129" s="26" t="str">
        <f t="shared" si="43"/>
        <v>%</v>
      </c>
      <c r="C129" s="7" t="str">
        <f>IF('תחזית רווה'!C$58=0,"",C39)</f>
        <v/>
      </c>
      <c r="D129" s="7" t="str">
        <f>IF('תחזית רווה'!D$58=0,"",D39)</f>
        <v/>
      </c>
      <c r="E129" s="7" t="str">
        <f>IF('תחזית רווה'!E$58=0,"",E39)</f>
        <v/>
      </c>
      <c r="F129" s="7" t="str">
        <f>IF('תחזית רווה'!F$58=0,"",F39)</f>
        <v/>
      </c>
      <c r="G129" s="7" t="str">
        <f>IF('תחזית רווה'!G$5=0,"",G39)</f>
        <v/>
      </c>
      <c r="H129" s="7" t="str">
        <f>IF('תחזית רווה'!H$5=0,"",H39)</f>
        <v/>
      </c>
      <c r="I129" s="7" t="str">
        <f>IF('תחזית רווה'!I$5=0,"",I39)</f>
        <v/>
      </c>
      <c r="J129" s="7" t="str">
        <f>IF('תחזית רווה'!J$5=0,"",J39)</f>
        <v/>
      </c>
      <c r="K129" s="7" t="str">
        <f>IF('תחזית רווה'!K$5=0,"",K39)</f>
        <v/>
      </c>
      <c r="L129" s="7" t="str">
        <f>IF('תחזית רווה'!L$5=0,"",L39)</f>
        <v/>
      </c>
      <c r="M129" s="7" t="str">
        <f>IF('תחזית רווה'!M$5=0,"",M39)</f>
        <v/>
      </c>
      <c r="N129" s="7" t="str">
        <f>IF('תחזית רווה'!N$5=0,"",N39)</f>
        <v/>
      </c>
      <c r="O129" s="33" t="str">
        <f>IFERROR(O128/$O$95,"")</f>
        <v/>
      </c>
    </row>
    <row r="130" spans="2:15" x14ac:dyDescent="0.25">
      <c r="B130" s="26">
        <f t="shared" si="43"/>
        <v>0</v>
      </c>
      <c r="C130" s="7" t="str">
        <f>IF('תחזית רווה'!C$58=0,"",C40)</f>
        <v/>
      </c>
      <c r="D130" s="7" t="str">
        <f>IF('תחזית רווה'!D$58=0,"",D40)</f>
        <v/>
      </c>
      <c r="E130" s="7" t="str">
        <f>IF('תחזית רווה'!E$58=0,"",E40)</f>
        <v/>
      </c>
      <c r="F130" s="7" t="str">
        <f>IF('תחזית רווה'!F$58=0,"",F40)</f>
        <v/>
      </c>
      <c r="G130" s="7" t="str">
        <f>IF('תחזית רווה'!G$5=0,"",G40)</f>
        <v/>
      </c>
      <c r="H130" s="7" t="str">
        <f>IF('תחזית רווה'!H$5=0,"",H40)</f>
        <v/>
      </c>
      <c r="I130" s="7" t="str">
        <f>IF('תחזית רווה'!I$5=0,"",I40)</f>
        <v/>
      </c>
      <c r="J130" s="7" t="str">
        <f>IF('תחזית רווה'!J$5=0,"",J40)</f>
        <v/>
      </c>
      <c r="K130" s="7" t="str">
        <f>IF('תחזית רווה'!K$5=0,"",K40)</f>
        <v/>
      </c>
      <c r="L130" s="7" t="str">
        <f>IF('תחזית רווה'!L$5=0,"",L40)</f>
        <v/>
      </c>
      <c r="M130" s="7" t="str">
        <f>IF('תחזית רווה'!M$5=0,"",M40)</f>
        <v/>
      </c>
      <c r="N130" s="7" t="str">
        <f>IF('תחזית רווה'!N$5=0,"",N40)</f>
        <v/>
      </c>
      <c r="O130" s="37">
        <f>IFERROR(SUM(C130:N130),"")</f>
        <v>0</v>
      </c>
    </row>
    <row r="131" spans="2:15" x14ac:dyDescent="0.25">
      <c r="B131" s="26" t="str">
        <f t="shared" si="43"/>
        <v>%</v>
      </c>
      <c r="C131" s="7" t="str">
        <f>IF('תחזית רווה'!C$58=0,"",C41)</f>
        <v/>
      </c>
      <c r="D131" s="7" t="str">
        <f>IF('תחזית רווה'!D$58=0,"",D41)</f>
        <v/>
      </c>
      <c r="E131" s="7" t="str">
        <f>IF('תחזית רווה'!E$58=0,"",E41)</f>
        <v/>
      </c>
      <c r="F131" s="7" t="str">
        <f>IF('תחזית רווה'!F$58=0,"",F41)</f>
        <v/>
      </c>
      <c r="G131" s="7" t="str">
        <f>IF('תחזית רווה'!G$5=0,"",G41)</f>
        <v/>
      </c>
      <c r="H131" s="7" t="str">
        <f>IF('תחזית רווה'!H$5=0,"",H41)</f>
        <v/>
      </c>
      <c r="I131" s="7" t="str">
        <f>IF('תחזית רווה'!I$5=0,"",I41)</f>
        <v/>
      </c>
      <c r="J131" s="7" t="str">
        <f>IF('תחזית רווה'!J$5=0,"",J41)</f>
        <v/>
      </c>
      <c r="K131" s="7" t="str">
        <f>IF('תחזית רווה'!K$5=0,"",K41)</f>
        <v/>
      </c>
      <c r="L131" s="7" t="str">
        <f>IF('תחזית רווה'!L$5=0,"",L41)</f>
        <v/>
      </c>
      <c r="M131" s="7" t="str">
        <f>IF('תחזית רווה'!M$5=0,"",M41)</f>
        <v/>
      </c>
      <c r="N131" s="7" t="str">
        <f>IF('תחזית רווה'!N$5=0,"",N41)</f>
        <v/>
      </c>
      <c r="O131" s="33" t="str">
        <f>IFERROR(O130/$O$95,"")</f>
        <v/>
      </c>
    </row>
    <row r="132" spans="2:15" x14ac:dyDescent="0.25">
      <c r="B132" s="26">
        <f t="shared" si="43"/>
        <v>0</v>
      </c>
      <c r="C132" s="7" t="str">
        <f>IF('תחזית רווה'!C$58=0,"",C42)</f>
        <v/>
      </c>
      <c r="D132" s="7" t="str">
        <f>IF('תחזית רווה'!D$58=0,"",D42)</f>
        <v/>
      </c>
      <c r="E132" s="7" t="str">
        <f>IF('תחזית רווה'!E$58=0,"",E42)</f>
        <v/>
      </c>
      <c r="F132" s="7" t="str">
        <f>IF('תחזית רווה'!F$58=0,"",F42)</f>
        <v/>
      </c>
      <c r="G132" s="7" t="str">
        <f>IF('תחזית רווה'!G$5=0,"",G42)</f>
        <v/>
      </c>
      <c r="H132" s="7" t="str">
        <f>IF('תחזית רווה'!H$5=0,"",H42)</f>
        <v/>
      </c>
      <c r="I132" s="7" t="str">
        <f>IF('תחזית רווה'!I$5=0,"",I42)</f>
        <v/>
      </c>
      <c r="J132" s="7" t="str">
        <f>IF('תחזית רווה'!J$5=0,"",J42)</f>
        <v/>
      </c>
      <c r="K132" s="7" t="str">
        <f>IF('תחזית רווה'!K$5=0,"",K42)</f>
        <v/>
      </c>
      <c r="L132" s="7" t="str">
        <f>IF('תחזית רווה'!L$5=0,"",L42)</f>
        <v/>
      </c>
      <c r="M132" s="7" t="str">
        <f>IF('תחזית רווה'!M$5=0,"",M42)</f>
        <v/>
      </c>
      <c r="N132" s="7" t="str">
        <f>IF('תחזית רווה'!N$5=0,"",N42)</f>
        <v/>
      </c>
      <c r="O132" s="37">
        <f>IFERROR(SUM(C132:N132),"")</f>
        <v>0</v>
      </c>
    </row>
    <row r="133" spans="2:15" x14ac:dyDescent="0.25">
      <c r="B133" s="26" t="str">
        <f t="shared" si="43"/>
        <v>%</v>
      </c>
      <c r="C133" s="7" t="str">
        <f>IF('תחזית רווה'!C$58=0,"",C43)</f>
        <v/>
      </c>
      <c r="D133" s="7" t="str">
        <f>IF('תחזית רווה'!D$58=0,"",D43)</f>
        <v/>
      </c>
      <c r="E133" s="7" t="str">
        <f>IF('תחזית רווה'!E$58=0,"",E43)</f>
        <v/>
      </c>
      <c r="F133" s="7" t="str">
        <f>IF('תחזית רווה'!F$58=0,"",F43)</f>
        <v/>
      </c>
      <c r="G133" s="7" t="str">
        <f>IF('תחזית רווה'!G$5=0,"",G43)</f>
        <v/>
      </c>
      <c r="H133" s="7" t="str">
        <f>IF('תחזית רווה'!H$5=0,"",H43)</f>
        <v/>
      </c>
      <c r="I133" s="7" t="str">
        <f>IF('תחזית רווה'!I$5=0,"",I43)</f>
        <v/>
      </c>
      <c r="J133" s="7" t="str">
        <f>IF('תחזית רווה'!J$5=0,"",J43)</f>
        <v/>
      </c>
      <c r="K133" s="7" t="str">
        <f>IF('תחזית רווה'!K$5=0,"",K43)</f>
        <v/>
      </c>
      <c r="L133" s="7" t="str">
        <f>IF('תחזית רווה'!L$5=0,"",L43)</f>
        <v/>
      </c>
      <c r="M133" s="7" t="str">
        <f>IF('תחזית רווה'!M$5=0,"",M43)</f>
        <v/>
      </c>
      <c r="N133" s="7" t="str">
        <f>IF('תחזית רווה'!N$5=0,"",N43)</f>
        <v/>
      </c>
      <c r="O133" s="33" t="str">
        <f>IFERROR(O132/$O$95,"")</f>
        <v/>
      </c>
    </row>
    <row r="134" spans="2:15" x14ac:dyDescent="0.25">
      <c r="B134" s="26">
        <f t="shared" si="43"/>
        <v>0</v>
      </c>
      <c r="C134" s="7" t="str">
        <f>IF('תחזית רווה'!C$58=0,"",C44)</f>
        <v/>
      </c>
      <c r="D134" s="7" t="str">
        <f>IF('תחזית רווה'!D$58=0,"",D44)</f>
        <v/>
      </c>
      <c r="E134" s="7" t="str">
        <f>IF('תחזית רווה'!E$58=0,"",E44)</f>
        <v/>
      </c>
      <c r="F134" s="7" t="str">
        <f>IF('תחזית רווה'!F$58=0,"",F44)</f>
        <v/>
      </c>
      <c r="G134" s="7" t="str">
        <f>IF('תחזית רווה'!G$5=0,"",G44)</f>
        <v/>
      </c>
      <c r="H134" s="7" t="str">
        <f>IF('תחזית רווה'!H$5=0,"",H44)</f>
        <v/>
      </c>
      <c r="I134" s="7" t="str">
        <f>IF('תחזית רווה'!I$5=0,"",I44)</f>
        <v/>
      </c>
      <c r="J134" s="7" t="str">
        <f>IF('תחזית רווה'!J$5=0,"",J44)</f>
        <v/>
      </c>
      <c r="K134" s="7" t="str">
        <f>IF('תחזית רווה'!K$5=0,"",K44)</f>
        <v/>
      </c>
      <c r="L134" s="7" t="str">
        <f>IF('תחזית רווה'!L$5=0,"",L44)</f>
        <v/>
      </c>
      <c r="M134" s="7" t="str">
        <f>IF('תחזית רווה'!M$5=0,"",M44)</f>
        <v/>
      </c>
      <c r="N134" s="7" t="str">
        <f>IF('תחזית רווה'!N$5=0,"",N44)</f>
        <v/>
      </c>
      <c r="O134" s="37">
        <f>IFERROR(SUM(C134:N134),"")</f>
        <v>0</v>
      </c>
    </row>
    <row r="135" spans="2:15" x14ac:dyDescent="0.25">
      <c r="B135" s="26" t="str">
        <f t="shared" si="43"/>
        <v>%</v>
      </c>
      <c r="C135" s="7" t="str">
        <f>IF('תחזית רווה'!C$58=0,"",C45)</f>
        <v/>
      </c>
      <c r="D135" s="7" t="str">
        <f>IF('תחזית רווה'!D$58=0,"",D45)</f>
        <v/>
      </c>
      <c r="E135" s="7" t="str">
        <f>IF('תחזית רווה'!E$58=0,"",E45)</f>
        <v/>
      </c>
      <c r="F135" s="7" t="str">
        <f>IF('תחזית רווה'!F$58=0,"",F45)</f>
        <v/>
      </c>
      <c r="G135" s="7" t="str">
        <f>IF('תחזית רווה'!G$5=0,"",G45)</f>
        <v/>
      </c>
      <c r="H135" s="7" t="str">
        <f>IF('תחזית רווה'!H$5=0,"",H45)</f>
        <v/>
      </c>
      <c r="I135" s="7" t="str">
        <f>IF('תחזית רווה'!I$5=0,"",I45)</f>
        <v/>
      </c>
      <c r="J135" s="7" t="str">
        <f>IF('תחזית רווה'!J$5=0,"",J45)</f>
        <v/>
      </c>
      <c r="K135" s="7" t="str">
        <f>IF('תחזית רווה'!K$5=0,"",K45)</f>
        <v/>
      </c>
      <c r="L135" s="7" t="str">
        <f>IF('תחזית רווה'!L$5=0,"",L45)</f>
        <v/>
      </c>
      <c r="M135" s="7" t="str">
        <f>IF('תחזית רווה'!M$5=0,"",M45)</f>
        <v/>
      </c>
      <c r="N135" s="7" t="str">
        <f>IF('תחזית רווה'!N$5=0,"",N45)</f>
        <v/>
      </c>
      <c r="O135" s="33" t="str">
        <f>IFERROR(O134/$O$95,"")</f>
        <v/>
      </c>
    </row>
    <row r="136" spans="2:15" x14ac:dyDescent="0.25">
      <c r="B136" s="26">
        <f t="shared" si="43"/>
        <v>0</v>
      </c>
      <c r="C136" s="7" t="str">
        <f>IF('תחזית רווה'!C$58=0,"",C46)</f>
        <v/>
      </c>
      <c r="D136" s="7" t="str">
        <f>IF('תחזית רווה'!D$58=0,"",D46)</f>
        <v/>
      </c>
      <c r="E136" s="7" t="str">
        <f>IF('תחזית רווה'!E$58=0,"",E46)</f>
        <v/>
      </c>
      <c r="F136" s="7" t="str">
        <f>IF('תחזית רווה'!F$58=0,"",F46)</f>
        <v/>
      </c>
      <c r="G136" s="7" t="str">
        <f>IF('תחזית רווה'!G$5=0,"",G46)</f>
        <v/>
      </c>
      <c r="H136" s="7" t="str">
        <f>IF('תחזית רווה'!H$5=0,"",H46)</f>
        <v/>
      </c>
      <c r="I136" s="7" t="str">
        <f>IF('תחזית רווה'!I$5=0,"",I46)</f>
        <v/>
      </c>
      <c r="J136" s="7" t="str">
        <f>IF('תחזית רווה'!J$5=0,"",J46)</f>
        <v/>
      </c>
      <c r="K136" s="7" t="str">
        <f>IF('תחזית רווה'!K$5=0,"",K46)</f>
        <v/>
      </c>
      <c r="L136" s="7" t="str">
        <f>IF('תחזית רווה'!L$5=0,"",L46)</f>
        <v/>
      </c>
      <c r="M136" s="7" t="str">
        <f>IF('תחזית רווה'!M$5=0,"",M46)</f>
        <v/>
      </c>
      <c r="N136" s="7" t="str">
        <f>IF('תחזית רווה'!N$5=0,"",N46)</f>
        <v/>
      </c>
      <c r="O136" s="37">
        <f>IFERROR(SUM(C136:N136),"")</f>
        <v>0</v>
      </c>
    </row>
    <row r="137" spans="2:15" x14ac:dyDescent="0.25">
      <c r="B137" s="26" t="str">
        <f t="shared" si="43"/>
        <v>%</v>
      </c>
      <c r="C137" s="7" t="str">
        <f>IF('תחזית רווה'!C$58=0,"",C47)</f>
        <v/>
      </c>
      <c r="D137" s="7" t="str">
        <f>IF('תחזית רווה'!D$58=0,"",D47)</f>
        <v/>
      </c>
      <c r="E137" s="7" t="str">
        <f>IF('תחזית רווה'!E$58=0,"",E47)</f>
        <v/>
      </c>
      <c r="F137" s="7" t="str">
        <f>IF('תחזית רווה'!F$58=0,"",F47)</f>
        <v/>
      </c>
      <c r="G137" s="7" t="str">
        <f>IF('תחזית רווה'!G$5=0,"",G47)</f>
        <v/>
      </c>
      <c r="H137" s="7" t="str">
        <f>IF('תחזית רווה'!H$5=0,"",H47)</f>
        <v/>
      </c>
      <c r="I137" s="7" t="str">
        <f>IF('תחזית רווה'!I$5=0,"",I47)</f>
        <v/>
      </c>
      <c r="J137" s="7" t="str">
        <f>IF('תחזית רווה'!J$5=0,"",J47)</f>
        <v/>
      </c>
      <c r="K137" s="7" t="str">
        <f>IF('תחזית רווה'!K$5=0,"",K47)</f>
        <v/>
      </c>
      <c r="L137" s="7" t="str">
        <f>IF('תחזית רווה'!L$5=0,"",L47)</f>
        <v/>
      </c>
      <c r="M137" s="7" t="str">
        <f>IF('תחזית רווה'!M$5=0,"",M47)</f>
        <v/>
      </c>
      <c r="N137" s="7" t="str">
        <f>IF('תחזית רווה'!N$5=0,"",N47)</f>
        <v/>
      </c>
      <c r="O137" s="33" t="str">
        <f>IFERROR(O136/$O$95,"")</f>
        <v/>
      </c>
    </row>
    <row r="138" spans="2:15" x14ac:dyDescent="0.25">
      <c r="B138" s="26">
        <f t="shared" si="43"/>
        <v>0</v>
      </c>
      <c r="C138" s="7" t="str">
        <f>IF('תחזית רווה'!C$58=0,"",C48)</f>
        <v/>
      </c>
      <c r="D138" s="7" t="str">
        <f>IF('תחזית רווה'!D$58=0,"",D48)</f>
        <v/>
      </c>
      <c r="E138" s="7" t="str">
        <f>IF('תחזית רווה'!E$58=0,"",E48)</f>
        <v/>
      </c>
      <c r="F138" s="7" t="str">
        <f>IF('תחזית רווה'!F$58=0,"",F48)</f>
        <v/>
      </c>
      <c r="G138" s="7" t="str">
        <f>IF('תחזית רווה'!G$5=0,"",G48)</f>
        <v/>
      </c>
      <c r="H138" s="7" t="str">
        <f>IF('תחזית רווה'!H$5=0,"",H48)</f>
        <v/>
      </c>
      <c r="I138" s="7" t="str">
        <f>IF('תחזית רווה'!I$5=0,"",I48)</f>
        <v/>
      </c>
      <c r="J138" s="7" t="str">
        <f>IF('תחזית רווה'!J$5=0,"",J48)</f>
        <v/>
      </c>
      <c r="K138" s="7" t="str">
        <f>IF('תחזית רווה'!K$5=0,"",K48)</f>
        <v/>
      </c>
      <c r="L138" s="7" t="str">
        <f>IF('תחזית רווה'!L$5=0,"",L48)</f>
        <v/>
      </c>
      <c r="M138" s="7" t="str">
        <f>IF('תחזית רווה'!M$5=0,"",M48)</f>
        <v/>
      </c>
      <c r="N138" s="7" t="str">
        <f>IF('תחזית רווה'!N$5=0,"",N48)</f>
        <v/>
      </c>
      <c r="O138" s="37">
        <f>IFERROR(SUM(C138:N138),"")</f>
        <v>0</v>
      </c>
    </row>
    <row r="139" spans="2:15" x14ac:dyDescent="0.25">
      <c r="B139" s="26" t="str">
        <f t="shared" si="43"/>
        <v>%</v>
      </c>
      <c r="C139" s="7" t="str">
        <f>IF('תחזית רווה'!C$58=0,"",C49)</f>
        <v/>
      </c>
      <c r="D139" s="7" t="str">
        <f>IF('תחזית רווה'!D$58=0,"",D49)</f>
        <v/>
      </c>
      <c r="E139" s="7" t="str">
        <f>IF('תחזית רווה'!E$58=0,"",E49)</f>
        <v/>
      </c>
      <c r="F139" s="7" t="str">
        <f>IF('תחזית רווה'!F$58=0,"",F49)</f>
        <v/>
      </c>
      <c r="G139" s="7" t="str">
        <f>IF('תחזית רווה'!G$5=0,"",G49)</f>
        <v/>
      </c>
      <c r="H139" s="7" t="str">
        <f>IF('תחזית רווה'!H$5=0,"",H49)</f>
        <v/>
      </c>
      <c r="I139" s="7" t="str">
        <f>IF('תחזית רווה'!I$5=0,"",I49)</f>
        <v/>
      </c>
      <c r="J139" s="7" t="str">
        <f>IF('תחזית רווה'!J$5=0,"",J49)</f>
        <v/>
      </c>
      <c r="K139" s="7" t="str">
        <f>IF('תחזית רווה'!K$5=0,"",K49)</f>
        <v/>
      </c>
      <c r="L139" s="7" t="str">
        <f>IF('תחזית רווה'!L$5=0,"",L49)</f>
        <v/>
      </c>
      <c r="M139" s="7" t="str">
        <f>IF('תחזית רווה'!M$5=0,"",M49)</f>
        <v/>
      </c>
      <c r="N139" s="7" t="str">
        <f>IF('תחזית רווה'!N$5=0,"",N49)</f>
        <v/>
      </c>
      <c r="O139" s="33" t="str">
        <f>IFERROR(O138/$O$95,"")</f>
        <v/>
      </c>
    </row>
    <row r="140" spans="2:15" x14ac:dyDescent="0.25">
      <c r="B140" s="26">
        <f t="shared" si="43"/>
        <v>0</v>
      </c>
      <c r="C140" s="7" t="str">
        <f>IF('תחזית רווה'!C$58=0,"",C50)</f>
        <v/>
      </c>
      <c r="D140" s="7" t="str">
        <f>IF('תחזית רווה'!D$58=0,"",D50)</f>
        <v/>
      </c>
      <c r="E140" s="7" t="str">
        <f>IF('תחזית רווה'!E$58=0,"",E50)</f>
        <v/>
      </c>
      <c r="F140" s="7" t="str">
        <f>IF('תחזית רווה'!F$58=0,"",F50)</f>
        <v/>
      </c>
      <c r="G140" s="7" t="str">
        <f>IF('תחזית רווה'!G$5=0,"",G50)</f>
        <v/>
      </c>
      <c r="H140" s="7" t="str">
        <f>IF('תחזית רווה'!H$5=0,"",H50)</f>
        <v/>
      </c>
      <c r="I140" s="7" t="str">
        <f>IF('תחזית רווה'!I$5=0,"",I50)</f>
        <v/>
      </c>
      <c r="J140" s="7" t="str">
        <f>IF('תחזית רווה'!J$5=0,"",J50)</f>
        <v/>
      </c>
      <c r="K140" s="7" t="str">
        <f>IF('תחזית רווה'!K$5=0,"",K50)</f>
        <v/>
      </c>
      <c r="L140" s="7" t="str">
        <f>IF('תחזית רווה'!L$5=0,"",L50)</f>
        <v/>
      </c>
      <c r="M140" s="7" t="str">
        <f>IF('תחזית רווה'!M$5=0,"",M50)</f>
        <v/>
      </c>
      <c r="N140" s="7" t="str">
        <f>IF('תחזית רווה'!N$5=0,"",N50)</f>
        <v/>
      </c>
      <c r="O140" s="37">
        <f>IFERROR(SUM(C140:N140),"")</f>
        <v>0</v>
      </c>
    </row>
    <row r="141" spans="2:15" x14ac:dyDescent="0.25">
      <c r="B141" s="26" t="str">
        <f t="shared" si="43"/>
        <v>%</v>
      </c>
      <c r="C141" s="7" t="str">
        <f>IF('תחזית רווה'!C$58=0,"",C51)</f>
        <v/>
      </c>
      <c r="D141" s="7" t="str">
        <f>IF('תחזית רווה'!D$58=0,"",D51)</f>
        <v/>
      </c>
      <c r="E141" s="7" t="str">
        <f>IF('תחזית רווה'!E$58=0,"",E51)</f>
        <v/>
      </c>
      <c r="F141" s="7" t="str">
        <f>IF('תחזית רווה'!F$58=0,"",F51)</f>
        <v/>
      </c>
      <c r="G141" s="7" t="str">
        <f>IF('תחזית רווה'!G$5=0,"",G51)</f>
        <v/>
      </c>
      <c r="H141" s="7" t="str">
        <f>IF('תחזית רווה'!H$5=0,"",H51)</f>
        <v/>
      </c>
      <c r="I141" s="7" t="str">
        <f>IF('תחזית רווה'!I$5=0,"",I51)</f>
        <v/>
      </c>
      <c r="J141" s="7" t="str">
        <f>IF('תחזית רווה'!J$5=0,"",J51)</f>
        <v/>
      </c>
      <c r="K141" s="7" t="str">
        <f>IF('תחזית רווה'!K$5=0,"",K51)</f>
        <v/>
      </c>
      <c r="L141" s="7" t="str">
        <f>IF('תחזית רווה'!L$5=0,"",L51)</f>
        <v/>
      </c>
      <c r="M141" s="7" t="str">
        <f>IF('תחזית רווה'!M$5=0,"",M51)</f>
        <v/>
      </c>
      <c r="N141" s="7" t="str">
        <f>IF('תחזית רווה'!N$5=0,"",N51)</f>
        <v/>
      </c>
      <c r="O141" s="33" t="str">
        <f>IFERROR(O140/$O$95,"")</f>
        <v/>
      </c>
    </row>
    <row r="142" spans="2:15" x14ac:dyDescent="0.25">
      <c r="B142" s="53" t="str">
        <f t="shared" si="43"/>
        <v>הוצאות קבועות</v>
      </c>
      <c r="C142" s="15" t="str">
        <f>IF('תחזית רווה'!C$58=0,"",C52)</f>
        <v/>
      </c>
      <c r="D142" s="15" t="str">
        <f>IF('תחזית רווה'!D$58=0,"",D52)</f>
        <v/>
      </c>
      <c r="E142" s="15" t="str">
        <f>IF('תחזית רווה'!E$58=0,"",E52)</f>
        <v/>
      </c>
      <c r="F142" s="15" t="str">
        <f>IF('תחזית רווה'!F$58=0,"",F52)</f>
        <v/>
      </c>
      <c r="G142" s="15" t="str">
        <f>IF('תחזית רווה'!G$5=0,"",G52)</f>
        <v/>
      </c>
      <c r="H142" s="15" t="str">
        <f>IF('תחזית רווה'!H$5=0,"",H52)</f>
        <v/>
      </c>
      <c r="I142" s="15" t="str">
        <f>IF('תחזית רווה'!I$5=0,"",I52)</f>
        <v/>
      </c>
      <c r="J142" s="15" t="str">
        <f>IF('תחזית רווה'!J$5=0,"",J52)</f>
        <v/>
      </c>
      <c r="K142" s="15" t="str">
        <f>IF('תחזית רווה'!K$5=0,"",K52)</f>
        <v/>
      </c>
      <c r="L142" s="15" t="str">
        <f>IF('תחזית רווה'!L$5=0,"",L52)</f>
        <v/>
      </c>
      <c r="M142" s="15" t="str">
        <f>IF('תחזית רווה'!M$5=0,"",M52)</f>
        <v/>
      </c>
      <c r="N142" s="15" t="str">
        <f>IF('תחזית רווה'!N$5=0,"",N52)</f>
        <v/>
      </c>
      <c r="O142" s="54">
        <f>IFERROR(SUM(C142:N142),"")</f>
        <v>0</v>
      </c>
    </row>
    <row r="143" spans="2:15" x14ac:dyDescent="0.25">
      <c r="B143" s="26" t="str">
        <f t="shared" si="43"/>
        <v>%</v>
      </c>
      <c r="C143" s="7" t="str">
        <f>IF('תחזית רווה'!C$58=0,"",C53)</f>
        <v/>
      </c>
      <c r="D143" s="7" t="str">
        <f>IF('תחזית רווה'!D$58=0,"",D53)</f>
        <v/>
      </c>
      <c r="E143" s="7" t="str">
        <f>IF('תחזית רווה'!E$58=0,"",E53)</f>
        <v/>
      </c>
      <c r="F143" s="7" t="str">
        <f>IF('תחזית רווה'!F$58=0,"",F53)</f>
        <v/>
      </c>
      <c r="G143" s="7" t="str">
        <f>IF('תחזית רווה'!G$5=0,"",G53)</f>
        <v/>
      </c>
      <c r="H143" s="7" t="str">
        <f>IF('תחזית רווה'!H$5=0,"",H53)</f>
        <v/>
      </c>
      <c r="I143" s="7" t="str">
        <f>IF('תחזית רווה'!I$5=0,"",I53)</f>
        <v/>
      </c>
      <c r="J143" s="7" t="str">
        <f>IF('תחזית רווה'!J$5=0,"",J53)</f>
        <v/>
      </c>
      <c r="K143" s="7" t="str">
        <f>IF('תחזית רווה'!K$5=0,"",K53)</f>
        <v/>
      </c>
      <c r="L143" s="7" t="str">
        <f>IF('תחזית רווה'!L$5=0,"",L53)</f>
        <v/>
      </c>
      <c r="M143" s="7" t="str">
        <f>IF('תחזית רווה'!M$5=0,"",M53)</f>
        <v/>
      </c>
      <c r="N143" s="7" t="str">
        <f>IF('תחזית רווה'!N$5=0,"",N53)</f>
        <v/>
      </c>
      <c r="O143" s="33" t="str">
        <f>IFERROR(O142/$O$95,"")</f>
        <v/>
      </c>
    </row>
    <row r="144" spans="2:15" x14ac:dyDescent="0.25">
      <c r="B144" s="53" t="str">
        <f t="shared" si="43"/>
        <v>מימון</v>
      </c>
      <c r="C144" s="15" t="str">
        <f>IF('תחזית רווה'!C$58=0,"",C54)</f>
        <v/>
      </c>
      <c r="D144" s="15" t="str">
        <f>IF('תחזית רווה'!D$58=0,"",D54)</f>
        <v/>
      </c>
      <c r="E144" s="15" t="str">
        <f>IF('תחזית רווה'!E$58=0,"",E54)</f>
        <v/>
      </c>
      <c r="F144" s="15" t="str">
        <f>IF('תחזית רווה'!F$58=0,"",F54)</f>
        <v/>
      </c>
      <c r="G144" s="15" t="str">
        <f>IF('תחזית רווה'!G$5=0,"",G54)</f>
        <v/>
      </c>
      <c r="H144" s="15" t="str">
        <f>IF('תחזית רווה'!H$5=0,"",H54)</f>
        <v/>
      </c>
      <c r="I144" s="15" t="str">
        <f>IF('תחזית רווה'!I$5=0,"",I54)</f>
        <v/>
      </c>
      <c r="J144" s="15" t="str">
        <f>IF('תחזית רווה'!J$5=0,"",J54)</f>
        <v/>
      </c>
      <c r="K144" s="15" t="str">
        <f>IF('תחזית רווה'!K$5=0,"",K54)</f>
        <v/>
      </c>
      <c r="L144" s="15" t="str">
        <f>IF('תחזית רווה'!L$5=0,"",L54)</f>
        <v/>
      </c>
      <c r="M144" s="15" t="str">
        <f>IF('תחזית רווה'!M$5=0,"",M54)</f>
        <v/>
      </c>
      <c r="N144" s="15" t="str">
        <f>IF('תחזית רווה'!N$5=0,"",N54)</f>
        <v/>
      </c>
      <c r="O144" s="54">
        <f>IFERROR(SUM(C144:N144),"")</f>
        <v>0</v>
      </c>
    </row>
    <row r="145" spans="2:15" x14ac:dyDescent="0.25">
      <c r="B145" s="26" t="str">
        <f t="shared" si="43"/>
        <v>%</v>
      </c>
      <c r="C145" s="7" t="str">
        <f>IF('תחזית רווה'!C$58=0,"",C55)</f>
        <v/>
      </c>
      <c r="D145" s="7" t="str">
        <f>IF('תחזית רווה'!D$58=0,"",D55)</f>
        <v/>
      </c>
      <c r="E145" s="7" t="str">
        <f>IF('תחזית רווה'!E$58=0,"",E55)</f>
        <v/>
      </c>
      <c r="F145" s="7" t="str">
        <f>IF('תחזית רווה'!F$58=0,"",F55)</f>
        <v/>
      </c>
      <c r="G145" s="7" t="str">
        <f>IF('תחזית רווה'!G$5=0,"",G55)</f>
        <v/>
      </c>
      <c r="H145" s="7" t="str">
        <f>IF('תחזית רווה'!H$5=0,"",H55)</f>
        <v/>
      </c>
      <c r="I145" s="7" t="str">
        <f>IF('תחזית רווה'!I$5=0,"",I55)</f>
        <v/>
      </c>
      <c r="J145" s="7" t="str">
        <f>IF('תחזית רווה'!J$5=0,"",J55)</f>
        <v/>
      </c>
      <c r="K145" s="7" t="str">
        <f>IF('תחזית רווה'!K$5=0,"",K55)</f>
        <v/>
      </c>
      <c r="L145" s="7" t="str">
        <f>IF('תחזית רווה'!L$5=0,"",L55)</f>
        <v/>
      </c>
      <c r="M145" s="7" t="str">
        <f>IF('תחזית רווה'!M$5=0,"",M55)</f>
        <v/>
      </c>
      <c r="N145" s="7" t="str">
        <f>IF('תחזית רווה'!N$5=0,"",N55)</f>
        <v/>
      </c>
      <c r="O145" s="33" t="str">
        <f>IFERROR(O144/$O$95,"")</f>
        <v/>
      </c>
    </row>
    <row r="146" spans="2:15" x14ac:dyDescent="0.25">
      <c r="B146" s="53" t="str">
        <f t="shared" si="43"/>
        <v>סה"כ הוצאות</v>
      </c>
      <c r="C146" s="15" t="str">
        <f>IF('תחזית רווה'!C$58=0,"",C56)</f>
        <v/>
      </c>
      <c r="D146" s="15" t="str">
        <f>IF('תחזית רווה'!D$58=0,"",D56)</f>
        <v/>
      </c>
      <c r="E146" s="15" t="str">
        <f>IF('תחזית רווה'!E$58=0,"",E56)</f>
        <v/>
      </c>
      <c r="F146" s="15" t="str">
        <f>IF('תחזית רווה'!F$58=0,"",F56)</f>
        <v/>
      </c>
      <c r="G146" s="15" t="str">
        <f>IF('תחזית רווה'!G$5=0,"",G56)</f>
        <v/>
      </c>
      <c r="H146" s="15" t="str">
        <f>IF('תחזית רווה'!H$5=0,"",H56)</f>
        <v/>
      </c>
      <c r="I146" s="15" t="str">
        <f>IF('תחזית רווה'!I$5=0,"",I56)</f>
        <v/>
      </c>
      <c r="J146" s="15" t="str">
        <f>IF('תחזית רווה'!J$5=0,"",J56)</f>
        <v/>
      </c>
      <c r="K146" s="15" t="str">
        <f>IF('תחזית רווה'!K$5=0,"",K56)</f>
        <v/>
      </c>
      <c r="L146" s="15" t="str">
        <f>IF('תחזית רווה'!L$5=0,"",L56)</f>
        <v/>
      </c>
      <c r="M146" s="15" t="str">
        <f>IF('תחזית רווה'!M$5=0,"",M56)</f>
        <v/>
      </c>
      <c r="N146" s="15" t="str">
        <f>IF('תחזית רווה'!N$5=0,"",N56)</f>
        <v/>
      </c>
      <c r="O146" s="54">
        <f>IFERROR(SUM(C146:N146),"")</f>
        <v>0</v>
      </c>
    </row>
    <row r="147" spans="2:15" x14ac:dyDescent="0.25">
      <c r="B147" s="26" t="str">
        <f t="shared" si="43"/>
        <v>%</v>
      </c>
      <c r="C147" s="7" t="str">
        <f>IF('תחזית רווה'!C$58=0,"",C57)</f>
        <v/>
      </c>
      <c r="D147" s="7" t="str">
        <f>IF('תחזית רווה'!D$58=0,"",D57)</f>
        <v/>
      </c>
      <c r="E147" s="7" t="str">
        <f>IF('תחזית רווה'!E$58=0,"",E57)</f>
        <v/>
      </c>
      <c r="F147" s="7" t="str">
        <f>IF('תחזית רווה'!F$58=0,"",F57)</f>
        <v/>
      </c>
      <c r="G147" s="7" t="str">
        <f>IF('תחזית רווה'!G$5=0,"",G57)</f>
        <v/>
      </c>
      <c r="H147" s="7" t="str">
        <f>IF('תחזית רווה'!H$5=0,"",H57)</f>
        <v/>
      </c>
      <c r="I147" s="7" t="str">
        <f>IF('תחזית רווה'!I$5=0,"",I57)</f>
        <v/>
      </c>
      <c r="J147" s="7" t="str">
        <f>IF('תחזית רווה'!J$5=0,"",J57)</f>
        <v/>
      </c>
      <c r="K147" s="7" t="str">
        <f>IF('תחזית רווה'!K$5=0,"",K57)</f>
        <v/>
      </c>
      <c r="L147" s="7" t="str">
        <f>IF('תחזית רווה'!L$5=0,"",L57)</f>
        <v/>
      </c>
      <c r="M147" s="7" t="str">
        <f>IF('תחזית רווה'!M$5=0,"",M57)</f>
        <v/>
      </c>
      <c r="N147" s="7" t="str">
        <f>IF('תחזית רווה'!N$5=0,"",N57)</f>
        <v/>
      </c>
      <c r="O147" s="33" t="str">
        <f>IFERROR(O146/$O$95,"")</f>
        <v/>
      </c>
    </row>
    <row r="148" spans="2:15" x14ac:dyDescent="0.25">
      <c r="B148" s="53" t="str">
        <f t="shared" si="43"/>
        <v>רווח לפני מס</v>
      </c>
      <c r="C148" s="15" t="str">
        <f>IF('תחזית רווה'!C$58=0,"",C58)</f>
        <v/>
      </c>
      <c r="D148" s="15" t="str">
        <f>IF('תחזית רווה'!D$58=0,"",D58)</f>
        <v/>
      </c>
      <c r="E148" s="15" t="str">
        <f>IF('תחזית רווה'!E$58=0,"",E58)</f>
        <v/>
      </c>
      <c r="F148" s="15" t="str">
        <f>IF('תחזית רווה'!F$58=0,"",F58)</f>
        <v/>
      </c>
      <c r="G148" s="15" t="str">
        <f>IF('תחזית רווה'!G$5=0,"",G58)</f>
        <v/>
      </c>
      <c r="H148" s="15" t="str">
        <f>IF('תחזית רווה'!H$5=0,"",H58)</f>
        <v/>
      </c>
      <c r="I148" s="15" t="str">
        <f>IF('תחזית רווה'!I$5=0,"",I58)</f>
        <v/>
      </c>
      <c r="J148" s="15" t="str">
        <f>IF('תחזית רווה'!J$5=0,"",J58)</f>
        <v/>
      </c>
      <c r="K148" s="15" t="str">
        <f>IF('תחזית רווה'!K$5=0,"",K58)</f>
        <v/>
      </c>
      <c r="L148" s="15" t="str">
        <f>IF('תחזית רווה'!L$5=0,"",L58)</f>
        <v/>
      </c>
      <c r="M148" s="15" t="str">
        <f>IF('תחזית רווה'!M$5=0,"",M58)</f>
        <v/>
      </c>
      <c r="N148" s="15" t="str">
        <f>IF('תחזית רווה'!N$5=0,"",N58)</f>
        <v/>
      </c>
      <c r="O148" s="54">
        <f>IFERROR(SUM(C148:N148),"")</f>
        <v>0</v>
      </c>
    </row>
    <row r="149" spans="2:15" x14ac:dyDescent="0.25">
      <c r="B149" s="26" t="str">
        <f t="shared" si="43"/>
        <v>%</v>
      </c>
      <c r="C149" s="7" t="str">
        <f>IF('תחזית רווה'!C$58=0,"",C59)</f>
        <v/>
      </c>
      <c r="D149" s="7" t="str">
        <f>IF('תחזית רווה'!D$58=0,"",D59)</f>
        <v/>
      </c>
      <c r="E149" s="7" t="str">
        <f>IF('תחזית רווה'!E$58=0,"",E59)</f>
        <v/>
      </c>
      <c r="F149" s="7" t="str">
        <f>IF('תחזית רווה'!F$58=0,"",F59)</f>
        <v/>
      </c>
      <c r="G149" s="7" t="str">
        <f>IF('תחזית רווה'!G$5=0,"",G59)</f>
        <v/>
      </c>
      <c r="H149" s="7" t="str">
        <f>IF('תחזית רווה'!H$5=0,"",H59)</f>
        <v/>
      </c>
      <c r="I149" s="7" t="str">
        <f>IF('תחזית רווה'!I$5=0,"",I59)</f>
        <v/>
      </c>
      <c r="J149" s="7" t="str">
        <f>IF('תחזית רווה'!J$5=0,"",J59)</f>
        <v/>
      </c>
      <c r="K149" s="7" t="str">
        <f>IF('תחזית רווה'!K$5=0,"",K59)</f>
        <v/>
      </c>
      <c r="L149" s="7" t="str">
        <f>IF('תחזית רווה'!L$5=0,"",L59)</f>
        <v/>
      </c>
      <c r="M149" s="7" t="str">
        <f>IF('תחזית רווה'!M$5=0,"",M59)</f>
        <v/>
      </c>
      <c r="N149" s="7" t="str">
        <f>IF('תחזית רווה'!N$5=0,"",N59)</f>
        <v/>
      </c>
      <c r="O149" s="33" t="str">
        <f>IFERROR(O148/$O$95,"")</f>
        <v/>
      </c>
    </row>
    <row r="150" spans="2:15" x14ac:dyDescent="0.25">
      <c r="B150" s="26">
        <f t="shared" si="43"/>
        <v>0</v>
      </c>
      <c r="C150" s="7" t="str">
        <f>IF('תחזית רווה'!C$58=0,"",C60)</f>
        <v/>
      </c>
      <c r="D150" s="7" t="str">
        <f>IF('תחזית רווה'!D$58=0,"",D60)</f>
        <v/>
      </c>
      <c r="E150" s="7" t="str">
        <f>IF('תחזית רווה'!E$58=0,"",E60)</f>
        <v/>
      </c>
      <c r="F150" s="7" t="str">
        <f>IF('תחזית רווה'!F$58=0,"",F60)</f>
        <v/>
      </c>
      <c r="G150" s="7" t="str">
        <f>IF('תחזית רווה'!G$5=0,"",G60)</f>
        <v/>
      </c>
      <c r="H150" s="7" t="str">
        <f>IF('תחזית רווה'!H$5=0,"",H60)</f>
        <v/>
      </c>
      <c r="I150" s="7" t="str">
        <f>IF('תחזית רווה'!I$5=0,"",I60)</f>
        <v/>
      </c>
      <c r="J150" s="7" t="str">
        <f>IF('תחזית רווה'!J$5=0,"",J60)</f>
        <v/>
      </c>
      <c r="K150" s="7" t="str">
        <f>IF('תחזית רווה'!K$5=0,"",K60)</f>
        <v/>
      </c>
      <c r="L150" s="7" t="str">
        <f>IF('תחזית רווה'!L$5=0,"",L60)</f>
        <v/>
      </c>
      <c r="M150" s="7" t="str">
        <f>IF('תחזית רווה'!M$5=0,"",M60)</f>
        <v/>
      </c>
      <c r="N150" s="7" t="str">
        <f>IF('תחזית רווה'!N$5=0,"",N60)</f>
        <v/>
      </c>
      <c r="O150" s="37"/>
    </row>
    <row r="151" spans="2:15" ht="14" thickBot="1" x14ac:dyDescent="0.3">
      <c r="B151" s="29">
        <f t="shared" si="43"/>
        <v>0</v>
      </c>
      <c r="C151" s="34" t="str">
        <f>IF('תחזית רווה'!C$58=0,"",C61)</f>
        <v/>
      </c>
      <c r="D151" s="34" t="str">
        <f>IF('תחזית רווה'!D$58=0,"",D61)</f>
        <v/>
      </c>
      <c r="E151" s="34" t="str">
        <f>IF('תחזית רווה'!E$58=0,"",E61)</f>
        <v/>
      </c>
      <c r="F151" s="34" t="str">
        <f>IF('תחזית רווה'!F$58=0,"",F61)</f>
        <v/>
      </c>
      <c r="G151" s="34" t="str">
        <f>IF('תחזית רווה'!G$5=0,"",G61)</f>
        <v/>
      </c>
      <c r="H151" s="34" t="str">
        <f>IF('תחזית רווה'!H$5=0,"",H61)</f>
        <v/>
      </c>
      <c r="I151" s="34" t="str">
        <f>IF('תחזית רווה'!I$5=0,"",I61)</f>
        <v/>
      </c>
      <c r="J151" s="34" t="str">
        <f>IF('תחזית רווה'!J$5=0,"",J61)</f>
        <v/>
      </c>
      <c r="K151" s="34" t="str">
        <f>IF('תחזית רווה'!K$5=0,"",K61)</f>
        <v/>
      </c>
      <c r="L151" s="34" t="str">
        <f>IF('תחזית רווה'!L$5=0,"",L61)</f>
        <v/>
      </c>
      <c r="M151" s="34" t="str">
        <f>IF('תחזית רווה'!M$5=0,"",M61)</f>
        <v/>
      </c>
      <c r="N151" s="34" t="str">
        <f>IF('תחזית רווה'!N$5=0,"",N61)</f>
        <v/>
      </c>
      <c r="O151" s="35"/>
    </row>
    <row r="152" spans="2:15" x14ac:dyDescent="0.25">
      <c r="B152" s="31" t="str">
        <f t="shared" si="43"/>
        <v>הוצאות תזרימיות</v>
      </c>
      <c r="C152" s="32" t="str">
        <f>IF('תחזית רווה'!C$58=0,"",C62)</f>
        <v/>
      </c>
      <c r="D152" s="32" t="str">
        <f>IF('תחזית רווה'!D$58=0,"",D62)</f>
        <v/>
      </c>
      <c r="E152" s="32" t="str">
        <f>IF('תחזית רווה'!E$58=0,"",E62)</f>
        <v/>
      </c>
      <c r="F152" s="32" t="str">
        <f>IF('תחזית רווה'!F$58=0,"",F62)</f>
        <v/>
      </c>
      <c r="G152" s="32" t="str">
        <f>IF('תחזית רווה'!G$5=0,"",G62)</f>
        <v/>
      </c>
      <c r="H152" s="32" t="str">
        <f>IF('תחזית רווה'!H$5=0,"",H62)</f>
        <v/>
      </c>
      <c r="I152" s="32" t="str">
        <f>IF('תחזית רווה'!I$5=0,"",I62)</f>
        <v/>
      </c>
      <c r="J152" s="32" t="str">
        <f>IF('תחזית רווה'!J$5=0,"",J62)</f>
        <v/>
      </c>
      <c r="K152" s="32" t="str">
        <f>IF('תחזית רווה'!K$5=0,"",K62)</f>
        <v/>
      </c>
      <c r="L152" s="32" t="str">
        <f>IF('תחזית רווה'!L$5=0,"",L62)</f>
        <v/>
      </c>
      <c r="M152" s="32" t="str">
        <f>IF('תחזית רווה'!M$5=0,"",M62)</f>
        <v/>
      </c>
      <c r="N152" s="32" t="str">
        <f>IF('תחזית רווה'!N$5=0,"",N62)</f>
        <v/>
      </c>
      <c r="O152" s="36"/>
    </row>
    <row r="153" spans="2:15" x14ac:dyDescent="0.25">
      <c r="B153" s="26">
        <f t="shared" si="43"/>
        <v>0</v>
      </c>
      <c r="C153" s="7" t="str">
        <f>IF('תחזית רווה'!C$58=0,"",C63)</f>
        <v/>
      </c>
      <c r="D153" s="7" t="str">
        <f>IF('תחזית רווה'!D$58=0,"",D63)</f>
        <v/>
      </c>
      <c r="E153" s="7" t="str">
        <f>IF('תחזית רווה'!E$58=0,"",E63)</f>
        <v/>
      </c>
      <c r="F153" s="7" t="str">
        <f>IF('תחזית רווה'!F$58=0,"",F63)</f>
        <v/>
      </c>
      <c r="G153" s="7" t="str">
        <f>IF('תחזית רווה'!G$5=0,"",G63)</f>
        <v/>
      </c>
      <c r="H153" s="7" t="str">
        <f>IF('תחזית רווה'!H$5=0,"",H63)</f>
        <v/>
      </c>
      <c r="I153" s="7" t="str">
        <f>IF('תחזית רווה'!I$5=0,"",I63)</f>
        <v/>
      </c>
      <c r="J153" s="7" t="str">
        <f>IF('תחזית רווה'!J$5=0,"",J63)</f>
        <v/>
      </c>
      <c r="K153" s="7" t="str">
        <f>IF('תחזית רווה'!K$5=0,"",K63)</f>
        <v/>
      </c>
      <c r="L153" s="7" t="str">
        <f>IF('תחזית רווה'!L$5=0,"",L63)</f>
        <v/>
      </c>
      <c r="M153" s="7" t="str">
        <f>IF('תחזית רווה'!M$5=0,"",M63)</f>
        <v/>
      </c>
      <c r="N153" s="7" t="str">
        <f>IF('תחזית רווה'!N$5=0,"",N63)</f>
        <v/>
      </c>
      <c r="O153" s="37">
        <f t="shared" ref="O153" si="44">O63</f>
        <v>0</v>
      </c>
    </row>
    <row r="154" spans="2:15" x14ac:dyDescent="0.25">
      <c r="B154" s="26" t="str">
        <f t="shared" si="43"/>
        <v>רווח לתזרים</v>
      </c>
      <c r="C154" s="7" t="str">
        <f>IF('תחזית רווה'!C$58=0,"",C64)</f>
        <v/>
      </c>
      <c r="D154" s="7" t="str">
        <f>IF('תחזית רווה'!D$58=0,"",D64)</f>
        <v/>
      </c>
      <c r="E154" s="7" t="str">
        <f>IF('תחזית רווה'!E$58=0,"",E64)</f>
        <v/>
      </c>
      <c r="F154" s="7" t="str">
        <f>IF('תחזית רווה'!F$58=0,"",F64)</f>
        <v/>
      </c>
      <c r="G154" s="7" t="str">
        <f>IF('תחזית רווה'!G$5=0,"",G64)</f>
        <v/>
      </c>
      <c r="H154" s="7" t="str">
        <f>IF('תחזית רווה'!H$5=0,"",H64)</f>
        <v/>
      </c>
      <c r="I154" s="7" t="str">
        <f>IF('תחזית רווה'!I$5=0,"",I64)</f>
        <v/>
      </c>
      <c r="J154" s="7" t="str">
        <f>IF('תחזית רווה'!J$5=0,"",J64)</f>
        <v/>
      </c>
      <c r="K154" s="7" t="str">
        <f>IF('תחזית רווה'!K$5=0,"",K64)</f>
        <v/>
      </c>
      <c r="L154" s="7" t="str">
        <f>IF('תחזית רווה'!L$5=0,"",L64)</f>
        <v/>
      </c>
      <c r="M154" s="7" t="str">
        <f>IF('תחזית רווה'!M$5=0,"",M64)</f>
        <v/>
      </c>
      <c r="N154" s="7" t="str">
        <f>IF('תחזית רווה'!N$5=0,"",N64)</f>
        <v/>
      </c>
      <c r="O154" s="37">
        <f>IFERROR(SUM(C154:N154),"")</f>
        <v>0</v>
      </c>
    </row>
    <row r="155" spans="2:15" x14ac:dyDescent="0.25">
      <c r="B155" s="26" t="str">
        <f t="shared" si="43"/>
        <v>%</v>
      </c>
      <c r="C155" s="7" t="str">
        <f>IF('תחזית רווה'!C$58=0,"",C65)</f>
        <v/>
      </c>
      <c r="D155" s="7" t="str">
        <f>IF('תחזית רווה'!D$58=0,"",D65)</f>
        <v/>
      </c>
      <c r="E155" s="7" t="str">
        <f>IF('תחזית רווה'!E$58=0,"",E65)</f>
        <v/>
      </c>
      <c r="F155" s="7" t="str">
        <f>IF('תחזית רווה'!F$58=0,"",F65)</f>
        <v/>
      </c>
      <c r="G155" s="7" t="str">
        <f>IF('תחזית רווה'!G$5=0,"",G65)</f>
        <v/>
      </c>
      <c r="H155" s="7" t="str">
        <f>IF('תחזית רווה'!H$5=0,"",H65)</f>
        <v/>
      </c>
      <c r="I155" s="7" t="str">
        <f>IF('תחזית רווה'!I$5=0,"",I65)</f>
        <v/>
      </c>
      <c r="J155" s="7" t="str">
        <f>IF('תחזית רווה'!J$5=0,"",J65)</f>
        <v/>
      </c>
      <c r="K155" s="7" t="str">
        <f>IF('תחזית רווה'!K$5=0,"",K65)</f>
        <v/>
      </c>
      <c r="L155" s="7" t="str">
        <f>IF('תחזית רווה'!L$5=0,"",L65)</f>
        <v/>
      </c>
      <c r="M155" s="7" t="str">
        <f>IF('תחזית רווה'!M$5=0,"",M65)</f>
        <v/>
      </c>
      <c r="N155" s="7" t="str">
        <f>IF('תחזית רווה'!N$5=0,"",N65)</f>
        <v/>
      </c>
      <c r="O155" s="33" t="str">
        <f>IFERROR(O154/$O$95,"")</f>
        <v/>
      </c>
    </row>
    <row r="156" spans="2:15" x14ac:dyDescent="0.25">
      <c r="B156" s="26" t="str">
        <f t="shared" si="43"/>
        <v>השקעות / רכוש קבוע</v>
      </c>
      <c r="C156" s="7" t="str">
        <f>IF('תחזית רווה'!C$58=0,"",C66)</f>
        <v/>
      </c>
      <c r="D156" s="7" t="str">
        <f>IF('תחזית רווה'!D$58=0,"",D66)</f>
        <v/>
      </c>
      <c r="E156" s="7" t="str">
        <f>IF('תחזית רווה'!E$58=0,"",E66)</f>
        <v/>
      </c>
      <c r="F156" s="7" t="str">
        <f>IF('תחזית רווה'!F$58=0,"",F66)</f>
        <v/>
      </c>
      <c r="G156" s="7" t="str">
        <f>IF('תחזית רווה'!G$5=0,"",G66)</f>
        <v/>
      </c>
      <c r="H156" s="7" t="str">
        <f>IF('תחזית רווה'!H$5=0,"",H66)</f>
        <v/>
      </c>
      <c r="I156" s="7" t="str">
        <f>IF('תחזית רווה'!I$5=0,"",I66)</f>
        <v/>
      </c>
      <c r="J156" s="7" t="str">
        <f>IF('תחזית רווה'!J$5=0,"",J66)</f>
        <v/>
      </c>
      <c r="K156" s="7" t="str">
        <f>IF('תחזית רווה'!K$5=0,"",K66)</f>
        <v/>
      </c>
      <c r="L156" s="7" t="str">
        <f>IF('תחזית רווה'!L$5=0,"",L66)</f>
        <v/>
      </c>
      <c r="M156" s="7" t="str">
        <f>IF('תחזית רווה'!M$5=0,"",M66)</f>
        <v/>
      </c>
      <c r="N156" s="7" t="str">
        <f>IF('תחזית רווה'!N$5=0,"",N66)</f>
        <v/>
      </c>
      <c r="O156" s="37">
        <f>IFERROR(SUM(C156:N156),"")</f>
        <v>0</v>
      </c>
    </row>
    <row r="157" spans="2:15" x14ac:dyDescent="0.25">
      <c r="B157" s="26" t="str">
        <f t="shared" si="43"/>
        <v>%</v>
      </c>
      <c r="C157" s="7" t="str">
        <f>IF('תחזית רווה'!C$58=0,"",C67)</f>
        <v/>
      </c>
      <c r="D157" s="7" t="str">
        <f>IF('תחזית רווה'!D$58=0,"",D67)</f>
        <v/>
      </c>
      <c r="E157" s="7" t="str">
        <f>IF('תחזית רווה'!E$58=0,"",E67)</f>
        <v/>
      </c>
      <c r="F157" s="7" t="str">
        <f>IF('תחזית רווה'!F$58=0,"",F67)</f>
        <v/>
      </c>
      <c r="G157" s="7" t="str">
        <f>IF('תחזית רווה'!G$5=0,"",G67)</f>
        <v/>
      </c>
      <c r="H157" s="7" t="str">
        <f>IF('תחזית רווה'!H$5=0,"",H67)</f>
        <v/>
      </c>
      <c r="I157" s="7" t="str">
        <f>IF('תחזית רווה'!I$5=0,"",I67)</f>
        <v/>
      </c>
      <c r="J157" s="7" t="str">
        <f>IF('תחזית רווה'!J$5=0,"",J67)</f>
        <v/>
      </c>
      <c r="K157" s="7" t="str">
        <f>IF('תחזית רווה'!K$5=0,"",K67)</f>
        <v/>
      </c>
      <c r="L157" s="7" t="str">
        <f>IF('תחזית רווה'!L$5=0,"",L67)</f>
        <v/>
      </c>
      <c r="M157" s="7" t="str">
        <f>IF('תחזית רווה'!M$5=0,"",M67)</f>
        <v/>
      </c>
      <c r="N157" s="7" t="str">
        <f>IF('תחזית רווה'!N$5=0,"",N67)</f>
        <v/>
      </c>
      <c r="O157" s="33" t="str">
        <f>IFERROR(O156/$O$95,"")</f>
        <v/>
      </c>
    </row>
    <row r="158" spans="2:15" x14ac:dyDescent="0.25">
      <c r="B158" s="26" t="str">
        <f t="shared" si="43"/>
        <v>פריסת תשלומים עבור רכוש קבוע</v>
      </c>
      <c r="C158" s="7" t="str">
        <f>IF('תחזית רווה'!C$58=0,"",C68)</f>
        <v/>
      </c>
      <c r="D158" s="7" t="str">
        <f>IF('תחזית רווה'!D$58=0,"",D68)</f>
        <v/>
      </c>
      <c r="E158" s="7" t="str">
        <f>IF('תחזית רווה'!E$58=0,"",E68)</f>
        <v/>
      </c>
      <c r="F158" s="7" t="str">
        <f>IF('תחזית רווה'!F$58=0,"",F68)</f>
        <v/>
      </c>
      <c r="G158" s="7" t="str">
        <f>IF('תחזית רווה'!G$5=0,"",G68)</f>
        <v/>
      </c>
      <c r="H158" s="7" t="str">
        <f>IF('תחזית רווה'!H$5=0,"",H68)</f>
        <v/>
      </c>
      <c r="I158" s="7" t="str">
        <f>IF('תחזית רווה'!I$5=0,"",I68)</f>
        <v/>
      </c>
      <c r="J158" s="7" t="str">
        <f>IF('תחזית רווה'!J$5=0,"",J68)</f>
        <v/>
      </c>
      <c r="K158" s="7" t="str">
        <f>IF('תחזית רווה'!K$5=0,"",K68)</f>
        <v/>
      </c>
      <c r="L158" s="7" t="str">
        <f>IF('תחזית רווה'!L$5=0,"",L68)</f>
        <v/>
      </c>
      <c r="M158" s="7" t="str">
        <f>IF('תחזית רווה'!M$5=0,"",M68)</f>
        <v/>
      </c>
      <c r="N158" s="7" t="str">
        <f>IF('תחזית רווה'!N$5=0,"",N68)</f>
        <v/>
      </c>
      <c r="O158" s="37">
        <f>IFERROR(SUM(C158:N158),"")</f>
        <v>0</v>
      </c>
    </row>
    <row r="159" spans="2:15" x14ac:dyDescent="0.25">
      <c r="B159" s="26" t="str">
        <f t="shared" si="43"/>
        <v>%</v>
      </c>
      <c r="C159" s="7" t="str">
        <f>IF('תחזית רווה'!C$58=0,"",C69)</f>
        <v/>
      </c>
      <c r="D159" s="7" t="str">
        <f>IF('תחזית רווה'!D$58=0,"",D69)</f>
        <v/>
      </c>
      <c r="E159" s="7" t="str">
        <f>IF('תחזית רווה'!E$58=0,"",E69)</f>
        <v/>
      </c>
      <c r="F159" s="7" t="str">
        <f>IF('תחזית רווה'!F$58=0,"",F69)</f>
        <v/>
      </c>
      <c r="G159" s="7" t="str">
        <f>IF('תחזית רווה'!G$5=0,"",G69)</f>
        <v/>
      </c>
      <c r="H159" s="7" t="str">
        <f>IF('תחזית רווה'!H$5=0,"",H69)</f>
        <v/>
      </c>
      <c r="I159" s="7" t="str">
        <f>IF('תחזית רווה'!I$5=0,"",I69)</f>
        <v/>
      </c>
      <c r="J159" s="7" t="str">
        <f>IF('תחזית רווה'!J$5=0,"",J69)</f>
        <v/>
      </c>
      <c r="K159" s="7" t="str">
        <f>IF('תחזית רווה'!K$5=0,"",K69)</f>
        <v/>
      </c>
      <c r="L159" s="7" t="str">
        <f>IF('תחזית רווה'!L$5=0,"",L69)</f>
        <v/>
      </c>
      <c r="M159" s="7" t="str">
        <f>IF('תחזית רווה'!M$5=0,"",M69)</f>
        <v/>
      </c>
      <c r="N159" s="7" t="str">
        <f>IF('תחזית רווה'!N$5=0,"",N69)</f>
        <v/>
      </c>
      <c r="O159" s="33" t="str">
        <f>IFERROR(O158/$O$95,"")</f>
        <v/>
      </c>
    </row>
    <row r="160" spans="2:15" x14ac:dyDescent="0.25">
      <c r="B160" s="26" t="str">
        <f t="shared" si="43"/>
        <v>תשלומי מס הכנסה - מקדמות והסדרים</v>
      </c>
      <c r="C160" s="7" t="str">
        <f>IF('תחזית רווה'!C$58=0,"",C70)</f>
        <v/>
      </c>
      <c r="D160" s="7" t="str">
        <f>IF('תחזית רווה'!D$58=0,"",D70)</f>
        <v/>
      </c>
      <c r="E160" s="7" t="str">
        <f>IF('תחזית רווה'!E$58=0,"",E70)</f>
        <v/>
      </c>
      <c r="F160" s="7" t="str">
        <f>IF('תחזית רווה'!F$58=0,"",F70)</f>
        <v/>
      </c>
      <c r="G160" s="7" t="str">
        <f>IF('תחזית רווה'!G$5=0,"",G70)</f>
        <v/>
      </c>
      <c r="H160" s="7" t="str">
        <f>IF('תחזית רווה'!H$5=0,"",H70)</f>
        <v/>
      </c>
      <c r="I160" s="7" t="str">
        <f>IF('תחזית רווה'!I$5=0,"",I70)</f>
        <v/>
      </c>
      <c r="J160" s="7" t="str">
        <f>IF('תחזית רווה'!J$5=0,"",J70)</f>
        <v/>
      </c>
      <c r="K160" s="7" t="str">
        <f>IF('תחזית רווה'!K$5=0,"",K70)</f>
        <v/>
      </c>
      <c r="L160" s="7" t="str">
        <f>IF('תחזית רווה'!L$5=0,"",L70)</f>
        <v/>
      </c>
      <c r="M160" s="7" t="str">
        <f>IF('תחזית רווה'!M$5=0,"",M70)</f>
        <v/>
      </c>
      <c r="N160" s="7" t="str">
        <f>IF('תחזית רווה'!N$5=0,"",N70)</f>
        <v/>
      </c>
      <c r="O160" s="37">
        <f>IFERROR(SUM(C160:N160),"")</f>
        <v>0</v>
      </c>
    </row>
    <row r="161" spans="2:15" x14ac:dyDescent="0.25">
      <c r="B161" s="26" t="str">
        <f t="shared" si="43"/>
        <v>%</v>
      </c>
      <c r="C161" s="7" t="str">
        <f>IF('תחזית רווה'!C$58=0,"",C71)</f>
        <v/>
      </c>
      <c r="D161" s="7" t="str">
        <f>IF('תחזית רווה'!D$58=0,"",D71)</f>
        <v/>
      </c>
      <c r="E161" s="7" t="str">
        <f>IF('תחזית רווה'!E$58=0,"",E71)</f>
        <v/>
      </c>
      <c r="F161" s="7" t="str">
        <f>IF('תחזית רווה'!F$58=0,"",F71)</f>
        <v/>
      </c>
      <c r="G161" s="7" t="str">
        <f>IF('תחזית רווה'!G$5=0,"",G71)</f>
        <v/>
      </c>
      <c r="H161" s="7" t="str">
        <f>IF('תחזית רווה'!H$5=0,"",H71)</f>
        <v/>
      </c>
      <c r="I161" s="7" t="str">
        <f>IF('תחזית רווה'!I$5=0,"",I71)</f>
        <v/>
      </c>
      <c r="J161" s="7" t="str">
        <f>IF('תחזית רווה'!J$5=0,"",J71)</f>
        <v/>
      </c>
      <c r="K161" s="7" t="str">
        <f>IF('תחזית רווה'!K$5=0,"",K71)</f>
        <v/>
      </c>
      <c r="L161" s="7" t="str">
        <f>IF('תחזית רווה'!L$5=0,"",L71)</f>
        <v/>
      </c>
      <c r="M161" s="7" t="str">
        <f>IF('תחזית רווה'!M$5=0,"",M71)</f>
        <v/>
      </c>
      <c r="N161" s="7" t="str">
        <f>IF('תחזית רווה'!N$5=0,"",N71)</f>
        <v/>
      </c>
      <c r="O161" s="33" t="str">
        <f>IFERROR(O160/$O$95,"")</f>
        <v/>
      </c>
    </row>
    <row r="162" spans="2:15" x14ac:dyDescent="0.25">
      <c r="B162" s="26" t="str">
        <f t="shared" si="43"/>
        <v>משיכות (הלוואות) בעלים</v>
      </c>
      <c r="C162" s="7" t="str">
        <f>IF('תחזית רווה'!C$58=0,"",C72)</f>
        <v/>
      </c>
      <c r="D162" s="7" t="str">
        <f>IF('תחזית רווה'!D$58=0,"",D72)</f>
        <v/>
      </c>
      <c r="E162" s="7" t="str">
        <f>IF('תחזית רווה'!E$58=0,"",E72)</f>
        <v/>
      </c>
      <c r="F162" s="7" t="str">
        <f>IF('תחזית רווה'!F$58=0,"",F72)</f>
        <v/>
      </c>
      <c r="G162" s="7" t="str">
        <f>IF('תחזית רווה'!G$5=0,"",G72)</f>
        <v/>
      </c>
      <c r="H162" s="7" t="str">
        <f>IF('תחזית רווה'!H$5=0,"",H72)</f>
        <v/>
      </c>
      <c r="I162" s="7" t="str">
        <f>IF('תחזית רווה'!I$5=0,"",I72)</f>
        <v/>
      </c>
      <c r="J162" s="7" t="str">
        <f>IF('תחזית רווה'!J$5=0,"",J72)</f>
        <v/>
      </c>
      <c r="K162" s="7" t="str">
        <f>IF('תחזית רווה'!K$5=0,"",K72)</f>
        <v/>
      </c>
      <c r="L162" s="7" t="str">
        <f>IF('תחזית רווה'!L$5=0,"",L72)</f>
        <v/>
      </c>
      <c r="M162" s="7" t="str">
        <f>IF('תחזית רווה'!M$5=0,"",M72)</f>
        <v/>
      </c>
      <c r="N162" s="7" t="str">
        <f>IF('תחזית רווה'!N$5=0,"",N72)</f>
        <v/>
      </c>
      <c r="O162" s="37">
        <f>IFERROR(SUM(C162:N162),"")</f>
        <v>0</v>
      </c>
    </row>
    <row r="163" spans="2:15" x14ac:dyDescent="0.25">
      <c r="B163" s="26" t="str">
        <f t="shared" si="43"/>
        <v>%</v>
      </c>
      <c r="C163" s="7" t="str">
        <f>IF('תחזית רווה'!C$58=0,"",C73)</f>
        <v/>
      </c>
      <c r="D163" s="7" t="str">
        <f>IF('תחזית רווה'!D$58=0,"",D73)</f>
        <v/>
      </c>
      <c r="E163" s="7" t="str">
        <f>IF('תחזית רווה'!E$58=0,"",E73)</f>
        <v/>
      </c>
      <c r="F163" s="7" t="str">
        <f>IF('תחזית רווה'!F$58=0,"",F73)</f>
        <v/>
      </c>
      <c r="G163" s="7" t="str">
        <f>IF('תחזית רווה'!G$5=0,"",G73)</f>
        <v/>
      </c>
      <c r="H163" s="7" t="str">
        <f>IF('תחזית רווה'!H$5=0,"",H73)</f>
        <v/>
      </c>
      <c r="I163" s="7" t="str">
        <f>IF('תחזית רווה'!I$5=0,"",I73)</f>
        <v/>
      </c>
      <c r="J163" s="7" t="str">
        <f>IF('תחזית רווה'!J$5=0,"",J73)</f>
        <v/>
      </c>
      <c r="K163" s="7" t="str">
        <f>IF('תחזית רווה'!K$5=0,"",K73)</f>
        <v/>
      </c>
      <c r="L163" s="7" t="str">
        <f>IF('תחזית רווה'!L$5=0,"",L73)</f>
        <v/>
      </c>
      <c r="M163" s="7" t="str">
        <f>IF('תחזית רווה'!M$5=0,"",M73)</f>
        <v/>
      </c>
      <c r="N163" s="7" t="str">
        <f>IF('תחזית רווה'!N$5=0,"",N73)</f>
        <v/>
      </c>
      <c r="O163" s="33" t="str">
        <f>IFERROR(O162/$O$95,"")</f>
        <v/>
      </c>
    </row>
    <row r="164" spans="2:15" x14ac:dyDescent="0.25">
      <c r="B164" s="26" t="str">
        <f t="shared" si="43"/>
        <v>החזר הלוואות קבועות</v>
      </c>
      <c r="C164" s="7" t="str">
        <f>IF('תחזית רווה'!C$58=0,"",C74)</f>
        <v/>
      </c>
      <c r="D164" s="7" t="str">
        <f>IF('תחזית רווה'!D$58=0,"",D74)</f>
        <v/>
      </c>
      <c r="E164" s="7" t="str">
        <f>IF('תחזית רווה'!E$58=0,"",E74)</f>
        <v/>
      </c>
      <c r="F164" s="7" t="str">
        <f>IF('תחזית רווה'!F$58=0,"",F74)</f>
        <v/>
      </c>
      <c r="G164" s="7" t="str">
        <f>IF('תחזית רווה'!G$5=0,"",G74)</f>
        <v/>
      </c>
      <c r="H164" s="7" t="str">
        <f>IF('תחזית רווה'!H$5=0,"",H74)</f>
        <v/>
      </c>
      <c r="I164" s="7" t="str">
        <f>IF('תחזית רווה'!I$5=0,"",I74)</f>
        <v/>
      </c>
      <c r="J164" s="7" t="str">
        <f>IF('תחזית רווה'!J$5=0,"",J74)</f>
        <v/>
      </c>
      <c r="K164" s="7" t="str">
        <f>IF('תחזית רווה'!K$5=0,"",K74)</f>
        <v/>
      </c>
      <c r="L164" s="7" t="str">
        <f>IF('תחזית רווה'!L$5=0,"",L74)</f>
        <v/>
      </c>
      <c r="M164" s="7" t="str">
        <f>IF('תחזית רווה'!M$5=0,"",M74)</f>
        <v/>
      </c>
      <c r="N164" s="7" t="str">
        <f>IF('תחזית רווה'!N$5=0,"",N74)</f>
        <v/>
      </c>
      <c r="O164" s="37">
        <f>IFERROR(SUM(C164:N164),"")</f>
        <v>0</v>
      </c>
    </row>
    <row r="165" spans="2:15" x14ac:dyDescent="0.25">
      <c r="B165" s="26" t="str">
        <f t="shared" si="43"/>
        <v>%</v>
      </c>
      <c r="C165" s="7" t="str">
        <f>IF('תחזית רווה'!C$58=0,"",C75)</f>
        <v/>
      </c>
      <c r="D165" s="7" t="str">
        <f>IF('תחזית רווה'!D$58=0,"",D75)</f>
        <v/>
      </c>
      <c r="E165" s="7" t="str">
        <f>IF('תחזית רווה'!E$58=0,"",E75)</f>
        <v/>
      </c>
      <c r="F165" s="7" t="str">
        <f>IF('תחזית רווה'!F$58=0,"",F75)</f>
        <v/>
      </c>
      <c r="G165" s="7" t="str">
        <f>IF('תחזית רווה'!G$5=0,"",G75)</f>
        <v/>
      </c>
      <c r="H165" s="7" t="str">
        <f>IF('תחזית רווה'!H$5=0,"",H75)</f>
        <v/>
      </c>
      <c r="I165" s="7" t="str">
        <f>IF('תחזית רווה'!I$5=0,"",I75)</f>
        <v/>
      </c>
      <c r="J165" s="7" t="str">
        <f>IF('תחזית רווה'!J$5=0,"",J75)</f>
        <v/>
      </c>
      <c r="K165" s="7" t="str">
        <f>IF('תחזית רווה'!K$5=0,"",K75)</f>
        <v/>
      </c>
      <c r="L165" s="7" t="str">
        <f>IF('תחזית רווה'!L$5=0,"",L75)</f>
        <v/>
      </c>
      <c r="M165" s="7" t="str">
        <f>IF('תחזית רווה'!M$5=0,"",M75)</f>
        <v/>
      </c>
      <c r="N165" s="7" t="str">
        <f>IF('תחזית רווה'!N$5=0,"",N75)</f>
        <v/>
      </c>
      <c r="O165" s="33" t="str">
        <f>IFERROR(O164/$O$95,"")</f>
        <v/>
      </c>
    </row>
    <row r="166" spans="2:15" x14ac:dyDescent="0.25">
      <c r="B166" s="26" t="str">
        <f t="shared" si="43"/>
        <v>החזר הלוואות גישור</v>
      </c>
      <c r="C166" s="7" t="str">
        <f>IF('תחזית רווה'!C$58=0,"",C76)</f>
        <v/>
      </c>
      <c r="D166" s="7" t="str">
        <f>IF('תחזית רווה'!D$58=0,"",D76)</f>
        <v/>
      </c>
      <c r="E166" s="7" t="str">
        <f>IF('תחזית רווה'!E$58=0,"",E76)</f>
        <v/>
      </c>
      <c r="F166" s="7" t="str">
        <f>IF('תחזית רווה'!F$58=0,"",F76)</f>
        <v/>
      </c>
      <c r="G166" s="7" t="str">
        <f>IF('תחזית רווה'!G$5=0,"",G76)</f>
        <v/>
      </c>
      <c r="H166" s="7" t="str">
        <f>IF('תחזית רווה'!H$5=0,"",H76)</f>
        <v/>
      </c>
      <c r="I166" s="7" t="str">
        <f>IF('תחזית רווה'!I$5=0,"",I76)</f>
        <v/>
      </c>
      <c r="J166" s="7" t="str">
        <f>IF('תחזית רווה'!J$5=0,"",J76)</f>
        <v/>
      </c>
      <c r="K166" s="7" t="str">
        <f>IF('תחזית רווה'!K$5=0,"",K76)</f>
        <v/>
      </c>
      <c r="L166" s="7" t="str">
        <f>IF('תחזית רווה'!L$5=0,"",L76)</f>
        <v/>
      </c>
      <c r="M166" s="7" t="str">
        <f>IF('תחזית רווה'!M$5=0,"",M76)</f>
        <v/>
      </c>
      <c r="N166" s="7" t="str">
        <f>IF('תחזית רווה'!N$5=0,"",N76)</f>
        <v/>
      </c>
      <c r="O166" s="37">
        <f>IFERROR(SUM(C166:N166),"")</f>
        <v>0</v>
      </c>
    </row>
    <row r="167" spans="2:15" x14ac:dyDescent="0.25">
      <c r="B167" s="26" t="str">
        <f t="shared" si="43"/>
        <v>%</v>
      </c>
      <c r="C167" s="7" t="str">
        <f>IF('תחזית רווה'!C$58=0,"",C77)</f>
        <v/>
      </c>
      <c r="D167" s="7" t="str">
        <f>IF('תחזית רווה'!D$58=0,"",D77)</f>
        <v/>
      </c>
      <c r="E167" s="7" t="str">
        <f>IF('תחזית רווה'!E$58=0,"",E77)</f>
        <v/>
      </c>
      <c r="F167" s="7" t="str">
        <f>IF('תחזית רווה'!F$58=0,"",F77)</f>
        <v/>
      </c>
      <c r="G167" s="7" t="str">
        <f>IF('תחזית רווה'!G$5=0,"",G77)</f>
        <v/>
      </c>
      <c r="H167" s="7" t="str">
        <f>IF('תחזית רווה'!H$5=0,"",H77)</f>
        <v/>
      </c>
      <c r="I167" s="7" t="str">
        <f>IF('תחזית רווה'!I$5=0,"",I77)</f>
        <v/>
      </c>
      <c r="J167" s="7" t="str">
        <f>IF('תחזית רווה'!J$5=0,"",J77)</f>
        <v/>
      </c>
      <c r="K167" s="7" t="str">
        <f>IF('תחזית רווה'!K$5=0,"",K77)</f>
        <v/>
      </c>
      <c r="L167" s="7" t="str">
        <f>IF('תחזית רווה'!L$5=0,"",L77)</f>
        <v/>
      </c>
      <c r="M167" s="7" t="str">
        <f>IF('תחזית רווה'!M$5=0,"",M77)</f>
        <v/>
      </c>
      <c r="N167" s="7" t="str">
        <f>IF('תחזית רווה'!N$5=0,"",N77)</f>
        <v/>
      </c>
      <c r="O167" s="33" t="str">
        <f>IFERROR(O166/$O$95,"")</f>
        <v/>
      </c>
    </row>
    <row r="168" spans="2:15" x14ac:dyDescent="0.25">
      <c r="B168" s="26" t="str">
        <f t="shared" si="43"/>
        <v>קבלת מימון חדש</v>
      </c>
      <c r="C168" s="7" t="str">
        <f>IF('תחזית רווה'!C$58=0,"",C78)</f>
        <v/>
      </c>
      <c r="D168" s="7" t="str">
        <f>IF('תחזית רווה'!D$58=0,"",D78)</f>
        <v/>
      </c>
      <c r="E168" s="7" t="str">
        <f>IF('תחזית רווה'!E$58=0,"",E78)</f>
        <v/>
      </c>
      <c r="F168" s="7" t="str">
        <f>IF('תחזית רווה'!F$58=0,"",F78)</f>
        <v/>
      </c>
      <c r="G168" s="7" t="str">
        <f>IF('תחזית רווה'!G$5=0,"",G78)</f>
        <v/>
      </c>
      <c r="H168" s="7" t="str">
        <f>IF('תחזית רווה'!H$5=0,"",H78)</f>
        <v/>
      </c>
      <c r="I168" s="7" t="str">
        <f>IF('תחזית רווה'!I$5=0,"",I78)</f>
        <v/>
      </c>
      <c r="J168" s="7" t="str">
        <f>IF('תחזית רווה'!J$5=0,"",J78)</f>
        <v/>
      </c>
      <c r="K168" s="7" t="str">
        <f>IF('תחזית רווה'!K$5=0,"",K78)</f>
        <v/>
      </c>
      <c r="L168" s="7" t="str">
        <f>IF('תחזית רווה'!L$5=0,"",L78)</f>
        <v/>
      </c>
      <c r="M168" s="7" t="str">
        <f>IF('תחזית רווה'!M$5=0,"",M78)</f>
        <v/>
      </c>
      <c r="N168" s="7" t="str">
        <f>IF('תחזית רווה'!N$5=0,"",N78)</f>
        <v/>
      </c>
      <c r="O168" s="37">
        <f>IFERROR(SUM(C168:N168),"")</f>
        <v>0</v>
      </c>
    </row>
    <row r="169" spans="2:15" x14ac:dyDescent="0.25">
      <c r="B169" s="26" t="str">
        <f t="shared" si="43"/>
        <v>%</v>
      </c>
      <c r="C169" s="7" t="str">
        <f>IF('תחזית רווה'!C$58=0,"",C79)</f>
        <v/>
      </c>
      <c r="D169" s="7" t="str">
        <f>IF('תחזית רווה'!D$58=0,"",D79)</f>
        <v/>
      </c>
      <c r="E169" s="7" t="str">
        <f>IF('תחזית רווה'!E$58=0,"",E79)</f>
        <v/>
      </c>
      <c r="F169" s="7" t="str">
        <f>IF('תחזית רווה'!F$58=0,"",F79)</f>
        <v/>
      </c>
      <c r="G169" s="7" t="str">
        <f>IF('תחזית רווה'!G$5=0,"",G79)</f>
        <v/>
      </c>
      <c r="H169" s="7" t="str">
        <f>IF('תחזית רווה'!H$5=0,"",H79)</f>
        <v/>
      </c>
      <c r="I169" s="7" t="str">
        <f>IF('תחזית רווה'!I$5=0,"",I79)</f>
        <v/>
      </c>
      <c r="J169" s="7" t="str">
        <f>IF('תחזית רווה'!J$5=0,"",J79)</f>
        <v/>
      </c>
      <c r="K169" s="7" t="str">
        <f>IF('תחזית רווה'!K$5=0,"",K79)</f>
        <v/>
      </c>
      <c r="L169" s="7" t="str">
        <f>IF('תחזית רווה'!L$5=0,"",L79)</f>
        <v/>
      </c>
      <c r="M169" s="7" t="str">
        <f>IF('תחזית רווה'!M$5=0,"",M79)</f>
        <v/>
      </c>
      <c r="N169" s="7" t="str">
        <f>IF('תחזית רווה'!N$5=0,"",N79)</f>
        <v/>
      </c>
      <c r="O169" s="33" t="str">
        <f>IFERROR(O168/$O$95,"")</f>
        <v/>
      </c>
    </row>
    <row r="170" spans="2:15" x14ac:dyDescent="0.25">
      <c r="B170" s="26" t="str">
        <f t="shared" si="43"/>
        <v>העברות לחברות קשורות</v>
      </c>
      <c r="C170" s="7" t="str">
        <f>IF('תחזית רווה'!C$58=0,"",C80)</f>
        <v/>
      </c>
      <c r="D170" s="7" t="str">
        <f>IF('תחזית רווה'!D$58=0,"",D80)</f>
        <v/>
      </c>
      <c r="E170" s="7" t="str">
        <f>IF('תחזית רווה'!E$58=0,"",E80)</f>
        <v/>
      </c>
      <c r="F170" s="7" t="str">
        <f>IF('תחזית רווה'!F$58=0,"",F80)</f>
        <v/>
      </c>
      <c r="G170" s="7" t="str">
        <f>IF('תחזית רווה'!G$5=0,"",G80)</f>
        <v/>
      </c>
      <c r="H170" s="7" t="str">
        <f>IF('תחזית רווה'!H$5=0,"",H80)</f>
        <v/>
      </c>
      <c r="I170" s="7" t="str">
        <f>IF('תחזית רווה'!I$5=0,"",I80)</f>
        <v/>
      </c>
      <c r="J170" s="7" t="str">
        <f>IF('תחזית רווה'!J$5=0,"",J80)</f>
        <v/>
      </c>
      <c r="K170" s="7" t="str">
        <f>IF('תחזית רווה'!K$5=0,"",K80)</f>
        <v/>
      </c>
      <c r="L170" s="7" t="str">
        <f>IF('תחזית רווה'!L$5=0,"",L80)</f>
        <v/>
      </c>
      <c r="M170" s="7" t="str">
        <f>IF('תחזית רווה'!M$5=0,"",M80)</f>
        <v/>
      </c>
      <c r="N170" s="7" t="str">
        <f>IF('תחזית רווה'!N$5=0,"",N80)</f>
        <v/>
      </c>
      <c r="O170" s="37">
        <f>IFERROR(SUM(C170:N170),"")</f>
        <v>0</v>
      </c>
    </row>
    <row r="171" spans="2:15" x14ac:dyDescent="0.25">
      <c r="B171" s="26" t="str">
        <f t="shared" si="43"/>
        <v>%</v>
      </c>
      <c r="C171" s="7" t="str">
        <f>IF('תחזית רווה'!C$58=0,"",C81)</f>
        <v/>
      </c>
      <c r="D171" s="7" t="str">
        <f>IF('תחזית רווה'!D$58=0,"",D81)</f>
        <v/>
      </c>
      <c r="E171" s="7" t="str">
        <f>IF('תחזית רווה'!E$58=0,"",E81)</f>
        <v/>
      </c>
      <c r="F171" s="7" t="str">
        <f>IF('תחזית רווה'!F$58=0,"",F81)</f>
        <v/>
      </c>
      <c r="G171" s="7" t="str">
        <f>IF('תחזית רווה'!G$5=0,"",G81)</f>
        <v/>
      </c>
      <c r="H171" s="7" t="str">
        <f>IF('תחזית רווה'!H$5=0,"",H81)</f>
        <v/>
      </c>
      <c r="I171" s="7" t="str">
        <f>IF('תחזית רווה'!I$5=0,"",I81)</f>
        <v/>
      </c>
      <c r="J171" s="7" t="str">
        <f>IF('תחזית רווה'!J$5=0,"",J81)</f>
        <v/>
      </c>
      <c r="K171" s="7" t="str">
        <f>IF('תחזית רווה'!K$5=0,"",K81)</f>
        <v/>
      </c>
      <c r="L171" s="7" t="str">
        <f>IF('תחזית רווה'!L$5=0,"",L81)</f>
        <v/>
      </c>
      <c r="M171" s="7" t="str">
        <f>IF('תחזית רווה'!M$5=0,"",M81)</f>
        <v/>
      </c>
      <c r="N171" s="7" t="str">
        <f>IF('תחזית רווה'!N$5=0,"",N81)</f>
        <v/>
      </c>
      <c r="O171" s="33" t="str">
        <f>IFERROR(O170/$O$95,"")</f>
        <v/>
      </c>
    </row>
    <row r="172" spans="2:15" x14ac:dyDescent="0.25">
      <c r="B172" s="26" t="str">
        <f t="shared" ref="B172:B178" si="45">B82</f>
        <v>שינויים במלאי</v>
      </c>
      <c r="C172" s="7" t="str">
        <f>IF('תחזית רווה'!C$58=0,"",C82)</f>
        <v/>
      </c>
      <c r="D172" s="7" t="str">
        <f>IF('תחזית רווה'!D$58=0,"",D82)</f>
        <v/>
      </c>
      <c r="E172" s="7" t="str">
        <f>IF('תחזית רווה'!E$58=0,"",E82)</f>
        <v/>
      </c>
      <c r="F172" s="7" t="str">
        <f>IF('תחזית רווה'!F$58=0,"",F82)</f>
        <v/>
      </c>
      <c r="G172" s="7" t="str">
        <f>IF('תחזית רווה'!G$5=0,"",G82)</f>
        <v/>
      </c>
      <c r="H172" s="7" t="str">
        <f>IF('תחזית רווה'!H$5=0,"",H82)</f>
        <v/>
      </c>
      <c r="I172" s="7" t="str">
        <f>IF('תחזית רווה'!I$5=0,"",I82)</f>
        <v/>
      </c>
      <c r="J172" s="7" t="str">
        <f>IF('תחזית רווה'!J$5=0,"",J82)</f>
        <v/>
      </c>
      <c r="K172" s="7" t="str">
        <f>IF('תחזית רווה'!K$5=0,"",K82)</f>
        <v/>
      </c>
      <c r="L172" s="7" t="str">
        <f>IF('תחזית רווה'!L$5=0,"",L82)</f>
        <v/>
      </c>
      <c r="M172" s="7" t="str">
        <f>IF('תחזית רווה'!M$5=0,"",M82)</f>
        <v/>
      </c>
      <c r="N172" s="7" t="str">
        <f>IF('תחזית רווה'!N$5=0,"",N82)</f>
        <v/>
      </c>
      <c r="O172" s="37">
        <f>IFERROR(SUM(C172:N172),"")</f>
        <v>0</v>
      </c>
    </row>
    <row r="173" spans="2:15" x14ac:dyDescent="0.25">
      <c r="B173" s="26" t="str">
        <f t="shared" si="45"/>
        <v>%</v>
      </c>
      <c r="C173" s="7" t="str">
        <f>IF('תחזית רווה'!C$58=0,"",C83)</f>
        <v/>
      </c>
      <c r="D173" s="7" t="str">
        <f>IF('תחזית רווה'!D$58=0,"",D83)</f>
        <v/>
      </c>
      <c r="E173" s="7" t="str">
        <f>IF('תחזית רווה'!E$58=0,"",E83)</f>
        <v/>
      </c>
      <c r="F173" s="7" t="str">
        <f>IF('תחזית רווה'!F$58=0,"",F83)</f>
        <v/>
      </c>
      <c r="G173" s="7" t="str">
        <f>IF('תחזית רווה'!G$5=0,"",G83)</f>
        <v/>
      </c>
      <c r="H173" s="7" t="str">
        <f>IF('תחזית רווה'!H$5=0,"",H83)</f>
        <v/>
      </c>
      <c r="I173" s="7" t="str">
        <f>IF('תחזית רווה'!I$5=0,"",I83)</f>
        <v/>
      </c>
      <c r="J173" s="7" t="str">
        <f>IF('תחזית רווה'!J$5=0,"",J83)</f>
        <v/>
      </c>
      <c r="K173" s="7" t="str">
        <f>IF('תחזית רווה'!K$5=0,"",K83)</f>
        <v/>
      </c>
      <c r="L173" s="7" t="str">
        <f>IF('תחזית רווה'!L$5=0,"",L83)</f>
        <v/>
      </c>
      <c r="M173" s="7" t="str">
        <f>IF('תחזית רווה'!M$5=0,"",M83)</f>
        <v/>
      </c>
      <c r="N173" s="7" t="str">
        <f>IF('תחזית רווה'!N$5=0,"",N83)</f>
        <v/>
      </c>
      <c r="O173" s="33" t="str">
        <f>IFERROR(O172/$O$95,"")</f>
        <v/>
      </c>
    </row>
    <row r="174" spans="2:15" x14ac:dyDescent="0.25">
      <c r="B174" s="26" t="str">
        <f t="shared" si="45"/>
        <v>גידול/קיטון בחוב שהחברה חייבת לספקים</v>
      </c>
      <c r="C174" s="7" t="str">
        <f>IF('תחזית רווה'!C$58=0,"",C84)</f>
        <v/>
      </c>
      <c r="D174" s="7" t="str">
        <f>IF('תחזית רווה'!D$58=0,"",D84)</f>
        <v/>
      </c>
      <c r="E174" s="7" t="str">
        <f>IF('תחזית רווה'!E$58=0,"",E84)</f>
        <v/>
      </c>
      <c r="F174" s="7" t="str">
        <f>IF('תחזית רווה'!F$58=0,"",F84)</f>
        <v/>
      </c>
      <c r="G174" s="7" t="str">
        <f>IF('תחזית רווה'!G$5=0,"",G84)</f>
        <v/>
      </c>
      <c r="H174" s="7" t="str">
        <f>IF('תחזית רווה'!H$5=0,"",H84)</f>
        <v/>
      </c>
      <c r="I174" s="7" t="str">
        <f>IF('תחזית רווה'!I$5=0,"",I84)</f>
        <v/>
      </c>
      <c r="J174" s="7" t="str">
        <f>IF('תחזית רווה'!J$5=0,"",J84)</f>
        <v/>
      </c>
      <c r="K174" s="7" t="str">
        <f>IF('תחזית רווה'!K$5=0,"",K84)</f>
        <v/>
      </c>
      <c r="L174" s="7" t="str">
        <f>IF('תחזית רווה'!L$5=0,"",L84)</f>
        <v/>
      </c>
      <c r="M174" s="7" t="str">
        <f>IF('תחזית רווה'!M$5=0,"",M84)</f>
        <v/>
      </c>
      <c r="N174" s="7" t="str">
        <f>IF('תחזית רווה'!N$5=0,"",N84)</f>
        <v/>
      </c>
      <c r="O174" s="37">
        <f>IFERROR(SUM(C174:N174),"")</f>
        <v>0</v>
      </c>
    </row>
    <row r="175" spans="2:15" x14ac:dyDescent="0.25">
      <c r="B175" s="26" t="str">
        <f t="shared" si="45"/>
        <v>%</v>
      </c>
      <c r="C175" s="7" t="str">
        <f>IF('תחזית רווה'!C$58=0,"",C85)</f>
        <v/>
      </c>
      <c r="D175" s="7" t="str">
        <f>IF('תחזית רווה'!D$58=0,"",D85)</f>
        <v/>
      </c>
      <c r="E175" s="7" t="str">
        <f>IF('תחזית רווה'!E$58=0,"",E85)</f>
        <v/>
      </c>
      <c r="F175" s="7" t="str">
        <f>IF('תחזית רווה'!F$58=0,"",F85)</f>
        <v/>
      </c>
      <c r="G175" s="7" t="str">
        <f>IF('תחזית רווה'!G$5=0,"",G85)</f>
        <v/>
      </c>
      <c r="H175" s="7" t="str">
        <f>IF('תחזית רווה'!H$5=0,"",H85)</f>
        <v/>
      </c>
      <c r="I175" s="7" t="str">
        <f>IF('תחזית רווה'!I$5=0,"",I85)</f>
        <v/>
      </c>
      <c r="J175" s="7" t="str">
        <f>IF('תחזית רווה'!J$5=0,"",J85)</f>
        <v/>
      </c>
      <c r="K175" s="7" t="str">
        <f>IF('תחזית רווה'!K$5=0,"",K85)</f>
        <v/>
      </c>
      <c r="L175" s="7" t="str">
        <f>IF('תחזית רווה'!L$5=0,"",L85)</f>
        <v/>
      </c>
      <c r="M175" s="7" t="str">
        <f>IF('תחזית רווה'!M$5=0,"",M85)</f>
        <v/>
      </c>
      <c r="N175" s="7" t="str">
        <f>IF('תחזית רווה'!N$5=0,"",N85)</f>
        <v/>
      </c>
      <c r="O175" s="33" t="str">
        <f>IFERROR(O174/$O$95,"")</f>
        <v/>
      </c>
    </row>
    <row r="176" spans="2:15" x14ac:dyDescent="0.25">
      <c r="B176" s="26" t="str">
        <f t="shared" si="45"/>
        <v>גידול/קיטון בחוב שלקוחות חייבים לחברה</v>
      </c>
      <c r="C176" s="7" t="str">
        <f>IF('תחזית רווה'!C$58=0,"",C86)</f>
        <v/>
      </c>
      <c r="D176" s="7" t="str">
        <f>IF('תחזית רווה'!D$58=0,"",D86)</f>
        <v/>
      </c>
      <c r="E176" s="7" t="str">
        <f>IF('תחזית רווה'!E$58=0,"",E86)</f>
        <v/>
      </c>
      <c r="F176" s="7" t="str">
        <f>IF('תחזית רווה'!F$58=0,"",F86)</f>
        <v/>
      </c>
      <c r="G176" s="7" t="str">
        <f>IF('תחזית רווה'!G$5=0,"",G86)</f>
        <v/>
      </c>
      <c r="H176" s="7" t="str">
        <f>IF('תחזית רווה'!H$5=0,"",H86)</f>
        <v/>
      </c>
      <c r="I176" s="7" t="str">
        <f>IF('תחזית רווה'!I$5=0,"",I86)</f>
        <v/>
      </c>
      <c r="J176" s="7" t="str">
        <f>IF('תחזית רווה'!J$5=0,"",J86)</f>
        <v/>
      </c>
      <c r="K176" s="7" t="str">
        <f>IF('תחזית רווה'!K$5=0,"",K86)</f>
        <v/>
      </c>
      <c r="L176" s="7" t="str">
        <f>IF('תחזית רווה'!L$5=0,"",L86)</f>
        <v/>
      </c>
      <c r="M176" s="7" t="str">
        <f>IF('תחזית רווה'!M$5=0,"",M86)</f>
        <v/>
      </c>
      <c r="N176" s="7" t="str">
        <f>IF('תחזית רווה'!N$5=0,"",N86)</f>
        <v/>
      </c>
      <c r="O176" s="37">
        <f>IFERROR(SUM(C176:N176),"")</f>
        <v>0</v>
      </c>
    </row>
    <row r="177" spans="2:15" x14ac:dyDescent="0.25">
      <c r="B177" s="26" t="str">
        <f t="shared" si="45"/>
        <v>%</v>
      </c>
      <c r="C177" s="7" t="str">
        <f>IF('תחזית רווה'!C$58=0,"",C87)</f>
        <v/>
      </c>
      <c r="D177" s="7" t="str">
        <f>IF('תחזית רווה'!D$58=0,"",D87)</f>
        <v/>
      </c>
      <c r="E177" s="7" t="str">
        <f>IF('תחזית רווה'!E$58=0,"",E87)</f>
        <v/>
      </c>
      <c r="F177" s="7" t="str">
        <f>IF('תחזית רווה'!F$58=0,"",F87)</f>
        <v/>
      </c>
      <c r="G177" s="7" t="str">
        <f>IF('תחזית רווה'!G$5=0,"",G87)</f>
        <v/>
      </c>
      <c r="H177" s="7" t="str">
        <f>IF('תחזית רווה'!H$5=0,"",H87)</f>
        <v/>
      </c>
      <c r="I177" s="7" t="str">
        <f>IF('תחזית רווה'!I$5=0,"",I87)</f>
        <v/>
      </c>
      <c r="J177" s="7" t="str">
        <f>IF('תחזית רווה'!J$5=0,"",J87)</f>
        <v/>
      </c>
      <c r="K177" s="7" t="str">
        <f>IF('תחזית רווה'!K$5=0,"",K87)</f>
        <v/>
      </c>
      <c r="L177" s="7" t="str">
        <f>IF('תחזית רווה'!L$5=0,"",L87)</f>
        <v/>
      </c>
      <c r="M177" s="7" t="str">
        <f>IF('תחזית רווה'!M$5=0,"",M87)</f>
        <v/>
      </c>
      <c r="N177" s="7" t="str">
        <f>IF('תחזית רווה'!N$5=0,"",N87)</f>
        <v/>
      </c>
      <c r="O177" s="33" t="str">
        <f>IFERROR(O176/$O$95,"")</f>
        <v/>
      </c>
    </row>
    <row r="178" spans="2:15" x14ac:dyDescent="0.25">
      <c r="B178" s="26" t="str">
        <f t="shared" si="45"/>
        <v>עודף/גירעון</v>
      </c>
      <c r="C178" s="7" t="str">
        <f>IF('תחזית רווה'!C$58=0,"",C88)</f>
        <v/>
      </c>
      <c r="D178" s="7" t="str">
        <f>IF('תחזית רווה'!D$58=0,"",D88)</f>
        <v/>
      </c>
      <c r="E178" s="7" t="str">
        <f>IF('תחזית רווה'!E$58=0,"",E88)</f>
        <v/>
      </c>
      <c r="F178" s="7" t="str">
        <f>IF('תחזית רווה'!F$58=0,"",F88)</f>
        <v/>
      </c>
      <c r="G178" s="7" t="str">
        <f>IF('תחזית רווה'!G$5=0,"",G88)</f>
        <v/>
      </c>
      <c r="H178" s="7" t="str">
        <f>IF('תחזית רווה'!H$5=0,"",H88)</f>
        <v/>
      </c>
      <c r="I178" s="7" t="str">
        <f>IF('תחזית רווה'!I$5=0,"",I88)</f>
        <v/>
      </c>
      <c r="J178" s="7" t="str">
        <f>IF('תחזית רווה'!J$5=0,"",J88)</f>
        <v/>
      </c>
      <c r="K178" s="7" t="str">
        <f>IF('תחזית רווה'!K$5=0,"",K88)</f>
        <v/>
      </c>
      <c r="L178" s="7" t="str">
        <f>IF('תחזית רווה'!L$5=0,"",L88)</f>
        <v/>
      </c>
      <c r="M178" s="7" t="str">
        <f>IF('תחזית רווה'!M$5=0,"",M88)</f>
        <v/>
      </c>
      <c r="N178" s="7" t="str">
        <f>IF('תחזית רווה'!N$5=0,"",N88)</f>
        <v/>
      </c>
      <c r="O178" s="37">
        <f>IFERROR(SUM(C178:N178),"")</f>
        <v>0</v>
      </c>
    </row>
    <row r="179" spans="2:15" ht="14" thickBot="1" x14ac:dyDescent="0.3">
      <c r="B179" s="29" t="str">
        <f t="shared" ref="B179" si="46">B89</f>
        <v>%</v>
      </c>
      <c r="C179" s="34" t="str">
        <f>IF('תחזית רווה'!C$58=0,"",C89)</f>
        <v/>
      </c>
      <c r="D179" s="34" t="str">
        <f>IF('תחזית רווה'!D$58=0,"",D89)</f>
        <v/>
      </c>
      <c r="E179" s="34" t="str">
        <f>IF('תחזית רווה'!E$58=0,"",E89)</f>
        <v/>
      </c>
      <c r="F179" s="34" t="str">
        <f>IF('תחזית רווה'!F$58=0,"",F89)</f>
        <v/>
      </c>
      <c r="G179" s="34" t="str">
        <f>IF('תחזית רווה'!G$5=0,"",G89)</f>
        <v/>
      </c>
      <c r="H179" s="34" t="str">
        <f>IF('תחזית רווה'!H$5=0,"",H89)</f>
        <v/>
      </c>
      <c r="I179" s="34" t="str">
        <f>IF('תחזית רווה'!I$5=0,"",I89)</f>
        <v/>
      </c>
      <c r="J179" s="34" t="str">
        <f>IF('תחזית רווה'!J$5=0,"",J89)</f>
        <v/>
      </c>
      <c r="K179" s="34" t="str">
        <f>IF('תחזית רווה'!K$5=0,"",K89)</f>
        <v/>
      </c>
      <c r="L179" s="34" t="str">
        <f>IF('תחזית רווה'!L$5=0,"",L89)</f>
        <v/>
      </c>
      <c r="M179" s="34" t="str">
        <f>IF('תחזית רווה'!M$5=0,"",M89)</f>
        <v/>
      </c>
      <c r="N179" s="34" t="str">
        <f>IF('תחזית רווה'!N$5=0,"",N89)</f>
        <v/>
      </c>
      <c r="O179" s="35" t="str">
        <f>IFERROR(O178/$O$95,"")</f>
        <v/>
      </c>
    </row>
  </sheetData>
  <pageMargins left="0.7" right="0.7" top="0.75" bottom="0.75" header="0.3" footer="0.3"/>
  <pageSetup scale="58" orientation="landscape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גיליון3"/>
  <dimension ref="A2:Q179"/>
  <sheetViews>
    <sheetView showGridLines="0" rightToLeft="1" zoomScale="70" zoomScaleNormal="7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6" sqref="C6"/>
    </sheetView>
  </sheetViews>
  <sheetFormatPr defaultColWidth="9" defaultRowHeight="13.5" outlineLevelRow="1" x14ac:dyDescent="0.25"/>
  <cols>
    <col min="1" max="1" width="2" style="1" customWidth="1"/>
    <col min="2" max="2" width="41.58203125" style="13" bestFit="1" customWidth="1"/>
    <col min="3" max="14" width="10.58203125" style="1" customWidth="1"/>
    <col min="15" max="15" width="17.5" style="13" bestFit="1" customWidth="1"/>
    <col min="16" max="16" width="12.58203125" style="1" customWidth="1"/>
    <col min="17" max="16384" width="9" style="1"/>
  </cols>
  <sheetData>
    <row r="2" spans="1:17" x14ac:dyDescent="0.25">
      <c r="B2" s="13" t="s">
        <v>18</v>
      </c>
      <c r="C2" s="25">
        <f>C4</f>
        <v>44197</v>
      </c>
    </row>
    <row r="3" spans="1:17" ht="18" customHeight="1" thickBot="1" x14ac:dyDescent="0.3"/>
    <row r="4" spans="1:17" x14ac:dyDescent="0.25">
      <c r="B4" s="38"/>
      <c r="C4" s="39">
        <f>DATE(YEAR('תחזית רווה'!C4)-2,MONTH('תחזית רווה'!C4),DAY(1))</f>
        <v>44197</v>
      </c>
      <c r="D4" s="39">
        <f>DATE(YEAR(C4),MONTH(C4)+1,DAY(1))</f>
        <v>44228</v>
      </c>
      <c r="E4" s="39">
        <f t="shared" ref="E4:N4" si="0">DATE(YEAR(D4),MONTH(D4)+1,DAY(1))</f>
        <v>44256</v>
      </c>
      <c r="F4" s="39">
        <f t="shared" si="0"/>
        <v>44287</v>
      </c>
      <c r="G4" s="39">
        <f t="shared" si="0"/>
        <v>44317</v>
      </c>
      <c r="H4" s="39">
        <f t="shared" si="0"/>
        <v>44348</v>
      </c>
      <c r="I4" s="39">
        <f t="shared" si="0"/>
        <v>44378</v>
      </c>
      <c r="J4" s="39">
        <f t="shared" si="0"/>
        <v>44409</v>
      </c>
      <c r="K4" s="39">
        <f t="shared" si="0"/>
        <v>44440</v>
      </c>
      <c r="L4" s="39">
        <f t="shared" si="0"/>
        <v>44470</v>
      </c>
      <c r="M4" s="39">
        <f t="shared" si="0"/>
        <v>44501</v>
      </c>
      <c r="N4" s="39">
        <f t="shared" si="0"/>
        <v>44531</v>
      </c>
      <c r="O4" s="39" t="s">
        <v>1</v>
      </c>
      <c r="P4" s="40" t="s">
        <v>2</v>
      </c>
    </row>
    <row r="5" spans="1:17" x14ac:dyDescent="0.25">
      <c r="B5" s="28" t="str">
        <f>'תחזית רווה'!B5</f>
        <v>סה"כ הכנסות</v>
      </c>
      <c r="C5" s="7">
        <f>C6+C8+C10+C12+C14</f>
        <v>0</v>
      </c>
      <c r="D5" s="7">
        <f t="shared" ref="D5:N5" si="1">D6+D8+D10+D12+D14</f>
        <v>0</v>
      </c>
      <c r="E5" s="7">
        <f t="shared" si="1"/>
        <v>0</v>
      </c>
      <c r="F5" s="7">
        <f t="shared" si="1"/>
        <v>0</v>
      </c>
      <c r="G5" s="7">
        <f t="shared" si="1"/>
        <v>0</v>
      </c>
      <c r="H5" s="7">
        <f t="shared" si="1"/>
        <v>0</v>
      </c>
      <c r="I5" s="7">
        <f t="shared" si="1"/>
        <v>0</v>
      </c>
      <c r="J5" s="7">
        <f t="shared" si="1"/>
        <v>0</v>
      </c>
      <c r="K5" s="7">
        <f t="shared" si="1"/>
        <v>0</v>
      </c>
      <c r="L5" s="7">
        <f t="shared" si="1"/>
        <v>0</v>
      </c>
      <c r="M5" s="7">
        <f t="shared" si="1"/>
        <v>0</v>
      </c>
      <c r="N5" s="7">
        <f t="shared" si="1"/>
        <v>0</v>
      </c>
      <c r="O5" s="8">
        <f>SUM(C5:N5)</f>
        <v>0</v>
      </c>
      <c r="P5" s="41">
        <f>IFERROR(O5/(12-COUNTIF(C5:N5,0)),0)</f>
        <v>0</v>
      </c>
    </row>
    <row r="6" spans="1:17" ht="14.25" customHeight="1" outlineLevel="1" x14ac:dyDescent="0.25">
      <c r="A6" s="24"/>
      <c r="B6" s="26" t="str">
        <f>'תחזית רווה'!B6</f>
        <v>פעילות שוטפת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10">
        <f>SUM(C6:N6)</f>
        <v>0</v>
      </c>
      <c r="P6" s="42">
        <f>IFERROR(O6/(COUNTA(C6:N6)),0)</f>
        <v>0</v>
      </c>
    </row>
    <row r="7" spans="1:17" ht="14.25" customHeight="1" outlineLevel="1" x14ac:dyDescent="0.25">
      <c r="A7" s="24"/>
      <c r="B7" s="26" t="str">
        <f>'תחזית רווה'!B7</f>
        <v>%</v>
      </c>
      <c r="C7" s="11" t="str">
        <f>IFERROR(C6/C$5,"")</f>
        <v/>
      </c>
      <c r="D7" s="11" t="str">
        <f t="shared" ref="D7:P7" si="2">IFERROR(D6/D$5,"")</f>
        <v/>
      </c>
      <c r="E7" s="11" t="str">
        <f t="shared" si="2"/>
        <v/>
      </c>
      <c r="F7" s="11" t="str">
        <f t="shared" si="2"/>
        <v/>
      </c>
      <c r="G7" s="11" t="str">
        <f t="shared" si="2"/>
        <v/>
      </c>
      <c r="H7" s="11" t="str">
        <f t="shared" si="2"/>
        <v/>
      </c>
      <c r="I7" s="11" t="str">
        <f t="shared" si="2"/>
        <v/>
      </c>
      <c r="J7" s="11" t="str">
        <f t="shared" si="2"/>
        <v/>
      </c>
      <c r="K7" s="11" t="str">
        <f t="shared" si="2"/>
        <v/>
      </c>
      <c r="L7" s="11" t="str">
        <f t="shared" si="2"/>
        <v/>
      </c>
      <c r="M7" s="11" t="str">
        <f t="shared" si="2"/>
        <v/>
      </c>
      <c r="N7" s="11" t="str">
        <f t="shared" si="2"/>
        <v/>
      </c>
      <c r="O7" s="14" t="str">
        <f t="shared" si="2"/>
        <v/>
      </c>
      <c r="P7" s="27" t="str">
        <f t="shared" si="2"/>
        <v/>
      </c>
    </row>
    <row r="8" spans="1:17" ht="14.25" customHeight="1" outlineLevel="1" x14ac:dyDescent="0.25">
      <c r="A8" s="24"/>
      <c r="B8" s="26" t="str">
        <f>'תחזית רווה'!B8</f>
        <v>הכנסות 2</v>
      </c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10">
        <f>SUM(C8:N8)</f>
        <v>0</v>
      </c>
      <c r="P8" s="42">
        <f>IFERROR(O8/(COUNTA(C8:N8)),0)</f>
        <v>0</v>
      </c>
    </row>
    <row r="9" spans="1:17" ht="14.25" customHeight="1" outlineLevel="1" x14ac:dyDescent="0.25">
      <c r="A9" s="24"/>
      <c r="B9" s="26" t="str">
        <f>'תחזית רווה'!B9</f>
        <v>%</v>
      </c>
      <c r="C9" s="11" t="str">
        <f>IFERROR(C8/C$5,"")</f>
        <v/>
      </c>
      <c r="D9" s="11" t="str">
        <f t="shared" ref="D9:P9" si="3">IFERROR(D8/D$5,"")</f>
        <v/>
      </c>
      <c r="E9" s="11" t="str">
        <f t="shared" si="3"/>
        <v/>
      </c>
      <c r="F9" s="11" t="str">
        <f t="shared" si="3"/>
        <v/>
      </c>
      <c r="G9" s="11" t="str">
        <f t="shared" si="3"/>
        <v/>
      </c>
      <c r="H9" s="11" t="str">
        <f t="shared" si="3"/>
        <v/>
      </c>
      <c r="I9" s="11" t="str">
        <f t="shared" si="3"/>
        <v/>
      </c>
      <c r="J9" s="11" t="str">
        <f t="shared" si="3"/>
        <v/>
      </c>
      <c r="K9" s="11" t="str">
        <f t="shared" si="3"/>
        <v/>
      </c>
      <c r="L9" s="11" t="str">
        <f t="shared" si="3"/>
        <v/>
      </c>
      <c r="M9" s="11" t="str">
        <f t="shared" si="3"/>
        <v/>
      </c>
      <c r="N9" s="11" t="str">
        <f t="shared" si="3"/>
        <v/>
      </c>
      <c r="O9" s="14" t="str">
        <f t="shared" si="3"/>
        <v/>
      </c>
      <c r="P9" s="27" t="str">
        <f t="shared" si="3"/>
        <v/>
      </c>
    </row>
    <row r="10" spans="1:17" ht="14.25" customHeight="1" outlineLevel="1" x14ac:dyDescent="0.25">
      <c r="A10" s="24"/>
      <c r="B10" s="26" t="str">
        <f>'תחזית רווה'!B10</f>
        <v>הכנסות 3</v>
      </c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10">
        <f>SUM(C10:N10)</f>
        <v>0</v>
      </c>
      <c r="P10" s="42">
        <f>IFERROR(O10/(COUNTA(C10:N10)),0)</f>
        <v>0</v>
      </c>
    </row>
    <row r="11" spans="1:17" ht="14.25" customHeight="1" outlineLevel="1" x14ac:dyDescent="0.25">
      <c r="A11" s="24"/>
      <c r="B11" s="26" t="str">
        <f>'תחזית רווה'!B11</f>
        <v>%</v>
      </c>
      <c r="C11" s="11" t="str">
        <f>IFERROR(C10/C$5,"")</f>
        <v/>
      </c>
      <c r="D11" s="11" t="str">
        <f t="shared" ref="D11:P11" si="4">IFERROR(D10/D$5,"")</f>
        <v/>
      </c>
      <c r="E11" s="11" t="str">
        <f t="shared" si="4"/>
        <v/>
      </c>
      <c r="F11" s="11" t="str">
        <f t="shared" si="4"/>
        <v/>
      </c>
      <c r="G11" s="11" t="str">
        <f t="shared" si="4"/>
        <v/>
      </c>
      <c r="H11" s="11" t="str">
        <f t="shared" si="4"/>
        <v/>
      </c>
      <c r="I11" s="11" t="str">
        <f t="shared" si="4"/>
        <v/>
      </c>
      <c r="J11" s="11" t="str">
        <f t="shared" si="4"/>
        <v/>
      </c>
      <c r="K11" s="11" t="str">
        <f t="shared" si="4"/>
        <v/>
      </c>
      <c r="L11" s="11" t="str">
        <f t="shared" si="4"/>
        <v/>
      </c>
      <c r="M11" s="11" t="str">
        <f t="shared" si="4"/>
        <v/>
      </c>
      <c r="N11" s="11" t="str">
        <f t="shared" si="4"/>
        <v/>
      </c>
      <c r="O11" s="14" t="str">
        <f t="shared" si="4"/>
        <v/>
      </c>
      <c r="P11" s="27" t="str">
        <f t="shared" si="4"/>
        <v/>
      </c>
      <c r="Q11" s="20"/>
    </row>
    <row r="12" spans="1:17" ht="14.25" customHeight="1" outlineLevel="1" x14ac:dyDescent="0.25">
      <c r="A12" s="24"/>
      <c r="B12" s="26" t="str">
        <f>'תחזית רווה'!B12</f>
        <v>הכנסות 4</v>
      </c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10">
        <f>SUM(C12:N12)</f>
        <v>0</v>
      </c>
      <c r="P12" s="42">
        <f>IFERROR(O12/(COUNTA(C12:N12)),0)</f>
        <v>0</v>
      </c>
    </row>
    <row r="13" spans="1:17" ht="14.25" customHeight="1" outlineLevel="1" x14ac:dyDescent="0.25">
      <c r="A13" s="24"/>
      <c r="B13" s="26" t="str">
        <f>'תחזית רווה'!B13</f>
        <v>%</v>
      </c>
      <c r="C13" s="11" t="str">
        <f t="shared" ref="C13:P13" si="5">IFERROR(C12/C$5,"")</f>
        <v/>
      </c>
      <c r="D13" s="11" t="str">
        <f t="shared" si="5"/>
        <v/>
      </c>
      <c r="E13" s="11" t="str">
        <f t="shared" si="5"/>
        <v/>
      </c>
      <c r="F13" s="11" t="str">
        <f t="shared" si="5"/>
        <v/>
      </c>
      <c r="G13" s="11" t="str">
        <f t="shared" si="5"/>
        <v/>
      </c>
      <c r="H13" s="11" t="str">
        <f t="shared" si="5"/>
        <v/>
      </c>
      <c r="I13" s="11" t="str">
        <f t="shared" si="5"/>
        <v/>
      </c>
      <c r="J13" s="11" t="str">
        <f t="shared" si="5"/>
        <v/>
      </c>
      <c r="K13" s="11" t="str">
        <f t="shared" si="5"/>
        <v/>
      </c>
      <c r="L13" s="11" t="str">
        <f t="shared" si="5"/>
        <v/>
      </c>
      <c r="M13" s="11" t="str">
        <f t="shared" si="5"/>
        <v/>
      </c>
      <c r="N13" s="11" t="str">
        <f t="shared" si="5"/>
        <v/>
      </c>
      <c r="O13" s="14" t="str">
        <f t="shared" si="5"/>
        <v/>
      </c>
      <c r="P13" s="27" t="str">
        <f t="shared" si="5"/>
        <v/>
      </c>
    </row>
    <row r="14" spans="1:17" ht="14.25" customHeight="1" outlineLevel="1" x14ac:dyDescent="0.25">
      <c r="A14" s="24"/>
      <c r="B14" s="26" t="str">
        <f>'תחזית רווה'!B14</f>
        <v>הכנסות 5</v>
      </c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10">
        <f>SUM(C14:N14)</f>
        <v>0</v>
      </c>
      <c r="P14" s="42">
        <f>IFERROR(O14/(COUNTA(C14:N14)),0)</f>
        <v>0</v>
      </c>
    </row>
    <row r="15" spans="1:17" ht="14.25" customHeight="1" outlineLevel="1" x14ac:dyDescent="0.25">
      <c r="A15" s="22"/>
      <c r="B15" s="26" t="str">
        <f>'תחזית רווה'!B15</f>
        <v>%</v>
      </c>
      <c r="C15" s="11" t="str">
        <f t="shared" ref="C15:N15" si="6">IFERROR(C14/C$5,"")</f>
        <v/>
      </c>
      <c r="D15" s="11" t="str">
        <f t="shared" si="6"/>
        <v/>
      </c>
      <c r="E15" s="11" t="str">
        <f t="shared" si="6"/>
        <v/>
      </c>
      <c r="F15" s="11" t="str">
        <f t="shared" si="6"/>
        <v/>
      </c>
      <c r="G15" s="11" t="str">
        <f t="shared" si="6"/>
        <v/>
      </c>
      <c r="H15" s="11" t="str">
        <f t="shared" si="6"/>
        <v/>
      </c>
      <c r="I15" s="11" t="str">
        <f t="shared" si="6"/>
        <v/>
      </c>
      <c r="J15" s="11" t="str">
        <f t="shared" si="6"/>
        <v/>
      </c>
      <c r="K15" s="11" t="str">
        <f t="shared" si="6"/>
        <v/>
      </c>
      <c r="L15" s="11" t="str">
        <f t="shared" si="6"/>
        <v/>
      </c>
      <c r="M15" s="11" t="str">
        <f t="shared" si="6"/>
        <v/>
      </c>
      <c r="N15" s="11" t="str">
        <f t="shared" si="6"/>
        <v/>
      </c>
      <c r="O15" s="14" t="str">
        <f>IFERROR(O14/O$5,"")</f>
        <v/>
      </c>
      <c r="P15" s="27" t="str">
        <f>IFERROR(P14/P$5,"")</f>
        <v/>
      </c>
    </row>
    <row r="16" spans="1:17" x14ac:dyDescent="0.25">
      <c r="B16" s="43" t="str">
        <f>'תחזית רווה'!B16</f>
        <v>סה"כ עלות המכר</v>
      </c>
      <c r="C16" s="15">
        <f>C20+C22+C24+C26+C28+(C18-C30)</f>
        <v>0</v>
      </c>
      <c r="D16" s="15">
        <f t="shared" ref="D16:N16" si="7">D20+D22+D24+D26+D28+(D18-D30)</f>
        <v>0</v>
      </c>
      <c r="E16" s="15">
        <f t="shared" si="7"/>
        <v>0</v>
      </c>
      <c r="F16" s="15">
        <f t="shared" si="7"/>
        <v>0</v>
      </c>
      <c r="G16" s="15">
        <f t="shared" si="7"/>
        <v>0</v>
      </c>
      <c r="H16" s="15">
        <f t="shared" si="7"/>
        <v>0</v>
      </c>
      <c r="I16" s="15">
        <f t="shared" si="7"/>
        <v>0</v>
      </c>
      <c r="J16" s="15">
        <f t="shared" si="7"/>
        <v>0</v>
      </c>
      <c r="K16" s="15">
        <f t="shared" si="7"/>
        <v>0</v>
      </c>
      <c r="L16" s="15">
        <f t="shared" si="7"/>
        <v>0</v>
      </c>
      <c r="M16" s="15">
        <f t="shared" si="7"/>
        <v>0</v>
      </c>
      <c r="N16" s="15">
        <f t="shared" si="7"/>
        <v>0</v>
      </c>
      <c r="O16" s="16">
        <f>SUM(C16:N16)</f>
        <v>0</v>
      </c>
      <c r="P16" s="44">
        <f>IFERROR(O16/(12-COUNTIF(C16:N16,0)),0)</f>
        <v>0</v>
      </c>
    </row>
    <row r="17" spans="2:16" x14ac:dyDescent="0.25">
      <c r="B17" s="26" t="str">
        <f>'תחזית רווה'!B17</f>
        <v>%</v>
      </c>
      <c r="C17" s="11" t="str">
        <f>IFERROR(C16/C$5,"")</f>
        <v/>
      </c>
      <c r="D17" s="11" t="str">
        <f t="shared" ref="D17:P17" si="8">IFERROR(D16/D$5,"")</f>
        <v/>
      </c>
      <c r="E17" s="11" t="str">
        <f t="shared" si="8"/>
        <v/>
      </c>
      <c r="F17" s="11" t="str">
        <f t="shared" si="8"/>
        <v/>
      </c>
      <c r="G17" s="11" t="str">
        <f t="shared" si="8"/>
        <v/>
      </c>
      <c r="H17" s="11" t="str">
        <f t="shared" si="8"/>
        <v/>
      </c>
      <c r="I17" s="11" t="str">
        <f t="shared" si="8"/>
        <v/>
      </c>
      <c r="J17" s="11" t="str">
        <f t="shared" si="8"/>
        <v/>
      </c>
      <c r="K17" s="11" t="str">
        <f t="shared" si="8"/>
        <v/>
      </c>
      <c r="L17" s="11" t="str">
        <f t="shared" si="8"/>
        <v/>
      </c>
      <c r="M17" s="11" t="str">
        <f t="shared" si="8"/>
        <v/>
      </c>
      <c r="N17" s="11" t="str">
        <f t="shared" si="8"/>
        <v/>
      </c>
      <c r="O17" s="14" t="str">
        <f t="shared" si="8"/>
        <v/>
      </c>
      <c r="P17" s="27" t="str">
        <f t="shared" si="8"/>
        <v/>
      </c>
    </row>
    <row r="18" spans="2:16" ht="14.25" customHeight="1" outlineLevel="1" x14ac:dyDescent="0.25">
      <c r="B18" s="26" t="str">
        <f>'תחזית רווה'!B18</f>
        <v>מלאי פתיחה</v>
      </c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10">
        <f>SUM(C18:N18)</f>
        <v>0</v>
      </c>
      <c r="P18" s="42">
        <f>IFERROR(O18/(COUNTA(C18:N18)),0)</f>
        <v>0</v>
      </c>
    </row>
    <row r="19" spans="2:16" ht="14.25" customHeight="1" outlineLevel="1" x14ac:dyDescent="0.25">
      <c r="B19" s="26" t="str">
        <f>'תחזית רווה'!B19</f>
        <v>%</v>
      </c>
      <c r="C19" s="11" t="str">
        <f>IFERROR(C18/C$5,"")</f>
        <v/>
      </c>
      <c r="D19" s="11" t="str">
        <f t="shared" ref="D19:P19" si="9">IFERROR(D18/D$5,"")</f>
        <v/>
      </c>
      <c r="E19" s="11" t="str">
        <f t="shared" si="9"/>
        <v/>
      </c>
      <c r="F19" s="11" t="str">
        <f t="shared" si="9"/>
        <v/>
      </c>
      <c r="G19" s="11" t="str">
        <f t="shared" si="9"/>
        <v/>
      </c>
      <c r="H19" s="11" t="str">
        <f t="shared" si="9"/>
        <v/>
      </c>
      <c r="I19" s="11" t="str">
        <f t="shared" si="9"/>
        <v/>
      </c>
      <c r="J19" s="11" t="str">
        <f t="shared" si="9"/>
        <v/>
      </c>
      <c r="K19" s="11" t="str">
        <f t="shared" si="9"/>
        <v/>
      </c>
      <c r="L19" s="11" t="str">
        <f t="shared" si="9"/>
        <v/>
      </c>
      <c r="M19" s="11" t="str">
        <f t="shared" si="9"/>
        <v/>
      </c>
      <c r="N19" s="11" t="str">
        <f t="shared" si="9"/>
        <v/>
      </c>
      <c r="O19" s="14" t="str">
        <f t="shared" si="9"/>
        <v/>
      </c>
      <c r="P19" s="27" t="str">
        <f t="shared" si="9"/>
        <v/>
      </c>
    </row>
    <row r="20" spans="2:16" ht="14.25" customHeight="1" outlineLevel="1" x14ac:dyDescent="0.25">
      <c r="B20" s="26" t="str">
        <f>'תחזית רווה'!B20</f>
        <v>עלות המכר 1</v>
      </c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10">
        <f>SUM(C20:N20)</f>
        <v>0</v>
      </c>
      <c r="P20" s="42">
        <f>IFERROR(O20/(COUNTA(C20:N20)),0)</f>
        <v>0</v>
      </c>
    </row>
    <row r="21" spans="2:16" ht="14.25" customHeight="1" outlineLevel="1" x14ac:dyDescent="0.25">
      <c r="B21" s="26" t="str">
        <f>'תחזית רווה'!B21</f>
        <v>%</v>
      </c>
      <c r="C21" s="11" t="str">
        <f>IFERROR(C20/C$5,"")</f>
        <v/>
      </c>
      <c r="D21" s="11" t="str">
        <f t="shared" ref="D21:P21" si="10">IFERROR(D20/D$5,"")</f>
        <v/>
      </c>
      <c r="E21" s="11" t="str">
        <f t="shared" si="10"/>
        <v/>
      </c>
      <c r="F21" s="11" t="str">
        <f t="shared" si="10"/>
        <v/>
      </c>
      <c r="G21" s="11" t="str">
        <f t="shared" si="10"/>
        <v/>
      </c>
      <c r="H21" s="11" t="str">
        <f t="shared" si="10"/>
        <v/>
      </c>
      <c r="I21" s="11" t="str">
        <f t="shared" si="10"/>
        <v/>
      </c>
      <c r="J21" s="11" t="str">
        <f t="shared" si="10"/>
        <v/>
      </c>
      <c r="K21" s="11" t="str">
        <f t="shared" si="10"/>
        <v/>
      </c>
      <c r="L21" s="11" t="str">
        <f t="shared" si="10"/>
        <v/>
      </c>
      <c r="M21" s="11" t="str">
        <f t="shared" si="10"/>
        <v/>
      </c>
      <c r="N21" s="11" t="str">
        <f t="shared" si="10"/>
        <v/>
      </c>
      <c r="O21" s="14" t="str">
        <f t="shared" si="10"/>
        <v/>
      </c>
      <c r="P21" s="27" t="str">
        <f t="shared" si="10"/>
        <v/>
      </c>
    </row>
    <row r="22" spans="2:16" ht="14.25" customHeight="1" outlineLevel="1" x14ac:dyDescent="0.25">
      <c r="B22" s="26" t="str">
        <f>'תחזית רווה'!B22</f>
        <v>עלות המכר 2</v>
      </c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10">
        <f>SUM(C22:N22)</f>
        <v>0</v>
      </c>
      <c r="P22" s="42">
        <f>IFERROR(O22/(COUNTA(C22:N22)),0)</f>
        <v>0</v>
      </c>
    </row>
    <row r="23" spans="2:16" ht="14.25" customHeight="1" outlineLevel="1" x14ac:dyDescent="0.25">
      <c r="B23" s="26" t="str">
        <f>'תחזית רווה'!B23</f>
        <v>%</v>
      </c>
      <c r="C23" s="11" t="str">
        <f>IFERROR(C22/C$5,"")</f>
        <v/>
      </c>
      <c r="D23" s="11" t="str">
        <f t="shared" ref="D23:P23" si="11">IFERROR(D22/D$5,"")</f>
        <v/>
      </c>
      <c r="E23" s="11" t="str">
        <f t="shared" si="11"/>
        <v/>
      </c>
      <c r="F23" s="11" t="str">
        <f t="shared" si="11"/>
        <v/>
      </c>
      <c r="G23" s="11" t="str">
        <f t="shared" si="11"/>
        <v/>
      </c>
      <c r="H23" s="11" t="str">
        <f t="shared" si="11"/>
        <v/>
      </c>
      <c r="I23" s="11" t="str">
        <f t="shared" si="11"/>
        <v/>
      </c>
      <c r="J23" s="11" t="str">
        <f t="shared" si="11"/>
        <v/>
      </c>
      <c r="K23" s="11" t="str">
        <f t="shared" si="11"/>
        <v/>
      </c>
      <c r="L23" s="11" t="str">
        <f t="shared" si="11"/>
        <v/>
      </c>
      <c r="M23" s="11" t="str">
        <f t="shared" si="11"/>
        <v/>
      </c>
      <c r="N23" s="11" t="str">
        <f t="shared" si="11"/>
        <v/>
      </c>
      <c r="O23" s="14" t="str">
        <f t="shared" si="11"/>
        <v/>
      </c>
      <c r="P23" s="27" t="str">
        <f t="shared" si="11"/>
        <v/>
      </c>
    </row>
    <row r="24" spans="2:16" ht="14.25" customHeight="1" outlineLevel="1" x14ac:dyDescent="0.25">
      <c r="B24" s="26" t="str">
        <f>'תחזית רווה'!B24</f>
        <v>עלות המכר 3</v>
      </c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10">
        <f>SUM(C24:N24)</f>
        <v>0</v>
      </c>
      <c r="P24" s="42">
        <f>IFERROR(O24/(COUNTA(C24:N24)),0)</f>
        <v>0</v>
      </c>
    </row>
    <row r="25" spans="2:16" ht="14.25" customHeight="1" outlineLevel="1" x14ac:dyDescent="0.25">
      <c r="B25" s="26" t="str">
        <f>'תחזית רווה'!B25</f>
        <v>%</v>
      </c>
      <c r="C25" s="11" t="str">
        <f>IFERROR(C24/C$5,"")</f>
        <v/>
      </c>
      <c r="D25" s="11" t="str">
        <f t="shared" ref="D25:P25" si="12">IFERROR(D24/D$5,"")</f>
        <v/>
      </c>
      <c r="E25" s="11" t="str">
        <f t="shared" si="12"/>
        <v/>
      </c>
      <c r="F25" s="11" t="str">
        <f t="shared" si="12"/>
        <v/>
      </c>
      <c r="G25" s="11" t="str">
        <f t="shared" si="12"/>
        <v/>
      </c>
      <c r="H25" s="11" t="str">
        <f t="shared" si="12"/>
        <v/>
      </c>
      <c r="I25" s="11" t="str">
        <f t="shared" si="12"/>
        <v/>
      </c>
      <c r="J25" s="11" t="str">
        <f t="shared" si="12"/>
        <v/>
      </c>
      <c r="K25" s="11" t="str">
        <f t="shared" si="12"/>
        <v/>
      </c>
      <c r="L25" s="11" t="str">
        <f t="shared" si="12"/>
        <v/>
      </c>
      <c r="M25" s="11" t="str">
        <f t="shared" si="12"/>
        <v/>
      </c>
      <c r="N25" s="11" t="str">
        <f t="shared" si="12"/>
        <v/>
      </c>
      <c r="O25" s="14" t="str">
        <f t="shared" si="12"/>
        <v/>
      </c>
      <c r="P25" s="27" t="str">
        <f t="shared" si="12"/>
        <v/>
      </c>
    </row>
    <row r="26" spans="2:16" ht="14.25" customHeight="1" outlineLevel="1" x14ac:dyDescent="0.25">
      <c r="B26" s="26" t="str">
        <f>'תחזית רווה'!B26</f>
        <v>עלות המכר 4</v>
      </c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10">
        <f>SUM(C26:N26)</f>
        <v>0</v>
      </c>
      <c r="P26" s="42">
        <f>IFERROR(O26/(COUNTA(C26:N26)),0)</f>
        <v>0</v>
      </c>
    </row>
    <row r="27" spans="2:16" ht="14.25" customHeight="1" outlineLevel="1" x14ac:dyDescent="0.25">
      <c r="B27" s="26" t="str">
        <f>'תחזית רווה'!B27</f>
        <v>%</v>
      </c>
      <c r="C27" s="11" t="str">
        <f>IFERROR(C26/C$5,"")</f>
        <v/>
      </c>
      <c r="D27" s="11" t="str">
        <f t="shared" ref="D27:P27" si="13">IFERROR(D26/D$5,"")</f>
        <v/>
      </c>
      <c r="E27" s="11" t="str">
        <f t="shared" si="13"/>
        <v/>
      </c>
      <c r="F27" s="11" t="str">
        <f t="shared" si="13"/>
        <v/>
      </c>
      <c r="G27" s="11" t="str">
        <f t="shared" si="13"/>
        <v/>
      </c>
      <c r="H27" s="11" t="str">
        <f t="shared" si="13"/>
        <v/>
      </c>
      <c r="I27" s="11" t="str">
        <f t="shared" si="13"/>
        <v/>
      </c>
      <c r="J27" s="11" t="str">
        <f t="shared" si="13"/>
        <v/>
      </c>
      <c r="K27" s="11" t="str">
        <f t="shared" si="13"/>
        <v/>
      </c>
      <c r="L27" s="11" t="str">
        <f t="shared" si="13"/>
        <v/>
      </c>
      <c r="M27" s="11" t="str">
        <f t="shared" si="13"/>
        <v/>
      </c>
      <c r="N27" s="11" t="str">
        <f t="shared" si="13"/>
        <v/>
      </c>
      <c r="O27" s="14" t="str">
        <f t="shared" si="13"/>
        <v/>
      </c>
      <c r="P27" s="27" t="str">
        <f t="shared" si="13"/>
        <v/>
      </c>
    </row>
    <row r="28" spans="2:16" ht="14.25" customHeight="1" outlineLevel="1" x14ac:dyDescent="0.25">
      <c r="B28" s="26" t="str">
        <f>'תחזית רווה'!B28</f>
        <v>עלות המכר 5</v>
      </c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10">
        <f>SUM(C28:N28)</f>
        <v>0</v>
      </c>
      <c r="P28" s="42">
        <f>IFERROR(O28/(COUNTA(C28:N28)),0)</f>
        <v>0</v>
      </c>
    </row>
    <row r="29" spans="2:16" ht="14.25" customHeight="1" outlineLevel="1" x14ac:dyDescent="0.25">
      <c r="B29" s="26" t="str">
        <f>'תחזית רווה'!B29</f>
        <v>%</v>
      </c>
      <c r="C29" s="11" t="str">
        <f>IFERROR(C28/C$5,"")</f>
        <v/>
      </c>
      <c r="D29" s="11" t="str">
        <f t="shared" ref="D29:P29" si="14">IFERROR(D28/D$5,"")</f>
        <v/>
      </c>
      <c r="E29" s="11" t="str">
        <f t="shared" si="14"/>
        <v/>
      </c>
      <c r="F29" s="11" t="str">
        <f t="shared" si="14"/>
        <v/>
      </c>
      <c r="G29" s="11" t="str">
        <f t="shared" si="14"/>
        <v/>
      </c>
      <c r="H29" s="11" t="str">
        <f t="shared" si="14"/>
        <v/>
      </c>
      <c r="I29" s="11" t="str">
        <f t="shared" si="14"/>
        <v/>
      </c>
      <c r="J29" s="11" t="str">
        <f t="shared" si="14"/>
        <v/>
      </c>
      <c r="K29" s="11" t="str">
        <f t="shared" si="14"/>
        <v/>
      </c>
      <c r="L29" s="11" t="str">
        <f t="shared" si="14"/>
        <v/>
      </c>
      <c r="M29" s="11" t="str">
        <f t="shared" si="14"/>
        <v/>
      </c>
      <c r="N29" s="11" t="str">
        <f t="shared" si="14"/>
        <v/>
      </c>
      <c r="O29" s="14" t="str">
        <f t="shared" si="14"/>
        <v/>
      </c>
      <c r="P29" s="27" t="str">
        <f t="shared" si="14"/>
        <v/>
      </c>
    </row>
    <row r="30" spans="2:16" ht="14.25" customHeight="1" outlineLevel="1" x14ac:dyDescent="0.25">
      <c r="B30" s="26" t="str">
        <f>'תחזית רווה'!B30</f>
        <v>מלאי סגירה</v>
      </c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10">
        <f>SUM(C30:N30)</f>
        <v>0</v>
      </c>
      <c r="P30" s="42">
        <f>IFERROR(O30/(COUNTA(C30:N30)),0)</f>
        <v>0</v>
      </c>
    </row>
    <row r="31" spans="2:16" ht="14.25" customHeight="1" outlineLevel="1" x14ac:dyDescent="0.25">
      <c r="B31" s="26" t="str">
        <f>'תחזית רווה'!B31</f>
        <v>%</v>
      </c>
      <c r="C31" s="11" t="str">
        <f>IFERROR(C30/C$5,"")</f>
        <v/>
      </c>
      <c r="D31" s="11" t="str">
        <f t="shared" ref="D31:P31" si="15">IFERROR(D30/D$5,"")</f>
        <v/>
      </c>
      <c r="E31" s="11" t="str">
        <f t="shared" si="15"/>
        <v/>
      </c>
      <c r="F31" s="11" t="str">
        <f t="shared" si="15"/>
        <v/>
      </c>
      <c r="G31" s="11" t="str">
        <f t="shared" si="15"/>
        <v/>
      </c>
      <c r="H31" s="11" t="str">
        <f t="shared" si="15"/>
        <v/>
      </c>
      <c r="I31" s="11" t="str">
        <f t="shared" si="15"/>
        <v/>
      </c>
      <c r="J31" s="11" t="str">
        <f t="shared" si="15"/>
        <v/>
      </c>
      <c r="K31" s="11" t="str">
        <f t="shared" si="15"/>
        <v/>
      </c>
      <c r="L31" s="11" t="str">
        <f t="shared" si="15"/>
        <v/>
      </c>
      <c r="M31" s="11" t="str">
        <f t="shared" si="15"/>
        <v/>
      </c>
      <c r="N31" s="11" t="str">
        <f t="shared" si="15"/>
        <v/>
      </c>
      <c r="O31" s="14" t="str">
        <f t="shared" si="15"/>
        <v/>
      </c>
      <c r="P31" s="27" t="str">
        <f t="shared" si="15"/>
        <v/>
      </c>
    </row>
    <row r="32" spans="2:16" x14ac:dyDescent="0.25">
      <c r="B32" s="43" t="str">
        <f>'תחזית רווה'!B32</f>
        <v>רווח גולמי</v>
      </c>
      <c r="C32" s="15">
        <f t="shared" ref="C32:N32" si="16">C5-C16</f>
        <v>0</v>
      </c>
      <c r="D32" s="15">
        <f t="shared" si="16"/>
        <v>0</v>
      </c>
      <c r="E32" s="15">
        <f t="shared" si="16"/>
        <v>0</v>
      </c>
      <c r="F32" s="15">
        <f t="shared" si="16"/>
        <v>0</v>
      </c>
      <c r="G32" s="15">
        <f t="shared" si="16"/>
        <v>0</v>
      </c>
      <c r="H32" s="15">
        <f t="shared" si="16"/>
        <v>0</v>
      </c>
      <c r="I32" s="15">
        <f t="shared" si="16"/>
        <v>0</v>
      </c>
      <c r="J32" s="15">
        <f t="shared" si="16"/>
        <v>0</v>
      </c>
      <c r="K32" s="15">
        <f t="shared" si="16"/>
        <v>0</v>
      </c>
      <c r="L32" s="15">
        <f t="shared" si="16"/>
        <v>0</v>
      </c>
      <c r="M32" s="15">
        <f t="shared" si="16"/>
        <v>0</v>
      </c>
      <c r="N32" s="15">
        <f t="shared" si="16"/>
        <v>0</v>
      </c>
      <c r="O32" s="16">
        <f>SUM(C32:N32)</f>
        <v>0</v>
      </c>
      <c r="P32" s="44">
        <f>IFERROR(O32/(12-COUNTIF(C32:N32,0)),0)</f>
        <v>0</v>
      </c>
    </row>
    <row r="33" spans="2:16" x14ac:dyDescent="0.25">
      <c r="B33" s="26" t="str">
        <f>'תחזית רווה'!B33</f>
        <v>%</v>
      </c>
      <c r="C33" s="11" t="str">
        <f>IFERROR(C32/C$5,"")</f>
        <v/>
      </c>
      <c r="D33" s="11" t="str">
        <f t="shared" ref="D33:P33" si="17">IFERROR(D32/D$5,"")</f>
        <v/>
      </c>
      <c r="E33" s="11" t="str">
        <f t="shared" si="17"/>
        <v/>
      </c>
      <c r="F33" s="11" t="str">
        <f t="shared" si="17"/>
        <v/>
      </c>
      <c r="G33" s="11" t="str">
        <f t="shared" si="17"/>
        <v/>
      </c>
      <c r="H33" s="11" t="str">
        <f t="shared" si="17"/>
        <v/>
      </c>
      <c r="I33" s="11" t="str">
        <f t="shared" si="17"/>
        <v/>
      </c>
      <c r="J33" s="11" t="str">
        <f t="shared" si="17"/>
        <v/>
      </c>
      <c r="K33" s="11" t="str">
        <f t="shared" si="17"/>
        <v/>
      </c>
      <c r="L33" s="11" t="str">
        <f t="shared" si="17"/>
        <v/>
      </c>
      <c r="M33" s="11" t="str">
        <f t="shared" si="17"/>
        <v/>
      </c>
      <c r="N33" s="11" t="str">
        <f t="shared" si="17"/>
        <v/>
      </c>
      <c r="O33" s="14" t="str">
        <f t="shared" si="17"/>
        <v/>
      </c>
      <c r="P33" s="27" t="str">
        <f t="shared" si="17"/>
        <v/>
      </c>
    </row>
    <row r="34" spans="2:16" x14ac:dyDescent="0.25">
      <c r="B34" s="43" t="str">
        <f>'תחזית רווה'!B34</f>
        <v>סה"כ שכר</v>
      </c>
      <c r="C34" s="15">
        <f>C36+C38+C40+C42+C44+C46+C48+C50</f>
        <v>0</v>
      </c>
      <c r="D34" s="15">
        <f t="shared" ref="D34:N34" si="18">D36+D38+D40+D42+D44+D46+D48+D50</f>
        <v>0</v>
      </c>
      <c r="E34" s="15">
        <f t="shared" si="18"/>
        <v>0</v>
      </c>
      <c r="F34" s="15">
        <f t="shared" si="18"/>
        <v>0</v>
      </c>
      <c r="G34" s="15">
        <f t="shared" si="18"/>
        <v>0</v>
      </c>
      <c r="H34" s="15">
        <f t="shared" si="18"/>
        <v>0</v>
      </c>
      <c r="I34" s="15">
        <f t="shared" si="18"/>
        <v>0</v>
      </c>
      <c r="J34" s="15">
        <f t="shared" si="18"/>
        <v>0</v>
      </c>
      <c r="K34" s="15">
        <f t="shared" si="18"/>
        <v>0</v>
      </c>
      <c r="L34" s="15">
        <f t="shared" si="18"/>
        <v>0</v>
      </c>
      <c r="M34" s="15">
        <f t="shared" si="18"/>
        <v>0</v>
      </c>
      <c r="N34" s="15">
        <f t="shared" si="18"/>
        <v>0</v>
      </c>
      <c r="O34" s="16">
        <f>SUM(C34:N34)</f>
        <v>0</v>
      </c>
      <c r="P34" s="44">
        <f>IFERROR(O34/(12-COUNTIF(C34:N34,0)),0)</f>
        <v>0</v>
      </c>
    </row>
    <row r="35" spans="2:16" x14ac:dyDescent="0.25">
      <c r="B35" s="26" t="str">
        <f>'תחזית רווה'!B35</f>
        <v>%</v>
      </c>
      <c r="C35" s="11" t="str">
        <f>IFERROR(C34/C$5,"")</f>
        <v/>
      </c>
      <c r="D35" s="11" t="str">
        <f t="shared" ref="D35:P35" si="19">IFERROR(D34/D$5,"")</f>
        <v/>
      </c>
      <c r="E35" s="11" t="str">
        <f t="shared" si="19"/>
        <v/>
      </c>
      <c r="F35" s="11" t="str">
        <f t="shared" si="19"/>
        <v/>
      </c>
      <c r="G35" s="11" t="str">
        <f t="shared" si="19"/>
        <v/>
      </c>
      <c r="H35" s="11" t="str">
        <f t="shared" si="19"/>
        <v/>
      </c>
      <c r="I35" s="11" t="str">
        <f t="shared" si="19"/>
        <v/>
      </c>
      <c r="J35" s="11" t="str">
        <f t="shared" si="19"/>
        <v/>
      </c>
      <c r="K35" s="11" t="str">
        <f t="shared" si="19"/>
        <v/>
      </c>
      <c r="L35" s="11" t="str">
        <f t="shared" si="19"/>
        <v/>
      </c>
      <c r="M35" s="11" t="str">
        <f t="shared" si="19"/>
        <v/>
      </c>
      <c r="N35" s="11" t="str">
        <f t="shared" si="19"/>
        <v/>
      </c>
      <c r="O35" s="14" t="str">
        <f t="shared" si="19"/>
        <v/>
      </c>
      <c r="P35" s="27" t="str">
        <f t="shared" si="19"/>
        <v/>
      </c>
    </row>
    <row r="36" spans="2:16" ht="14.25" customHeight="1" outlineLevel="1" x14ac:dyDescent="0.25">
      <c r="B36" s="26">
        <f>'תחזית רווה'!B36</f>
        <v>0</v>
      </c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10">
        <f>SUM(C36:N36)</f>
        <v>0</v>
      </c>
      <c r="P36" s="42">
        <f>IFERROR(O36/(COUNTA(C36:N36)),0)</f>
        <v>0</v>
      </c>
    </row>
    <row r="37" spans="2:16" ht="14.25" customHeight="1" outlineLevel="1" x14ac:dyDescent="0.25">
      <c r="B37" s="26" t="str">
        <f>'תחזית רווה'!B37</f>
        <v>%</v>
      </c>
      <c r="C37" s="11" t="str">
        <f>IFERROR(C36/C$5,"")</f>
        <v/>
      </c>
      <c r="D37" s="11" t="str">
        <f t="shared" ref="D37:P37" si="20">IFERROR(D36/D$5,"")</f>
        <v/>
      </c>
      <c r="E37" s="11" t="str">
        <f t="shared" si="20"/>
        <v/>
      </c>
      <c r="F37" s="11" t="str">
        <f t="shared" si="20"/>
        <v/>
      </c>
      <c r="G37" s="11" t="str">
        <f t="shared" si="20"/>
        <v/>
      </c>
      <c r="H37" s="11" t="str">
        <f t="shared" si="20"/>
        <v/>
      </c>
      <c r="I37" s="11" t="str">
        <f t="shared" si="20"/>
        <v/>
      </c>
      <c r="J37" s="11" t="str">
        <f t="shared" si="20"/>
        <v/>
      </c>
      <c r="K37" s="11" t="str">
        <f t="shared" si="20"/>
        <v/>
      </c>
      <c r="L37" s="11" t="str">
        <f t="shared" si="20"/>
        <v/>
      </c>
      <c r="M37" s="11" t="str">
        <f t="shared" si="20"/>
        <v/>
      </c>
      <c r="N37" s="11" t="str">
        <f t="shared" si="20"/>
        <v/>
      </c>
      <c r="O37" s="14" t="str">
        <f t="shared" si="20"/>
        <v/>
      </c>
      <c r="P37" s="27" t="str">
        <f t="shared" si="20"/>
        <v/>
      </c>
    </row>
    <row r="38" spans="2:16" ht="14.25" customHeight="1" outlineLevel="1" x14ac:dyDescent="0.25">
      <c r="B38" s="26">
        <f>'תחזית רווה'!B38</f>
        <v>0</v>
      </c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10">
        <f>SUM(C38:N38)</f>
        <v>0</v>
      </c>
      <c r="P38" s="42">
        <f>IFERROR(O38/(COUNTA(C38:N38)),0)</f>
        <v>0</v>
      </c>
    </row>
    <row r="39" spans="2:16" ht="14.25" customHeight="1" outlineLevel="1" x14ac:dyDescent="0.25">
      <c r="B39" s="26" t="str">
        <f>'תחזית רווה'!B39</f>
        <v>%</v>
      </c>
      <c r="C39" s="11" t="str">
        <f>IFERROR(C38/C$5,"")</f>
        <v/>
      </c>
      <c r="D39" s="11" t="str">
        <f t="shared" ref="D39:P39" si="21">IFERROR(D38/D$5,"")</f>
        <v/>
      </c>
      <c r="E39" s="11" t="str">
        <f t="shared" si="21"/>
        <v/>
      </c>
      <c r="F39" s="11" t="str">
        <f t="shared" si="21"/>
        <v/>
      </c>
      <c r="G39" s="11" t="str">
        <f t="shared" si="21"/>
        <v/>
      </c>
      <c r="H39" s="11" t="str">
        <f t="shared" si="21"/>
        <v/>
      </c>
      <c r="I39" s="11" t="str">
        <f t="shared" si="21"/>
        <v/>
      </c>
      <c r="J39" s="11" t="str">
        <f t="shared" si="21"/>
        <v/>
      </c>
      <c r="K39" s="11" t="str">
        <f t="shared" si="21"/>
        <v/>
      </c>
      <c r="L39" s="11" t="str">
        <f t="shared" si="21"/>
        <v/>
      </c>
      <c r="M39" s="11" t="str">
        <f t="shared" si="21"/>
        <v/>
      </c>
      <c r="N39" s="11" t="str">
        <f t="shared" si="21"/>
        <v/>
      </c>
      <c r="O39" s="14" t="str">
        <f t="shared" si="21"/>
        <v/>
      </c>
      <c r="P39" s="27" t="str">
        <f t="shared" si="21"/>
        <v/>
      </c>
    </row>
    <row r="40" spans="2:16" ht="14.25" customHeight="1" outlineLevel="1" x14ac:dyDescent="0.25">
      <c r="B40" s="26">
        <f>'תחזית רווה'!B40</f>
        <v>0</v>
      </c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10">
        <f>SUM(C40:N40)</f>
        <v>0</v>
      </c>
      <c r="P40" s="42">
        <f>IFERROR(O40/(COUNTA(C40:N40)),0)</f>
        <v>0</v>
      </c>
    </row>
    <row r="41" spans="2:16" ht="14.25" customHeight="1" outlineLevel="1" x14ac:dyDescent="0.25">
      <c r="B41" s="26" t="str">
        <f>'תחזית רווה'!B41</f>
        <v>%</v>
      </c>
      <c r="C41" s="11" t="str">
        <f>IFERROR(C40/C$5,"")</f>
        <v/>
      </c>
      <c r="D41" s="11" t="str">
        <f t="shared" ref="D41:P41" si="22">IFERROR(D40/D$5,"")</f>
        <v/>
      </c>
      <c r="E41" s="11" t="str">
        <f t="shared" si="22"/>
        <v/>
      </c>
      <c r="F41" s="11" t="str">
        <f t="shared" si="22"/>
        <v/>
      </c>
      <c r="G41" s="11" t="str">
        <f t="shared" si="22"/>
        <v/>
      </c>
      <c r="H41" s="11" t="str">
        <f t="shared" si="22"/>
        <v/>
      </c>
      <c r="I41" s="11" t="str">
        <f t="shared" si="22"/>
        <v/>
      </c>
      <c r="J41" s="11" t="str">
        <f t="shared" si="22"/>
        <v/>
      </c>
      <c r="K41" s="11" t="str">
        <f t="shared" si="22"/>
        <v/>
      </c>
      <c r="L41" s="11" t="str">
        <f t="shared" si="22"/>
        <v/>
      </c>
      <c r="M41" s="11" t="str">
        <f t="shared" si="22"/>
        <v/>
      </c>
      <c r="N41" s="11" t="str">
        <f t="shared" si="22"/>
        <v/>
      </c>
      <c r="O41" s="14" t="str">
        <f t="shared" si="22"/>
        <v/>
      </c>
      <c r="P41" s="27" t="str">
        <f t="shared" si="22"/>
        <v/>
      </c>
    </row>
    <row r="42" spans="2:16" ht="14.25" customHeight="1" outlineLevel="1" x14ac:dyDescent="0.25">
      <c r="B42" s="26">
        <f>'תחזית רווה'!B42</f>
        <v>0</v>
      </c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10">
        <f>SUM(C42:N42)</f>
        <v>0</v>
      </c>
      <c r="P42" s="42">
        <f>IFERROR(O42/(COUNTA(C42:N42)),0)</f>
        <v>0</v>
      </c>
    </row>
    <row r="43" spans="2:16" ht="14.25" customHeight="1" outlineLevel="1" x14ac:dyDescent="0.25">
      <c r="B43" s="26" t="str">
        <f>'תחזית רווה'!B43</f>
        <v>%</v>
      </c>
      <c r="C43" s="11" t="str">
        <f>IFERROR(C42/C$5,"")</f>
        <v/>
      </c>
      <c r="D43" s="11" t="str">
        <f t="shared" ref="D43:P43" si="23">IFERROR(D42/D$5,"")</f>
        <v/>
      </c>
      <c r="E43" s="11" t="str">
        <f t="shared" si="23"/>
        <v/>
      </c>
      <c r="F43" s="11" t="str">
        <f t="shared" si="23"/>
        <v/>
      </c>
      <c r="G43" s="11" t="str">
        <f t="shared" si="23"/>
        <v/>
      </c>
      <c r="H43" s="11" t="str">
        <f t="shared" si="23"/>
        <v/>
      </c>
      <c r="I43" s="11" t="str">
        <f t="shared" si="23"/>
        <v/>
      </c>
      <c r="J43" s="11" t="str">
        <f t="shared" si="23"/>
        <v/>
      </c>
      <c r="K43" s="11" t="str">
        <f t="shared" si="23"/>
        <v/>
      </c>
      <c r="L43" s="11" t="str">
        <f t="shared" si="23"/>
        <v/>
      </c>
      <c r="M43" s="11" t="str">
        <f t="shared" si="23"/>
        <v/>
      </c>
      <c r="N43" s="11" t="str">
        <f t="shared" si="23"/>
        <v/>
      </c>
      <c r="O43" s="14" t="str">
        <f t="shared" si="23"/>
        <v/>
      </c>
      <c r="P43" s="27" t="str">
        <f t="shared" si="23"/>
        <v/>
      </c>
    </row>
    <row r="44" spans="2:16" ht="14.25" customHeight="1" outlineLevel="1" x14ac:dyDescent="0.25">
      <c r="B44" s="26">
        <f>'תחזית רווה'!B44</f>
        <v>0</v>
      </c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10">
        <f>SUM(C44:N44)</f>
        <v>0</v>
      </c>
      <c r="P44" s="42">
        <f>IFERROR(O44/(COUNTA(C44:N44)),0)</f>
        <v>0</v>
      </c>
    </row>
    <row r="45" spans="2:16" ht="14.25" customHeight="1" outlineLevel="1" x14ac:dyDescent="0.25">
      <c r="B45" s="26" t="str">
        <f>'תחזית רווה'!B45</f>
        <v>%</v>
      </c>
      <c r="C45" s="11" t="str">
        <f>IFERROR(C44/C$5,"")</f>
        <v/>
      </c>
      <c r="D45" s="11" t="str">
        <f t="shared" ref="D45:P45" si="24">IFERROR(D44/D$5,"")</f>
        <v/>
      </c>
      <c r="E45" s="11" t="str">
        <f t="shared" si="24"/>
        <v/>
      </c>
      <c r="F45" s="11" t="str">
        <f t="shared" si="24"/>
        <v/>
      </c>
      <c r="G45" s="11" t="str">
        <f t="shared" si="24"/>
        <v/>
      </c>
      <c r="H45" s="11" t="str">
        <f t="shared" si="24"/>
        <v/>
      </c>
      <c r="I45" s="11" t="str">
        <f t="shared" si="24"/>
        <v/>
      </c>
      <c r="J45" s="11" t="str">
        <f t="shared" si="24"/>
        <v/>
      </c>
      <c r="K45" s="11" t="str">
        <f t="shared" si="24"/>
        <v/>
      </c>
      <c r="L45" s="11" t="str">
        <f t="shared" si="24"/>
        <v/>
      </c>
      <c r="M45" s="11" t="str">
        <f t="shared" si="24"/>
        <v/>
      </c>
      <c r="N45" s="11" t="str">
        <f t="shared" si="24"/>
        <v/>
      </c>
      <c r="O45" s="14" t="str">
        <f t="shared" si="24"/>
        <v/>
      </c>
      <c r="P45" s="27" t="str">
        <f t="shared" si="24"/>
        <v/>
      </c>
    </row>
    <row r="46" spans="2:16" ht="14.25" customHeight="1" outlineLevel="1" x14ac:dyDescent="0.25">
      <c r="B46" s="26">
        <f>'תחזית רווה'!B46</f>
        <v>0</v>
      </c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10">
        <f>SUM(C46:N46)</f>
        <v>0</v>
      </c>
      <c r="P46" s="42">
        <f>IFERROR(O46/(COUNTA(C46:N46)),0)</f>
        <v>0</v>
      </c>
    </row>
    <row r="47" spans="2:16" ht="14.25" customHeight="1" outlineLevel="1" x14ac:dyDescent="0.25">
      <c r="B47" s="26" t="str">
        <f>'תחזית רווה'!B47</f>
        <v>%</v>
      </c>
      <c r="C47" s="11" t="str">
        <f>IFERROR(C46/C$5,"")</f>
        <v/>
      </c>
      <c r="D47" s="11" t="str">
        <f t="shared" ref="D47:P47" si="25">IFERROR(D46/D$5,"")</f>
        <v/>
      </c>
      <c r="E47" s="11" t="str">
        <f t="shared" si="25"/>
        <v/>
      </c>
      <c r="F47" s="11" t="str">
        <f t="shared" si="25"/>
        <v/>
      </c>
      <c r="G47" s="11" t="str">
        <f t="shared" si="25"/>
        <v/>
      </c>
      <c r="H47" s="11" t="str">
        <f t="shared" si="25"/>
        <v/>
      </c>
      <c r="I47" s="11" t="str">
        <f t="shared" si="25"/>
        <v/>
      </c>
      <c r="J47" s="11" t="str">
        <f t="shared" si="25"/>
        <v/>
      </c>
      <c r="K47" s="11" t="str">
        <f t="shared" si="25"/>
        <v/>
      </c>
      <c r="L47" s="11" t="str">
        <f t="shared" si="25"/>
        <v/>
      </c>
      <c r="M47" s="11" t="str">
        <f t="shared" si="25"/>
        <v/>
      </c>
      <c r="N47" s="11" t="str">
        <f t="shared" si="25"/>
        <v/>
      </c>
      <c r="O47" s="14" t="str">
        <f t="shared" si="25"/>
        <v/>
      </c>
      <c r="P47" s="27" t="str">
        <f t="shared" si="25"/>
        <v/>
      </c>
    </row>
    <row r="48" spans="2:16" ht="14.25" customHeight="1" outlineLevel="1" x14ac:dyDescent="0.25">
      <c r="B48" s="26">
        <f>'תחזית רווה'!B48</f>
        <v>0</v>
      </c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10">
        <f>SUM(C48:N48)</f>
        <v>0</v>
      </c>
      <c r="P48" s="42">
        <f>IFERROR(O48/(COUNTA(C48:N48)),0)</f>
        <v>0</v>
      </c>
    </row>
    <row r="49" spans="2:16" ht="14.25" customHeight="1" outlineLevel="1" x14ac:dyDescent="0.25">
      <c r="B49" s="26" t="str">
        <f>'תחזית רווה'!B49</f>
        <v>%</v>
      </c>
      <c r="C49" s="11" t="str">
        <f>IFERROR(C48/C$5,"")</f>
        <v/>
      </c>
      <c r="D49" s="11" t="str">
        <f t="shared" ref="D49:P49" si="26">IFERROR(D48/D$5,"")</f>
        <v/>
      </c>
      <c r="E49" s="11" t="str">
        <f t="shared" si="26"/>
        <v/>
      </c>
      <c r="F49" s="11" t="str">
        <f t="shared" si="26"/>
        <v/>
      </c>
      <c r="G49" s="11" t="str">
        <f t="shared" si="26"/>
        <v/>
      </c>
      <c r="H49" s="11" t="str">
        <f t="shared" si="26"/>
        <v/>
      </c>
      <c r="I49" s="11" t="str">
        <f t="shared" si="26"/>
        <v/>
      </c>
      <c r="J49" s="11" t="str">
        <f t="shared" si="26"/>
        <v/>
      </c>
      <c r="K49" s="11" t="str">
        <f t="shared" si="26"/>
        <v/>
      </c>
      <c r="L49" s="11" t="str">
        <f t="shared" si="26"/>
        <v/>
      </c>
      <c r="M49" s="11" t="str">
        <f t="shared" si="26"/>
        <v/>
      </c>
      <c r="N49" s="11" t="str">
        <f t="shared" si="26"/>
        <v/>
      </c>
      <c r="O49" s="14" t="str">
        <f t="shared" si="26"/>
        <v/>
      </c>
      <c r="P49" s="27" t="str">
        <f t="shared" si="26"/>
        <v/>
      </c>
    </row>
    <row r="50" spans="2:16" ht="14.25" customHeight="1" outlineLevel="1" x14ac:dyDescent="0.25">
      <c r="B50" s="26">
        <f>'תחזית רווה'!B50</f>
        <v>0</v>
      </c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10">
        <f>SUM(C50:N50)</f>
        <v>0</v>
      </c>
      <c r="P50" s="42">
        <f>IFERROR(O50/(COUNTA(C50:N50)),0)</f>
        <v>0</v>
      </c>
    </row>
    <row r="51" spans="2:16" ht="14.25" customHeight="1" outlineLevel="1" x14ac:dyDescent="0.25">
      <c r="B51" s="26" t="str">
        <f>'תחזית רווה'!B51</f>
        <v>%</v>
      </c>
      <c r="C51" s="11" t="str">
        <f>IFERROR(C50/C$5,"")</f>
        <v/>
      </c>
      <c r="D51" s="11" t="str">
        <f t="shared" ref="D51:P51" si="27">IFERROR(D50/D$5,"")</f>
        <v/>
      </c>
      <c r="E51" s="11" t="str">
        <f t="shared" si="27"/>
        <v/>
      </c>
      <c r="F51" s="11" t="str">
        <f t="shared" si="27"/>
        <v/>
      </c>
      <c r="G51" s="11" t="str">
        <f t="shared" si="27"/>
        <v/>
      </c>
      <c r="H51" s="11" t="str">
        <f t="shared" si="27"/>
        <v/>
      </c>
      <c r="I51" s="11" t="str">
        <f t="shared" si="27"/>
        <v/>
      </c>
      <c r="J51" s="11" t="str">
        <f t="shared" si="27"/>
        <v/>
      </c>
      <c r="K51" s="11" t="str">
        <f t="shared" si="27"/>
        <v/>
      </c>
      <c r="L51" s="11" t="str">
        <f t="shared" si="27"/>
        <v/>
      </c>
      <c r="M51" s="11" t="str">
        <f t="shared" si="27"/>
        <v/>
      </c>
      <c r="N51" s="11" t="str">
        <f t="shared" si="27"/>
        <v/>
      </c>
      <c r="O51" s="14" t="str">
        <f t="shared" si="27"/>
        <v/>
      </c>
      <c r="P51" s="27" t="str">
        <f t="shared" si="27"/>
        <v/>
      </c>
    </row>
    <row r="52" spans="2:16" x14ac:dyDescent="0.25">
      <c r="B52" s="43" t="str">
        <f>'תחזית רווה'!B52</f>
        <v>הוצאות קבועות</v>
      </c>
      <c r="C52" s="15">
        <f>'קבועות 16'!C5</f>
        <v>0</v>
      </c>
      <c r="D52" s="15">
        <f>'קבועות 16'!D5</f>
        <v>0</v>
      </c>
      <c r="E52" s="15">
        <f>'קבועות 16'!E5</f>
        <v>0</v>
      </c>
      <c r="F52" s="15">
        <f>'קבועות 16'!F5</f>
        <v>0</v>
      </c>
      <c r="G52" s="15">
        <f>'קבועות 16'!G5</f>
        <v>0</v>
      </c>
      <c r="H52" s="15">
        <f>'קבועות 16'!H5</f>
        <v>0</v>
      </c>
      <c r="I52" s="15">
        <f>'קבועות 16'!I5</f>
        <v>0</v>
      </c>
      <c r="J52" s="15">
        <f>'קבועות 16'!J5</f>
        <v>0</v>
      </c>
      <c r="K52" s="15">
        <f>'קבועות 16'!K5</f>
        <v>0</v>
      </c>
      <c r="L52" s="15">
        <f>'קבועות 16'!L5</f>
        <v>0</v>
      </c>
      <c r="M52" s="15">
        <f>'קבועות 16'!M5</f>
        <v>0</v>
      </c>
      <c r="N52" s="15">
        <f>'קבועות 16'!N5</f>
        <v>0</v>
      </c>
      <c r="O52" s="16">
        <f>SUM(C52:N52)</f>
        <v>0</v>
      </c>
      <c r="P52" s="44">
        <f>IFERROR(O52/(12-COUNTIF(C52:N52,0)),0)</f>
        <v>0</v>
      </c>
    </row>
    <row r="53" spans="2:16" x14ac:dyDescent="0.25">
      <c r="B53" s="26" t="str">
        <f>'תחזית רווה'!B53</f>
        <v>%</v>
      </c>
      <c r="C53" s="11" t="str">
        <f>IFERROR(C52/C$5,"")</f>
        <v/>
      </c>
      <c r="D53" s="11" t="str">
        <f t="shared" ref="D53:P53" si="28">IFERROR(D52/D$5,"")</f>
        <v/>
      </c>
      <c r="E53" s="11" t="str">
        <f t="shared" si="28"/>
        <v/>
      </c>
      <c r="F53" s="11" t="str">
        <f t="shared" si="28"/>
        <v/>
      </c>
      <c r="G53" s="11" t="str">
        <f t="shared" si="28"/>
        <v/>
      </c>
      <c r="H53" s="11" t="str">
        <f t="shared" si="28"/>
        <v/>
      </c>
      <c r="I53" s="11" t="str">
        <f t="shared" si="28"/>
        <v/>
      </c>
      <c r="J53" s="11" t="str">
        <f t="shared" si="28"/>
        <v/>
      </c>
      <c r="K53" s="11" t="str">
        <f t="shared" si="28"/>
        <v/>
      </c>
      <c r="L53" s="11" t="str">
        <f t="shared" si="28"/>
        <v/>
      </c>
      <c r="M53" s="11" t="str">
        <f t="shared" si="28"/>
        <v/>
      </c>
      <c r="N53" s="11" t="str">
        <f t="shared" si="28"/>
        <v/>
      </c>
      <c r="O53" s="14" t="str">
        <f t="shared" si="28"/>
        <v/>
      </c>
      <c r="P53" s="27" t="str">
        <f t="shared" si="28"/>
        <v/>
      </c>
    </row>
    <row r="54" spans="2:16" collapsed="1" x14ac:dyDescent="0.25">
      <c r="B54" s="43" t="str">
        <f>'תחזית רווה'!B54</f>
        <v>מימון</v>
      </c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6">
        <f>SUM(C54:N54)</f>
        <v>0</v>
      </c>
      <c r="P54" s="44" t="str">
        <f>IFERROR((O54/COUNTA(C54:N54)),"")</f>
        <v/>
      </c>
    </row>
    <row r="55" spans="2:16" x14ac:dyDescent="0.25">
      <c r="B55" s="26" t="str">
        <f>'תחזית רווה'!B55</f>
        <v>%</v>
      </c>
      <c r="C55" s="11" t="str">
        <f>IFERROR(C54/C$5,"")</f>
        <v/>
      </c>
      <c r="D55" s="11" t="str">
        <f t="shared" ref="D55:P55" si="29">IFERROR(D54/D$5,"")</f>
        <v/>
      </c>
      <c r="E55" s="11" t="str">
        <f t="shared" si="29"/>
        <v/>
      </c>
      <c r="F55" s="11" t="str">
        <f t="shared" si="29"/>
        <v/>
      </c>
      <c r="G55" s="11" t="str">
        <f t="shared" si="29"/>
        <v/>
      </c>
      <c r="H55" s="11" t="str">
        <f t="shared" si="29"/>
        <v/>
      </c>
      <c r="I55" s="11" t="str">
        <f t="shared" si="29"/>
        <v/>
      </c>
      <c r="J55" s="11" t="str">
        <f t="shared" si="29"/>
        <v/>
      </c>
      <c r="K55" s="11" t="str">
        <f t="shared" si="29"/>
        <v/>
      </c>
      <c r="L55" s="11" t="str">
        <f t="shared" si="29"/>
        <v/>
      </c>
      <c r="M55" s="11" t="str">
        <f t="shared" si="29"/>
        <v/>
      </c>
      <c r="N55" s="11" t="str">
        <f t="shared" si="29"/>
        <v/>
      </c>
      <c r="O55" s="14" t="str">
        <f t="shared" si="29"/>
        <v/>
      </c>
      <c r="P55" s="27" t="str">
        <f t="shared" si="29"/>
        <v/>
      </c>
    </row>
    <row r="56" spans="2:16" collapsed="1" x14ac:dyDescent="0.25">
      <c r="B56" s="43" t="str">
        <f>'תחזית רווה'!B56</f>
        <v>סה"כ הוצאות</v>
      </c>
      <c r="C56" s="15">
        <f t="shared" ref="C56:N56" si="30">C54+C52+C34+C16</f>
        <v>0</v>
      </c>
      <c r="D56" s="15">
        <f t="shared" si="30"/>
        <v>0</v>
      </c>
      <c r="E56" s="15">
        <f t="shared" si="30"/>
        <v>0</v>
      </c>
      <c r="F56" s="15">
        <f t="shared" si="30"/>
        <v>0</v>
      </c>
      <c r="G56" s="15">
        <f t="shared" si="30"/>
        <v>0</v>
      </c>
      <c r="H56" s="15">
        <f t="shared" si="30"/>
        <v>0</v>
      </c>
      <c r="I56" s="15">
        <f t="shared" si="30"/>
        <v>0</v>
      </c>
      <c r="J56" s="15">
        <f t="shared" si="30"/>
        <v>0</v>
      </c>
      <c r="K56" s="15">
        <f t="shared" si="30"/>
        <v>0</v>
      </c>
      <c r="L56" s="15">
        <f t="shared" si="30"/>
        <v>0</v>
      </c>
      <c r="M56" s="15">
        <f t="shared" si="30"/>
        <v>0</v>
      </c>
      <c r="N56" s="15">
        <f t="shared" si="30"/>
        <v>0</v>
      </c>
      <c r="O56" s="16">
        <f>SUM(C56:N56)</f>
        <v>0</v>
      </c>
      <c r="P56" s="44">
        <f>IFERROR(O56/(12-COUNTIF(C56:N56,0)),0)</f>
        <v>0</v>
      </c>
    </row>
    <row r="57" spans="2:16" x14ac:dyDescent="0.25">
      <c r="B57" s="26" t="str">
        <f>'תחזית רווה'!B57</f>
        <v>%</v>
      </c>
      <c r="C57" s="11" t="str">
        <f>IFERROR(C56/C$5,"")</f>
        <v/>
      </c>
      <c r="D57" s="11" t="str">
        <f t="shared" ref="D57:P57" si="31">IFERROR(D56/D$5,"")</f>
        <v/>
      </c>
      <c r="E57" s="11" t="str">
        <f t="shared" si="31"/>
        <v/>
      </c>
      <c r="F57" s="11" t="str">
        <f t="shared" si="31"/>
        <v/>
      </c>
      <c r="G57" s="11" t="str">
        <f t="shared" si="31"/>
        <v/>
      </c>
      <c r="H57" s="11" t="str">
        <f t="shared" si="31"/>
        <v/>
      </c>
      <c r="I57" s="11" t="str">
        <f t="shared" si="31"/>
        <v/>
      </c>
      <c r="J57" s="11" t="str">
        <f t="shared" si="31"/>
        <v/>
      </c>
      <c r="K57" s="11" t="str">
        <f t="shared" si="31"/>
        <v/>
      </c>
      <c r="L57" s="11" t="str">
        <f t="shared" si="31"/>
        <v/>
      </c>
      <c r="M57" s="11" t="str">
        <f t="shared" si="31"/>
        <v/>
      </c>
      <c r="N57" s="11" t="str">
        <f t="shared" si="31"/>
        <v/>
      </c>
      <c r="O57" s="14" t="str">
        <f t="shared" si="31"/>
        <v/>
      </c>
      <c r="P57" s="27" t="str">
        <f t="shared" si="31"/>
        <v/>
      </c>
    </row>
    <row r="58" spans="2:16" collapsed="1" x14ac:dyDescent="0.25">
      <c r="B58" s="43" t="str">
        <f>'תחזית רווה'!B58</f>
        <v>רווח לפני מס</v>
      </c>
      <c r="C58" s="15">
        <f t="shared" ref="C58:N58" si="32">C5-C56</f>
        <v>0</v>
      </c>
      <c r="D58" s="15">
        <f t="shared" si="32"/>
        <v>0</v>
      </c>
      <c r="E58" s="15">
        <f t="shared" si="32"/>
        <v>0</v>
      </c>
      <c r="F58" s="15">
        <f t="shared" si="32"/>
        <v>0</v>
      </c>
      <c r="G58" s="15">
        <f t="shared" si="32"/>
        <v>0</v>
      </c>
      <c r="H58" s="15">
        <f t="shared" si="32"/>
        <v>0</v>
      </c>
      <c r="I58" s="15">
        <f t="shared" si="32"/>
        <v>0</v>
      </c>
      <c r="J58" s="15">
        <f t="shared" si="32"/>
        <v>0</v>
      </c>
      <c r="K58" s="15">
        <f t="shared" si="32"/>
        <v>0</v>
      </c>
      <c r="L58" s="15">
        <f t="shared" si="32"/>
        <v>0</v>
      </c>
      <c r="M58" s="15">
        <f t="shared" si="32"/>
        <v>0</v>
      </c>
      <c r="N58" s="15">
        <f t="shared" si="32"/>
        <v>0</v>
      </c>
      <c r="O58" s="16">
        <f>SUM(C58:N58)</f>
        <v>0</v>
      </c>
      <c r="P58" s="44">
        <f>IFERROR(O58/(12-COUNTIF(C58:N58,0)),0)</f>
        <v>0</v>
      </c>
    </row>
    <row r="59" spans="2:16" s="13" customFormat="1" ht="14" thickBot="1" x14ac:dyDescent="0.3">
      <c r="B59" s="29" t="str">
        <f>'תחזית רווה'!B59</f>
        <v>%</v>
      </c>
      <c r="C59" s="45" t="str">
        <f>IFERROR(C58/C$5,"")</f>
        <v/>
      </c>
      <c r="D59" s="45" t="str">
        <f t="shared" ref="D59:P59" si="33">IFERROR(D58/D$5,"")</f>
        <v/>
      </c>
      <c r="E59" s="45" t="str">
        <f t="shared" si="33"/>
        <v/>
      </c>
      <c r="F59" s="45" t="str">
        <f t="shared" si="33"/>
        <v/>
      </c>
      <c r="G59" s="45" t="str">
        <f t="shared" si="33"/>
        <v/>
      </c>
      <c r="H59" s="45" t="str">
        <f t="shared" si="33"/>
        <v/>
      </c>
      <c r="I59" s="45" t="str">
        <f t="shared" si="33"/>
        <v/>
      </c>
      <c r="J59" s="45" t="str">
        <f t="shared" si="33"/>
        <v/>
      </c>
      <c r="K59" s="45" t="str">
        <f t="shared" si="33"/>
        <v/>
      </c>
      <c r="L59" s="45" t="str">
        <f t="shared" si="33"/>
        <v/>
      </c>
      <c r="M59" s="45" t="str">
        <f t="shared" si="33"/>
        <v/>
      </c>
      <c r="N59" s="45" t="str">
        <f t="shared" si="33"/>
        <v/>
      </c>
      <c r="O59" s="46" t="str">
        <f t="shared" si="33"/>
        <v/>
      </c>
      <c r="P59" s="30" t="str">
        <f t="shared" si="33"/>
        <v/>
      </c>
    </row>
    <row r="60" spans="2:16" x14ac:dyDescent="0.25"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8"/>
      <c r="P60" s="17"/>
    </row>
    <row r="61" spans="2:16" ht="14" thickBot="1" x14ac:dyDescent="0.3"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3"/>
      <c r="O61" s="13" t="s">
        <v>16</v>
      </c>
      <c r="P61" s="19" t="str">
        <f>IFERROR((P34+P52)/(100%-P17-P55),"")</f>
        <v/>
      </c>
    </row>
    <row r="62" spans="2:16" ht="14" thickTop="1" x14ac:dyDescent="0.25">
      <c r="B62" s="13" t="s">
        <v>25</v>
      </c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8"/>
      <c r="P62" s="17"/>
    </row>
    <row r="63" spans="2:16" ht="14" thickBot="1" x14ac:dyDescent="0.3"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8"/>
      <c r="P63" s="17"/>
    </row>
    <row r="64" spans="2:16" collapsed="1" x14ac:dyDescent="0.25">
      <c r="B64" s="47" t="str">
        <f>'תחזית רווה'!B64</f>
        <v>רווח לתזרים</v>
      </c>
      <c r="C64" s="48"/>
      <c r="D64" s="48"/>
      <c r="E64" s="48"/>
      <c r="F64" s="48"/>
      <c r="G64" s="48"/>
      <c r="H64" s="48"/>
      <c r="I64" s="48"/>
      <c r="J64" s="48"/>
      <c r="K64" s="48"/>
      <c r="L64" s="48"/>
      <c r="M64" s="48"/>
      <c r="N64" s="48"/>
      <c r="O64" s="49">
        <f>SUM(C64:N64)</f>
        <v>0</v>
      </c>
      <c r="P64" s="50">
        <f>IFERROR(O64/(12-COUNTIF($C$5:$N$5,0)),0)</f>
        <v>0</v>
      </c>
    </row>
    <row r="65" spans="2:16" x14ac:dyDescent="0.25">
      <c r="B65" s="26" t="str">
        <f>'תחזית רווה'!B65</f>
        <v>%</v>
      </c>
      <c r="C65" s="11" t="str">
        <f t="shared" ref="C65:P65" si="34">IFERROR(C64/C$5,"")</f>
        <v/>
      </c>
      <c r="D65" s="11" t="str">
        <f t="shared" si="34"/>
        <v/>
      </c>
      <c r="E65" s="11" t="str">
        <f t="shared" si="34"/>
        <v/>
      </c>
      <c r="F65" s="11" t="str">
        <f t="shared" si="34"/>
        <v/>
      </c>
      <c r="G65" s="11" t="str">
        <f t="shared" si="34"/>
        <v/>
      </c>
      <c r="H65" s="11" t="str">
        <f t="shared" si="34"/>
        <v/>
      </c>
      <c r="I65" s="11" t="str">
        <f t="shared" si="34"/>
        <v/>
      </c>
      <c r="J65" s="11" t="str">
        <f t="shared" si="34"/>
        <v/>
      </c>
      <c r="K65" s="11" t="str">
        <f t="shared" si="34"/>
        <v/>
      </c>
      <c r="L65" s="11" t="str">
        <f t="shared" si="34"/>
        <v/>
      </c>
      <c r="M65" s="11" t="str">
        <f t="shared" si="34"/>
        <v/>
      </c>
      <c r="N65" s="11" t="str">
        <f t="shared" si="34"/>
        <v/>
      </c>
      <c r="O65" s="11" t="str">
        <f t="shared" si="34"/>
        <v/>
      </c>
      <c r="P65" s="27" t="str">
        <f t="shared" si="34"/>
        <v/>
      </c>
    </row>
    <row r="66" spans="2:16" outlineLevel="1" collapsed="1" x14ac:dyDescent="0.25">
      <c r="B66" s="43" t="str">
        <f>'תחזית רווה'!B66</f>
        <v>השקעות / רכוש קבוע</v>
      </c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6">
        <f>SUM(C66:N66)</f>
        <v>0</v>
      </c>
      <c r="P66" s="44">
        <f>IFERROR(O66/(12-COUNTIF($C$5:$N$5,0)),0)</f>
        <v>0</v>
      </c>
    </row>
    <row r="67" spans="2:16" outlineLevel="1" x14ac:dyDescent="0.25">
      <c r="B67" s="26" t="str">
        <f>'תחזית רווה'!B67</f>
        <v>%</v>
      </c>
      <c r="C67" s="11" t="str">
        <f t="shared" ref="C67:P67" si="35">IFERROR(C66/C$5,"")</f>
        <v/>
      </c>
      <c r="D67" s="11" t="str">
        <f t="shared" si="35"/>
        <v/>
      </c>
      <c r="E67" s="11" t="str">
        <f t="shared" si="35"/>
        <v/>
      </c>
      <c r="F67" s="11" t="str">
        <f t="shared" si="35"/>
        <v/>
      </c>
      <c r="G67" s="11" t="str">
        <f t="shared" si="35"/>
        <v/>
      </c>
      <c r="H67" s="11" t="str">
        <f t="shared" si="35"/>
        <v/>
      </c>
      <c r="I67" s="11" t="str">
        <f t="shared" si="35"/>
        <v/>
      </c>
      <c r="J67" s="11" t="str">
        <f t="shared" si="35"/>
        <v/>
      </c>
      <c r="K67" s="11" t="str">
        <f t="shared" si="35"/>
        <v/>
      </c>
      <c r="L67" s="11" t="str">
        <f t="shared" si="35"/>
        <v/>
      </c>
      <c r="M67" s="11" t="str">
        <f t="shared" si="35"/>
        <v/>
      </c>
      <c r="N67" s="11" t="str">
        <f t="shared" si="35"/>
        <v/>
      </c>
      <c r="O67" s="11" t="str">
        <f t="shared" si="35"/>
        <v/>
      </c>
      <c r="P67" s="27" t="str">
        <f t="shared" si="35"/>
        <v/>
      </c>
    </row>
    <row r="68" spans="2:16" outlineLevel="1" collapsed="1" x14ac:dyDescent="0.25">
      <c r="B68" s="43" t="str">
        <f>'תחזית רווה'!B68</f>
        <v>פריסת תשלומים עבור רכוש קבוע</v>
      </c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6">
        <f>SUM(C68:N68)</f>
        <v>0</v>
      </c>
      <c r="P68" s="44">
        <f>IFERROR(O68/(12-COUNTIF($C$5:$N$5,0)),0)</f>
        <v>0</v>
      </c>
    </row>
    <row r="69" spans="2:16" outlineLevel="1" x14ac:dyDescent="0.25">
      <c r="B69" s="26" t="str">
        <f>'תחזית רווה'!B69</f>
        <v>%</v>
      </c>
      <c r="C69" s="11" t="str">
        <f t="shared" ref="C69:P77" si="36">IFERROR(C68/C$5,"")</f>
        <v/>
      </c>
      <c r="D69" s="11" t="str">
        <f t="shared" si="36"/>
        <v/>
      </c>
      <c r="E69" s="11" t="str">
        <f t="shared" si="36"/>
        <v/>
      </c>
      <c r="F69" s="11" t="str">
        <f t="shared" si="36"/>
        <v/>
      </c>
      <c r="G69" s="11" t="str">
        <f t="shared" si="36"/>
        <v/>
      </c>
      <c r="H69" s="11" t="str">
        <f t="shared" si="36"/>
        <v/>
      </c>
      <c r="I69" s="11" t="str">
        <f t="shared" si="36"/>
        <v/>
      </c>
      <c r="J69" s="11" t="str">
        <f t="shared" si="36"/>
        <v/>
      </c>
      <c r="K69" s="11" t="str">
        <f t="shared" si="36"/>
        <v/>
      </c>
      <c r="L69" s="11" t="str">
        <f t="shared" si="36"/>
        <v/>
      </c>
      <c r="M69" s="11" t="str">
        <f t="shared" si="36"/>
        <v/>
      </c>
      <c r="N69" s="11" t="str">
        <f t="shared" si="36"/>
        <v/>
      </c>
      <c r="O69" s="11" t="str">
        <f t="shared" si="36"/>
        <v/>
      </c>
      <c r="P69" s="27" t="str">
        <f t="shared" si="36"/>
        <v/>
      </c>
    </row>
    <row r="70" spans="2:16" outlineLevel="1" collapsed="1" x14ac:dyDescent="0.25">
      <c r="B70" s="43" t="str">
        <f>'תחזית רווה'!B70</f>
        <v>תשלומי מס הכנסה - מקדמות והסדרים</v>
      </c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6">
        <f>SUM(C70:N70)</f>
        <v>0</v>
      </c>
      <c r="P70" s="44">
        <f>IFERROR(O70/(12-COUNTIF($C$5:$N$5,0)),0)</f>
        <v>0</v>
      </c>
    </row>
    <row r="71" spans="2:16" outlineLevel="1" x14ac:dyDescent="0.25">
      <c r="B71" s="26" t="str">
        <f>'תחזית רווה'!B71</f>
        <v>%</v>
      </c>
      <c r="C71" s="11" t="str">
        <f t="shared" si="36"/>
        <v/>
      </c>
      <c r="D71" s="11" t="str">
        <f t="shared" si="36"/>
        <v/>
      </c>
      <c r="E71" s="11" t="str">
        <f t="shared" si="36"/>
        <v/>
      </c>
      <c r="F71" s="11" t="str">
        <f t="shared" si="36"/>
        <v/>
      </c>
      <c r="G71" s="11" t="str">
        <f t="shared" si="36"/>
        <v/>
      </c>
      <c r="H71" s="11" t="str">
        <f t="shared" si="36"/>
        <v/>
      </c>
      <c r="I71" s="11" t="str">
        <f t="shared" si="36"/>
        <v/>
      </c>
      <c r="J71" s="11" t="str">
        <f t="shared" si="36"/>
        <v/>
      </c>
      <c r="K71" s="11" t="str">
        <f t="shared" si="36"/>
        <v/>
      </c>
      <c r="L71" s="11" t="str">
        <f t="shared" si="36"/>
        <v/>
      </c>
      <c r="M71" s="11" t="str">
        <f t="shared" si="36"/>
        <v/>
      </c>
      <c r="N71" s="11" t="str">
        <f t="shared" si="36"/>
        <v/>
      </c>
      <c r="O71" s="11" t="str">
        <f t="shared" si="36"/>
        <v/>
      </c>
      <c r="P71" s="27" t="str">
        <f t="shared" si="36"/>
        <v/>
      </c>
    </row>
    <row r="72" spans="2:16" outlineLevel="1" collapsed="1" x14ac:dyDescent="0.25">
      <c r="B72" s="43" t="str">
        <f>'תחזית רווה'!B72</f>
        <v>משיכות (הלוואות) בעלים</v>
      </c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6">
        <f>SUM(C72:N72)</f>
        <v>0</v>
      </c>
      <c r="P72" s="44">
        <f>IFERROR(O72/(12-COUNTIF($C$5:$N$5,0)),0)</f>
        <v>0</v>
      </c>
    </row>
    <row r="73" spans="2:16" outlineLevel="1" x14ac:dyDescent="0.25">
      <c r="B73" s="26" t="str">
        <f>'תחזית רווה'!B73</f>
        <v>%</v>
      </c>
      <c r="C73" s="11" t="str">
        <f t="shared" si="36"/>
        <v/>
      </c>
      <c r="D73" s="11" t="str">
        <f t="shared" si="36"/>
        <v/>
      </c>
      <c r="E73" s="11" t="str">
        <f t="shared" si="36"/>
        <v/>
      </c>
      <c r="F73" s="11" t="str">
        <f t="shared" si="36"/>
        <v/>
      </c>
      <c r="G73" s="11" t="str">
        <f t="shared" si="36"/>
        <v/>
      </c>
      <c r="H73" s="11" t="str">
        <f t="shared" si="36"/>
        <v/>
      </c>
      <c r="I73" s="11" t="str">
        <f t="shared" si="36"/>
        <v/>
      </c>
      <c r="J73" s="11" t="str">
        <f t="shared" si="36"/>
        <v/>
      </c>
      <c r="K73" s="11" t="str">
        <f t="shared" si="36"/>
        <v/>
      </c>
      <c r="L73" s="11" t="str">
        <f t="shared" si="36"/>
        <v/>
      </c>
      <c r="M73" s="11" t="str">
        <f t="shared" si="36"/>
        <v/>
      </c>
      <c r="N73" s="11" t="str">
        <f t="shared" si="36"/>
        <v/>
      </c>
      <c r="O73" s="11" t="str">
        <f t="shared" si="36"/>
        <v/>
      </c>
      <c r="P73" s="27" t="str">
        <f t="shared" si="36"/>
        <v/>
      </c>
    </row>
    <row r="74" spans="2:16" outlineLevel="1" collapsed="1" x14ac:dyDescent="0.25">
      <c r="B74" s="43" t="str">
        <f>'תחזית רווה'!B74</f>
        <v>החזר הלוואות קבועות</v>
      </c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6">
        <f>SUM(C74:N74)</f>
        <v>0</v>
      </c>
      <c r="P74" s="44">
        <f>IFERROR(O74/(12-COUNTIF($C$5:$N$5,0)),0)</f>
        <v>0</v>
      </c>
    </row>
    <row r="75" spans="2:16" outlineLevel="1" x14ac:dyDescent="0.25">
      <c r="B75" s="26" t="str">
        <f>'תחזית רווה'!B75</f>
        <v>%</v>
      </c>
      <c r="C75" s="11" t="str">
        <f t="shared" ref="C75:P75" si="37">IFERROR(C74/C$5,"")</f>
        <v/>
      </c>
      <c r="D75" s="11" t="str">
        <f t="shared" si="37"/>
        <v/>
      </c>
      <c r="E75" s="11" t="str">
        <f t="shared" si="37"/>
        <v/>
      </c>
      <c r="F75" s="11" t="str">
        <f t="shared" si="37"/>
        <v/>
      </c>
      <c r="G75" s="11" t="str">
        <f t="shared" si="37"/>
        <v/>
      </c>
      <c r="H75" s="11" t="str">
        <f t="shared" si="37"/>
        <v/>
      </c>
      <c r="I75" s="11" t="str">
        <f t="shared" si="37"/>
        <v/>
      </c>
      <c r="J75" s="11" t="str">
        <f t="shared" si="37"/>
        <v/>
      </c>
      <c r="K75" s="11" t="str">
        <f t="shared" si="37"/>
        <v/>
      </c>
      <c r="L75" s="11" t="str">
        <f t="shared" si="37"/>
        <v/>
      </c>
      <c r="M75" s="11" t="str">
        <f t="shared" si="37"/>
        <v/>
      </c>
      <c r="N75" s="11" t="str">
        <f t="shared" si="37"/>
        <v/>
      </c>
      <c r="O75" s="11" t="str">
        <f t="shared" si="37"/>
        <v/>
      </c>
      <c r="P75" s="27" t="str">
        <f t="shared" si="37"/>
        <v/>
      </c>
    </row>
    <row r="76" spans="2:16" outlineLevel="1" collapsed="1" x14ac:dyDescent="0.25">
      <c r="B76" s="43" t="str">
        <f>'תחזית רווה'!B76</f>
        <v>החזר הלוואות גישור</v>
      </c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6">
        <f>SUM(C76:N76)</f>
        <v>0</v>
      </c>
      <c r="P76" s="44">
        <f>IFERROR(O76/(12-COUNTIF($C$5:$N$5,0)),0)</f>
        <v>0</v>
      </c>
    </row>
    <row r="77" spans="2:16" outlineLevel="1" x14ac:dyDescent="0.25">
      <c r="B77" s="26" t="str">
        <f>'תחזית רווה'!B77</f>
        <v>%</v>
      </c>
      <c r="C77" s="11" t="str">
        <f t="shared" si="36"/>
        <v/>
      </c>
      <c r="D77" s="11" t="str">
        <f t="shared" si="36"/>
        <v/>
      </c>
      <c r="E77" s="11" t="str">
        <f t="shared" si="36"/>
        <v/>
      </c>
      <c r="F77" s="11" t="str">
        <f t="shared" si="36"/>
        <v/>
      </c>
      <c r="G77" s="11" t="str">
        <f t="shared" si="36"/>
        <v/>
      </c>
      <c r="H77" s="11" t="str">
        <f t="shared" si="36"/>
        <v/>
      </c>
      <c r="I77" s="11" t="str">
        <f t="shared" si="36"/>
        <v/>
      </c>
      <c r="J77" s="11" t="str">
        <f t="shared" si="36"/>
        <v/>
      </c>
      <c r="K77" s="11" t="str">
        <f t="shared" si="36"/>
        <v/>
      </c>
      <c r="L77" s="11" t="str">
        <f t="shared" si="36"/>
        <v/>
      </c>
      <c r="M77" s="11" t="str">
        <f t="shared" si="36"/>
        <v/>
      </c>
      <c r="N77" s="11" t="str">
        <f t="shared" si="36"/>
        <v/>
      </c>
      <c r="O77" s="11" t="str">
        <f t="shared" si="36"/>
        <v/>
      </c>
      <c r="P77" s="27" t="str">
        <f t="shared" si="36"/>
        <v/>
      </c>
    </row>
    <row r="78" spans="2:16" outlineLevel="1" collapsed="1" x14ac:dyDescent="0.25">
      <c r="B78" s="43" t="str">
        <f>'תחזית רווה'!B78</f>
        <v>קבלת מימון חדש</v>
      </c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6">
        <f>SUM(C78:N78)</f>
        <v>0</v>
      </c>
      <c r="P78" s="44">
        <f>IFERROR(O78/(12-COUNTIF($C$5:$N$5,0)),0)</f>
        <v>0</v>
      </c>
    </row>
    <row r="79" spans="2:16" outlineLevel="1" x14ac:dyDescent="0.25">
      <c r="B79" s="26" t="str">
        <f>'תחזית רווה'!B79</f>
        <v>%</v>
      </c>
      <c r="C79" s="11" t="str">
        <f t="shared" ref="C79:P79" si="38">IFERROR(C78/C$5,"")</f>
        <v/>
      </c>
      <c r="D79" s="11" t="str">
        <f t="shared" si="38"/>
        <v/>
      </c>
      <c r="E79" s="11" t="str">
        <f t="shared" si="38"/>
        <v/>
      </c>
      <c r="F79" s="11" t="str">
        <f t="shared" si="38"/>
        <v/>
      </c>
      <c r="G79" s="11" t="str">
        <f t="shared" si="38"/>
        <v/>
      </c>
      <c r="H79" s="11" t="str">
        <f t="shared" si="38"/>
        <v/>
      </c>
      <c r="I79" s="11" t="str">
        <f t="shared" si="38"/>
        <v/>
      </c>
      <c r="J79" s="11" t="str">
        <f t="shared" si="38"/>
        <v/>
      </c>
      <c r="K79" s="11" t="str">
        <f t="shared" si="38"/>
        <v/>
      </c>
      <c r="L79" s="11" t="str">
        <f t="shared" si="38"/>
        <v/>
      </c>
      <c r="M79" s="11" t="str">
        <f t="shared" si="38"/>
        <v/>
      </c>
      <c r="N79" s="11" t="str">
        <f t="shared" si="38"/>
        <v/>
      </c>
      <c r="O79" s="11" t="str">
        <f t="shared" si="38"/>
        <v/>
      </c>
      <c r="P79" s="27" t="str">
        <f t="shared" si="38"/>
        <v/>
      </c>
    </row>
    <row r="80" spans="2:16" outlineLevel="1" collapsed="1" x14ac:dyDescent="0.25">
      <c r="B80" s="43" t="str">
        <f>'תחזית רווה'!B80</f>
        <v>העברות לחברות קשורות</v>
      </c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6">
        <f>SUM(C80:N80)</f>
        <v>0</v>
      </c>
      <c r="P80" s="44">
        <f>IFERROR(O80/(12-COUNTIF($C$5:$N$5,0)),0)</f>
        <v>0</v>
      </c>
    </row>
    <row r="81" spans="1:16" outlineLevel="1" x14ac:dyDescent="0.25">
      <c r="B81" s="26" t="str">
        <f>'תחזית רווה'!B81</f>
        <v>%</v>
      </c>
      <c r="C81" s="11" t="str">
        <f t="shared" ref="C81:P81" si="39">IFERROR(C80/C$5,"")</f>
        <v/>
      </c>
      <c r="D81" s="11" t="str">
        <f t="shared" si="39"/>
        <v/>
      </c>
      <c r="E81" s="11" t="str">
        <f t="shared" si="39"/>
        <v/>
      </c>
      <c r="F81" s="11" t="str">
        <f t="shared" si="39"/>
        <v/>
      </c>
      <c r="G81" s="11" t="str">
        <f t="shared" si="39"/>
        <v/>
      </c>
      <c r="H81" s="11" t="str">
        <f t="shared" si="39"/>
        <v/>
      </c>
      <c r="I81" s="11" t="str">
        <f t="shared" si="39"/>
        <v/>
      </c>
      <c r="J81" s="11" t="str">
        <f t="shared" si="39"/>
        <v/>
      </c>
      <c r="K81" s="11" t="str">
        <f t="shared" si="39"/>
        <v/>
      </c>
      <c r="L81" s="11" t="str">
        <f t="shared" si="39"/>
        <v/>
      </c>
      <c r="M81" s="11" t="str">
        <f t="shared" si="39"/>
        <v/>
      </c>
      <c r="N81" s="11" t="str">
        <f t="shared" si="39"/>
        <v/>
      </c>
      <c r="O81" s="11" t="str">
        <f t="shared" si="39"/>
        <v/>
      </c>
      <c r="P81" s="27" t="str">
        <f t="shared" si="39"/>
        <v/>
      </c>
    </row>
    <row r="82" spans="1:16" outlineLevel="1" collapsed="1" x14ac:dyDescent="0.25">
      <c r="B82" s="43" t="str">
        <f>'תחזית רווה'!B82</f>
        <v>שינויים במלאי</v>
      </c>
      <c r="C82" s="15">
        <f>C30-C18</f>
        <v>0</v>
      </c>
      <c r="D82" s="15">
        <f t="shared" ref="D82:N82" si="40">D30-D18</f>
        <v>0</v>
      </c>
      <c r="E82" s="15">
        <f t="shared" si="40"/>
        <v>0</v>
      </c>
      <c r="F82" s="15">
        <f t="shared" si="40"/>
        <v>0</v>
      </c>
      <c r="G82" s="15">
        <f t="shared" si="40"/>
        <v>0</v>
      </c>
      <c r="H82" s="15">
        <f t="shared" si="40"/>
        <v>0</v>
      </c>
      <c r="I82" s="15">
        <f t="shared" si="40"/>
        <v>0</v>
      </c>
      <c r="J82" s="15">
        <f t="shared" si="40"/>
        <v>0</v>
      </c>
      <c r="K82" s="15">
        <f t="shared" si="40"/>
        <v>0</v>
      </c>
      <c r="L82" s="15">
        <f t="shared" si="40"/>
        <v>0</v>
      </c>
      <c r="M82" s="15">
        <f t="shared" si="40"/>
        <v>0</v>
      </c>
      <c r="N82" s="15">
        <f t="shared" si="40"/>
        <v>0</v>
      </c>
      <c r="O82" s="16">
        <f>SUM(C82:N82)</f>
        <v>0</v>
      </c>
      <c r="P82" s="44">
        <f>IFERROR(O82/(12-COUNTIF($C$5:$N$5,0)),0)</f>
        <v>0</v>
      </c>
    </row>
    <row r="83" spans="1:16" outlineLevel="1" x14ac:dyDescent="0.25">
      <c r="B83" s="26" t="str">
        <f>'תחזית רווה'!B83</f>
        <v>%</v>
      </c>
      <c r="C83" s="11" t="str">
        <f t="shared" ref="C83:P83" si="41">IFERROR(C82/C$5,"")</f>
        <v/>
      </c>
      <c r="D83" s="11" t="str">
        <f t="shared" si="41"/>
        <v/>
      </c>
      <c r="E83" s="11" t="str">
        <f t="shared" si="41"/>
        <v/>
      </c>
      <c r="F83" s="11" t="str">
        <f t="shared" si="41"/>
        <v/>
      </c>
      <c r="G83" s="11" t="str">
        <f t="shared" si="41"/>
        <v/>
      </c>
      <c r="H83" s="11" t="str">
        <f t="shared" si="41"/>
        <v/>
      </c>
      <c r="I83" s="11" t="str">
        <f t="shared" si="41"/>
        <v/>
      </c>
      <c r="J83" s="11" t="str">
        <f t="shared" si="41"/>
        <v/>
      </c>
      <c r="K83" s="11" t="str">
        <f t="shared" si="41"/>
        <v/>
      </c>
      <c r="L83" s="11" t="str">
        <f t="shared" si="41"/>
        <v/>
      </c>
      <c r="M83" s="11" t="str">
        <f t="shared" si="41"/>
        <v/>
      </c>
      <c r="N83" s="11" t="str">
        <f t="shared" si="41"/>
        <v/>
      </c>
      <c r="O83" s="11" t="str">
        <f t="shared" si="41"/>
        <v/>
      </c>
      <c r="P83" s="27" t="str">
        <f t="shared" si="41"/>
        <v/>
      </c>
    </row>
    <row r="84" spans="1:16" outlineLevel="1" collapsed="1" x14ac:dyDescent="0.25">
      <c r="B84" s="43" t="str">
        <f>'תחזית רווה'!B84</f>
        <v>גידול/קיטון בחוב שהחברה חייבת לספקים</v>
      </c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6">
        <f>SUM(C84:N84)</f>
        <v>0</v>
      </c>
      <c r="P84" s="44">
        <f>IFERROR(O84/(12-COUNTIF($C$5:$N$5,0)),0)</f>
        <v>0</v>
      </c>
    </row>
    <row r="85" spans="1:16" outlineLevel="1" x14ac:dyDescent="0.25">
      <c r="B85" s="26" t="str">
        <f>'תחזית רווה'!B85</f>
        <v>%</v>
      </c>
      <c r="C85" s="11" t="str">
        <f t="shared" ref="C85:P85" si="42">IFERROR(C84/C$5,"")</f>
        <v/>
      </c>
      <c r="D85" s="11" t="str">
        <f t="shared" si="42"/>
        <v/>
      </c>
      <c r="E85" s="11" t="str">
        <f t="shared" si="42"/>
        <v/>
      </c>
      <c r="F85" s="11" t="str">
        <f t="shared" si="42"/>
        <v/>
      </c>
      <c r="G85" s="11" t="str">
        <f t="shared" si="42"/>
        <v/>
      </c>
      <c r="H85" s="11" t="str">
        <f t="shared" si="42"/>
        <v/>
      </c>
      <c r="I85" s="11" t="str">
        <f t="shared" si="42"/>
        <v/>
      </c>
      <c r="J85" s="11" t="str">
        <f t="shared" si="42"/>
        <v/>
      </c>
      <c r="K85" s="11" t="str">
        <f t="shared" si="42"/>
        <v/>
      </c>
      <c r="L85" s="11" t="str">
        <f t="shared" si="42"/>
        <v/>
      </c>
      <c r="M85" s="11" t="str">
        <f t="shared" si="42"/>
        <v/>
      </c>
      <c r="N85" s="11" t="str">
        <f t="shared" si="42"/>
        <v/>
      </c>
      <c r="O85" s="11" t="str">
        <f t="shared" si="42"/>
        <v/>
      </c>
      <c r="P85" s="27" t="str">
        <f t="shared" si="42"/>
        <v/>
      </c>
    </row>
    <row r="86" spans="1:16" outlineLevel="1" collapsed="1" x14ac:dyDescent="0.25">
      <c r="B86" s="43" t="str">
        <f>'תחזית רווה'!B86</f>
        <v>גידול/קיטון בחוב שלקוחות חייבים לחברה</v>
      </c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6">
        <f>SUM(C86:N86)</f>
        <v>0</v>
      </c>
      <c r="P86" s="44">
        <f>IFERROR(O86/(12-COUNTIF($C$5:$N$5,0)),0)</f>
        <v>0</v>
      </c>
    </row>
    <row r="87" spans="1:16" outlineLevel="1" x14ac:dyDescent="0.25">
      <c r="B87" s="26" t="str">
        <f>'תחזית רווה'!B87</f>
        <v>%</v>
      </c>
      <c r="C87" s="11" t="str">
        <f t="shared" ref="C87:P87" si="43">IFERROR(C86/C$5,"")</f>
        <v/>
      </c>
      <c r="D87" s="11" t="str">
        <f t="shared" si="43"/>
        <v/>
      </c>
      <c r="E87" s="11" t="str">
        <f t="shared" si="43"/>
        <v/>
      </c>
      <c r="F87" s="11" t="str">
        <f t="shared" si="43"/>
        <v/>
      </c>
      <c r="G87" s="11" t="str">
        <f t="shared" si="43"/>
        <v/>
      </c>
      <c r="H87" s="11" t="str">
        <f t="shared" si="43"/>
        <v/>
      </c>
      <c r="I87" s="11" t="str">
        <f t="shared" si="43"/>
        <v/>
      </c>
      <c r="J87" s="11" t="str">
        <f t="shared" si="43"/>
        <v/>
      </c>
      <c r="K87" s="11" t="str">
        <f t="shared" si="43"/>
        <v/>
      </c>
      <c r="L87" s="11" t="str">
        <f t="shared" si="43"/>
        <v/>
      </c>
      <c r="M87" s="11" t="str">
        <f t="shared" si="43"/>
        <v/>
      </c>
      <c r="N87" s="11" t="str">
        <f t="shared" si="43"/>
        <v/>
      </c>
      <c r="O87" s="11" t="str">
        <f t="shared" si="43"/>
        <v/>
      </c>
      <c r="P87" s="27" t="str">
        <f t="shared" si="43"/>
        <v/>
      </c>
    </row>
    <row r="88" spans="1:16" x14ac:dyDescent="0.25">
      <c r="B88" s="43" t="str">
        <f>'תחזית רווה'!B88</f>
        <v>עודף/גירעון</v>
      </c>
      <c r="C88" s="15">
        <f>C64-C66-C68-C70-C72-C74-C76-C78-C80-C82-C84+C86</f>
        <v>0</v>
      </c>
      <c r="D88" s="15">
        <f t="shared" ref="D88:N88" si="44">D64-D66-D68-D70-D72-D74-D76-D78-D80-D82-D84+D86</f>
        <v>0</v>
      </c>
      <c r="E88" s="15">
        <f t="shared" si="44"/>
        <v>0</v>
      </c>
      <c r="F88" s="15">
        <f t="shared" si="44"/>
        <v>0</v>
      </c>
      <c r="G88" s="15">
        <f t="shared" si="44"/>
        <v>0</v>
      </c>
      <c r="H88" s="15">
        <f t="shared" si="44"/>
        <v>0</v>
      </c>
      <c r="I88" s="15">
        <f t="shared" si="44"/>
        <v>0</v>
      </c>
      <c r="J88" s="15">
        <f t="shared" si="44"/>
        <v>0</v>
      </c>
      <c r="K88" s="15">
        <f t="shared" si="44"/>
        <v>0</v>
      </c>
      <c r="L88" s="15">
        <f t="shared" si="44"/>
        <v>0</v>
      </c>
      <c r="M88" s="15">
        <f t="shared" si="44"/>
        <v>0</v>
      </c>
      <c r="N88" s="15">
        <f t="shared" si="44"/>
        <v>0</v>
      </c>
      <c r="O88" s="16">
        <f>SUM(C88:N88)</f>
        <v>0</v>
      </c>
      <c r="P88" s="44">
        <f>IFERROR(O88/(12-COUNTIF($C$5:$N$5,0)),0)</f>
        <v>0</v>
      </c>
    </row>
    <row r="89" spans="1:16" ht="14" thickBot="1" x14ac:dyDescent="0.3">
      <c r="B89" s="29" t="str">
        <f>'תחזית רווה'!B89</f>
        <v>%</v>
      </c>
      <c r="C89" s="45" t="str">
        <f t="shared" ref="C89:P89" si="45">IFERROR(C88/C$5,"")</f>
        <v/>
      </c>
      <c r="D89" s="45" t="str">
        <f t="shared" si="45"/>
        <v/>
      </c>
      <c r="E89" s="45" t="str">
        <f t="shared" si="45"/>
        <v/>
      </c>
      <c r="F89" s="45" t="str">
        <f t="shared" si="45"/>
        <v/>
      </c>
      <c r="G89" s="45" t="str">
        <f t="shared" si="45"/>
        <v/>
      </c>
      <c r="H89" s="45" t="str">
        <f t="shared" si="45"/>
        <v/>
      </c>
      <c r="I89" s="45" t="str">
        <f t="shared" si="45"/>
        <v/>
      </c>
      <c r="J89" s="45" t="str">
        <f t="shared" si="45"/>
        <v/>
      </c>
      <c r="K89" s="45" t="str">
        <f t="shared" si="45"/>
        <v/>
      </c>
      <c r="L89" s="45" t="str">
        <f t="shared" si="45"/>
        <v/>
      </c>
      <c r="M89" s="45" t="str">
        <f t="shared" si="45"/>
        <v/>
      </c>
      <c r="N89" s="45" t="str">
        <f t="shared" si="45"/>
        <v/>
      </c>
      <c r="O89" s="45" t="str">
        <f t="shared" si="45"/>
        <v/>
      </c>
      <c r="P89" s="30" t="str">
        <f t="shared" si="45"/>
        <v/>
      </c>
    </row>
    <row r="93" spans="1:16" ht="14" thickBot="1" x14ac:dyDescent="0.3"/>
    <row r="94" spans="1:16" x14ac:dyDescent="0.25">
      <c r="B94" s="38">
        <f t="shared" ref="B94:O94" si="46">B4</f>
        <v>0</v>
      </c>
      <c r="C94" s="39">
        <f t="shared" si="46"/>
        <v>44197</v>
      </c>
      <c r="D94" s="39">
        <f t="shared" si="46"/>
        <v>44228</v>
      </c>
      <c r="E94" s="39">
        <f t="shared" si="46"/>
        <v>44256</v>
      </c>
      <c r="F94" s="39">
        <f t="shared" si="46"/>
        <v>44287</v>
      </c>
      <c r="G94" s="39">
        <f t="shared" si="46"/>
        <v>44317</v>
      </c>
      <c r="H94" s="39">
        <f t="shared" si="46"/>
        <v>44348</v>
      </c>
      <c r="I94" s="39">
        <f t="shared" si="46"/>
        <v>44378</v>
      </c>
      <c r="J94" s="39">
        <f t="shared" si="46"/>
        <v>44409</v>
      </c>
      <c r="K94" s="39">
        <f t="shared" si="46"/>
        <v>44440</v>
      </c>
      <c r="L94" s="39">
        <f t="shared" si="46"/>
        <v>44470</v>
      </c>
      <c r="M94" s="39">
        <f t="shared" si="46"/>
        <v>44501</v>
      </c>
      <c r="N94" s="39">
        <f t="shared" si="46"/>
        <v>44531</v>
      </c>
      <c r="O94" s="51" t="str">
        <f t="shared" si="46"/>
        <v>סה"כ</v>
      </c>
    </row>
    <row r="95" spans="1:16" x14ac:dyDescent="0.25">
      <c r="B95" s="43" t="str">
        <f t="shared" ref="B95:B107" si="47">B5</f>
        <v>סה"כ הכנסות</v>
      </c>
      <c r="C95" s="15" t="str">
        <f>IF('תחזית רווה'!C$58=0,"",C5)</f>
        <v/>
      </c>
      <c r="D95" s="15" t="str">
        <f>IF('תחזית רווה'!D$58=0,"",D5)</f>
        <v/>
      </c>
      <c r="E95" s="15" t="str">
        <f>IF('תחזית רווה'!E$58=0,"",E5)</f>
        <v/>
      </c>
      <c r="F95" s="15" t="str">
        <f>IF('תחזית רווה'!F$58=0,"",F5)</f>
        <v/>
      </c>
      <c r="G95" s="15" t="str">
        <f>IF('תחזית רווה'!G$5=0,"",G5)</f>
        <v/>
      </c>
      <c r="H95" s="15" t="str">
        <f>IF('תחזית רווה'!H$5=0,"",H5)</f>
        <v/>
      </c>
      <c r="I95" s="15" t="str">
        <f>IF('תחזית רווה'!I$5=0,"",I5)</f>
        <v/>
      </c>
      <c r="J95" s="15" t="str">
        <f>IF('תחזית רווה'!J$5=0,"",J5)</f>
        <v/>
      </c>
      <c r="K95" s="15" t="str">
        <f>IF('תחזית רווה'!K$5=0,"",K5)</f>
        <v/>
      </c>
      <c r="L95" s="15" t="str">
        <f>IF('תחזית רווה'!L$5=0,"",L5)</f>
        <v/>
      </c>
      <c r="M95" s="15" t="str">
        <f>IF('תחזית רווה'!M$5=0,"",M5)</f>
        <v/>
      </c>
      <c r="N95" s="15" t="str">
        <f>IF('תחזית רווה'!N$5=0,"",N5)</f>
        <v/>
      </c>
      <c r="O95" s="52">
        <f>IFERROR(SUM(C95:N95),"")</f>
        <v>0</v>
      </c>
    </row>
    <row r="96" spans="1:16" x14ac:dyDescent="0.25">
      <c r="A96" s="24"/>
      <c r="B96" s="26" t="str">
        <f t="shared" si="47"/>
        <v>פעילות שוטפת</v>
      </c>
      <c r="C96" s="7" t="str">
        <f>IF('תחזית רווה'!C$5=0,"",C6)</f>
        <v/>
      </c>
      <c r="D96" s="7" t="str">
        <f>IF('תחזית רווה'!D$5=0,"",D6)</f>
        <v/>
      </c>
      <c r="E96" s="7" t="str">
        <f>IF('תחזית רווה'!E$5=0,"",E6)</f>
        <v/>
      </c>
      <c r="F96" s="7" t="str">
        <f>IF('תחזית רווה'!F$5=0,"",F6)</f>
        <v/>
      </c>
      <c r="G96" s="7" t="str">
        <f>IF('תחזית רווה'!G$5=0,"",G6)</f>
        <v/>
      </c>
      <c r="H96" s="7" t="str">
        <f>IF('תחזית רווה'!H$5=0,"",H6)</f>
        <v/>
      </c>
      <c r="I96" s="7" t="str">
        <f>IF('תחזית רווה'!I$5=0,"",I6)</f>
        <v/>
      </c>
      <c r="J96" s="7" t="str">
        <f>IF('תחזית רווה'!J$5=0,"",J6)</f>
        <v/>
      </c>
      <c r="K96" s="7" t="str">
        <f>IF('תחזית רווה'!K$5=0,"",K6)</f>
        <v/>
      </c>
      <c r="L96" s="7" t="str">
        <f>IF('תחזית רווה'!L$5=0,"",L6)</f>
        <v/>
      </c>
      <c r="M96" s="7" t="str">
        <f>IF('תחזית רווה'!M$5=0,"",M6)</f>
        <v/>
      </c>
      <c r="N96" s="7" t="str">
        <f>IF('תחזית רווה'!N$5=0,"",N6)</f>
        <v/>
      </c>
      <c r="O96" s="37">
        <f>IFERROR(SUM(C96:N96),"")</f>
        <v>0</v>
      </c>
    </row>
    <row r="97" spans="1:15" x14ac:dyDescent="0.25">
      <c r="A97" s="24"/>
      <c r="B97" s="26" t="str">
        <f t="shared" si="47"/>
        <v>%</v>
      </c>
      <c r="C97" s="7" t="str">
        <f>IF('תחזית רווה'!C$5=0,"",C7)</f>
        <v/>
      </c>
      <c r="D97" s="7" t="str">
        <f>IF('תחזית רווה'!D$5=0,"",D7)</f>
        <v/>
      </c>
      <c r="E97" s="7" t="str">
        <f>IF('תחזית רווה'!E$5=0,"",E7)</f>
        <v/>
      </c>
      <c r="F97" s="7" t="str">
        <f>IF('תחזית רווה'!F$5=0,"",F7)</f>
        <v/>
      </c>
      <c r="G97" s="7" t="str">
        <f>IF('תחזית רווה'!G$5=0,"",G7)</f>
        <v/>
      </c>
      <c r="H97" s="7" t="str">
        <f>IF('תחזית רווה'!H$5=0,"",H7)</f>
        <v/>
      </c>
      <c r="I97" s="7" t="str">
        <f>IF('תחזית רווה'!I$5=0,"",I7)</f>
        <v/>
      </c>
      <c r="J97" s="7" t="str">
        <f>IF('תחזית רווה'!J$5=0,"",J7)</f>
        <v/>
      </c>
      <c r="K97" s="7" t="str">
        <f>IF('תחזית רווה'!K$5=0,"",K7)</f>
        <v/>
      </c>
      <c r="L97" s="7" t="str">
        <f>IF('תחזית רווה'!L$5=0,"",L7)</f>
        <v/>
      </c>
      <c r="M97" s="7" t="str">
        <f>IF('תחזית רווה'!M$5=0,"",M7)</f>
        <v/>
      </c>
      <c r="N97" s="7" t="str">
        <f>IF('תחזית רווה'!N$5=0,"",N7)</f>
        <v/>
      </c>
      <c r="O97" s="33" t="str">
        <f>IFERROR(O96/$O$95,"")</f>
        <v/>
      </c>
    </row>
    <row r="98" spans="1:15" x14ac:dyDescent="0.25">
      <c r="A98" s="24"/>
      <c r="B98" s="26" t="str">
        <f t="shared" si="47"/>
        <v>הכנסות 2</v>
      </c>
      <c r="C98" s="7" t="str">
        <f>IF('תחזית רווה'!C$5=0,"",C8)</f>
        <v/>
      </c>
      <c r="D98" s="7" t="str">
        <f>IF('תחזית רווה'!D$5=0,"",D8)</f>
        <v/>
      </c>
      <c r="E98" s="7" t="str">
        <f>IF('תחזית רווה'!E$5=0,"",E8)</f>
        <v/>
      </c>
      <c r="F98" s="7" t="str">
        <f>IF('תחזית רווה'!F$5=0,"",F8)</f>
        <v/>
      </c>
      <c r="G98" s="7" t="str">
        <f>IF('תחזית רווה'!G$5=0,"",G8)</f>
        <v/>
      </c>
      <c r="H98" s="7" t="str">
        <f>IF('תחזית רווה'!H$5=0,"",H8)</f>
        <v/>
      </c>
      <c r="I98" s="7" t="str">
        <f>IF('תחזית רווה'!I$5=0,"",I8)</f>
        <v/>
      </c>
      <c r="J98" s="7" t="str">
        <f>IF('תחזית רווה'!J$5=0,"",J8)</f>
        <v/>
      </c>
      <c r="K98" s="7" t="str">
        <f>IF('תחזית רווה'!K$5=0,"",K8)</f>
        <v/>
      </c>
      <c r="L98" s="7" t="str">
        <f>IF('תחזית רווה'!L$5=0,"",L8)</f>
        <v/>
      </c>
      <c r="M98" s="7" t="str">
        <f>IF('תחזית רווה'!M$5=0,"",M8)</f>
        <v/>
      </c>
      <c r="N98" s="7" t="str">
        <f>IF('תחזית רווה'!N$5=0,"",N8)</f>
        <v/>
      </c>
      <c r="O98" s="37">
        <f>IFERROR(SUM(C98:N98),"")</f>
        <v>0</v>
      </c>
    </row>
    <row r="99" spans="1:15" x14ac:dyDescent="0.25">
      <c r="A99" s="24"/>
      <c r="B99" s="26" t="str">
        <f t="shared" si="47"/>
        <v>%</v>
      </c>
      <c r="C99" s="7" t="str">
        <f>IF('תחזית רווה'!C$5=0,"",C9)</f>
        <v/>
      </c>
      <c r="D99" s="7" t="str">
        <f>IF('תחזית רווה'!D$5=0,"",D9)</f>
        <v/>
      </c>
      <c r="E99" s="7" t="str">
        <f>IF('תחזית רווה'!E$5=0,"",E9)</f>
        <v/>
      </c>
      <c r="F99" s="7" t="str">
        <f>IF('תחזית רווה'!F$5=0,"",F9)</f>
        <v/>
      </c>
      <c r="G99" s="7" t="str">
        <f>IF('תחזית רווה'!G$5=0,"",G9)</f>
        <v/>
      </c>
      <c r="H99" s="7" t="str">
        <f>IF('תחזית רווה'!H$5=0,"",H9)</f>
        <v/>
      </c>
      <c r="I99" s="7" t="str">
        <f>IF('תחזית רווה'!I$5=0,"",I9)</f>
        <v/>
      </c>
      <c r="J99" s="7" t="str">
        <f>IF('תחזית רווה'!J$5=0,"",J9)</f>
        <v/>
      </c>
      <c r="K99" s="7" t="str">
        <f>IF('תחזית רווה'!K$5=0,"",K9)</f>
        <v/>
      </c>
      <c r="L99" s="7" t="str">
        <f>IF('תחזית רווה'!L$5=0,"",L9)</f>
        <v/>
      </c>
      <c r="M99" s="7" t="str">
        <f>IF('תחזית רווה'!M$5=0,"",M9)</f>
        <v/>
      </c>
      <c r="N99" s="7" t="str">
        <f>IF('תחזית רווה'!N$5=0,"",N9)</f>
        <v/>
      </c>
      <c r="O99" s="33" t="str">
        <f>IFERROR(O98/$O$95,"")</f>
        <v/>
      </c>
    </row>
    <row r="100" spans="1:15" x14ac:dyDescent="0.25">
      <c r="A100" s="24"/>
      <c r="B100" s="26" t="str">
        <f t="shared" si="47"/>
        <v>הכנסות 3</v>
      </c>
      <c r="C100" s="7" t="str">
        <f>IF('תחזית רווה'!C$5=0,"",C10)</f>
        <v/>
      </c>
      <c r="D100" s="7" t="str">
        <f>IF('תחזית רווה'!D$5=0,"",D10)</f>
        <v/>
      </c>
      <c r="E100" s="7" t="str">
        <f>IF('תחזית רווה'!E$5=0,"",E10)</f>
        <v/>
      </c>
      <c r="F100" s="7" t="str">
        <f>IF('תחזית רווה'!F$5=0,"",F10)</f>
        <v/>
      </c>
      <c r="G100" s="7" t="str">
        <f>IF('תחזית רווה'!G$5=0,"",G10)</f>
        <v/>
      </c>
      <c r="H100" s="7" t="str">
        <f>IF('תחזית רווה'!H$5=0,"",H10)</f>
        <v/>
      </c>
      <c r="I100" s="7" t="str">
        <f>IF('תחזית רווה'!I$5=0,"",I10)</f>
        <v/>
      </c>
      <c r="J100" s="7" t="str">
        <f>IF('תחזית רווה'!J$5=0,"",J10)</f>
        <v/>
      </c>
      <c r="K100" s="7" t="str">
        <f>IF('תחזית רווה'!K$5=0,"",K10)</f>
        <v/>
      </c>
      <c r="L100" s="7" t="str">
        <f>IF('תחזית רווה'!L$5=0,"",L10)</f>
        <v/>
      </c>
      <c r="M100" s="7" t="str">
        <f>IF('תחזית רווה'!M$5=0,"",M10)</f>
        <v/>
      </c>
      <c r="N100" s="7" t="str">
        <f>IF('תחזית רווה'!N$5=0,"",N10)</f>
        <v/>
      </c>
      <c r="O100" s="37">
        <f>IFERROR(SUM(C100:N100),"")</f>
        <v>0</v>
      </c>
    </row>
    <row r="101" spans="1:15" x14ac:dyDescent="0.25">
      <c r="A101" s="24"/>
      <c r="B101" s="26" t="str">
        <f t="shared" si="47"/>
        <v>%</v>
      </c>
      <c r="C101" s="7" t="str">
        <f>IF('תחזית רווה'!C$5=0,"",C11)</f>
        <v/>
      </c>
      <c r="D101" s="7" t="str">
        <f>IF('תחזית רווה'!D$5=0,"",D11)</f>
        <v/>
      </c>
      <c r="E101" s="7" t="str">
        <f>IF('תחזית רווה'!E$5=0,"",E11)</f>
        <v/>
      </c>
      <c r="F101" s="7" t="str">
        <f>IF('תחזית רווה'!F$5=0,"",F11)</f>
        <v/>
      </c>
      <c r="G101" s="7" t="str">
        <f>IF('תחזית רווה'!G$5=0,"",G11)</f>
        <v/>
      </c>
      <c r="H101" s="7" t="str">
        <f>IF('תחזית רווה'!H$5=0,"",H11)</f>
        <v/>
      </c>
      <c r="I101" s="7" t="str">
        <f>IF('תחזית רווה'!I$5=0,"",I11)</f>
        <v/>
      </c>
      <c r="J101" s="7" t="str">
        <f>IF('תחזית רווה'!J$5=0,"",J11)</f>
        <v/>
      </c>
      <c r="K101" s="7" t="str">
        <f>IF('תחזית רווה'!K$5=0,"",K11)</f>
        <v/>
      </c>
      <c r="L101" s="7" t="str">
        <f>IF('תחזית רווה'!L$5=0,"",L11)</f>
        <v/>
      </c>
      <c r="M101" s="7" t="str">
        <f>IF('תחזית רווה'!M$5=0,"",M11)</f>
        <v/>
      </c>
      <c r="N101" s="7" t="str">
        <f>IF('תחזית רווה'!N$5=0,"",N11)</f>
        <v/>
      </c>
      <c r="O101" s="33" t="str">
        <f>IFERROR(O100/$O$95,"")</f>
        <v/>
      </c>
    </row>
    <row r="102" spans="1:15" x14ac:dyDescent="0.25">
      <c r="A102" s="24"/>
      <c r="B102" s="26" t="str">
        <f t="shared" si="47"/>
        <v>הכנסות 4</v>
      </c>
      <c r="C102" s="7" t="str">
        <f>IF('תחזית רווה'!C$5=0,"",C12)</f>
        <v/>
      </c>
      <c r="D102" s="7" t="str">
        <f>IF('תחזית רווה'!D$5=0,"",D12)</f>
        <v/>
      </c>
      <c r="E102" s="7" t="str">
        <f>IF('תחזית רווה'!E$5=0,"",E12)</f>
        <v/>
      </c>
      <c r="F102" s="7" t="str">
        <f>IF('תחזית רווה'!F$5=0,"",F12)</f>
        <v/>
      </c>
      <c r="G102" s="7" t="str">
        <f>IF('תחזית רווה'!G$5=0,"",G12)</f>
        <v/>
      </c>
      <c r="H102" s="7" t="str">
        <f>IF('תחזית רווה'!H$5=0,"",H12)</f>
        <v/>
      </c>
      <c r="I102" s="7" t="str">
        <f>IF('תחזית רווה'!I$5=0,"",I12)</f>
        <v/>
      </c>
      <c r="J102" s="7" t="str">
        <f>IF('תחזית רווה'!J$5=0,"",J12)</f>
        <v/>
      </c>
      <c r="K102" s="7" t="str">
        <f>IF('תחזית רווה'!K$5=0,"",K12)</f>
        <v/>
      </c>
      <c r="L102" s="7" t="str">
        <f>IF('תחזית רווה'!L$5=0,"",L12)</f>
        <v/>
      </c>
      <c r="M102" s="7" t="str">
        <f>IF('תחזית רווה'!M$5=0,"",M12)</f>
        <v/>
      </c>
      <c r="N102" s="7" t="str">
        <f>IF('תחזית רווה'!N$5=0,"",N12)</f>
        <v/>
      </c>
      <c r="O102" s="37">
        <f>IFERROR(SUM(C102:N102),"")</f>
        <v>0</v>
      </c>
    </row>
    <row r="103" spans="1:15" x14ac:dyDescent="0.25">
      <c r="A103" s="24"/>
      <c r="B103" s="26" t="str">
        <f t="shared" si="47"/>
        <v>%</v>
      </c>
      <c r="C103" s="7" t="str">
        <f>IF('תחזית רווה'!C$5=0,"",C13)</f>
        <v/>
      </c>
      <c r="D103" s="7" t="str">
        <f>IF('תחזית רווה'!D$5=0,"",D13)</f>
        <v/>
      </c>
      <c r="E103" s="7" t="str">
        <f>IF('תחזית רווה'!E$5=0,"",E13)</f>
        <v/>
      </c>
      <c r="F103" s="7" t="str">
        <f>IF('תחזית רווה'!F$5=0,"",F13)</f>
        <v/>
      </c>
      <c r="G103" s="7" t="str">
        <f>IF('תחזית רווה'!G$5=0,"",G13)</f>
        <v/>
      </c>
      <c r="H103" s="7" t="str">
        <f>IF('תחזית רווה'!H$5=0,"",H13)</f>
        <v/>
      </c>
      <c r="I103" s="7" t="str">
        <f>IF('תחזית רווה'!I$5=0,"",I13)</f>
        <v/>
      </c>
      <c r="J103" s="7" t="str">
        <f>IF('תחזית רווה'!J$5=0,"",J13)</f>
        <v/>
      </c>
      <c r="K103" s="7" t="str">
        <f>IF('תחזית רווה'!K$5=0,"",K13)</f>
        <v/>
      </c>
      <c r="L103" s="7" t="str">
        <f>IF('תחזית רווה'!L$5=0,"",L13)</f>
        <v/>
      </c>
      <c r="M103" s="7" t="str">
        <f>IF('תחזית רווה'!M$5=0,"",M13)</f>
        <v/>
      </c>
      <c r="N103" s="7" t="str">
        <f>IF('תחזית רווה'!N$5=0,"",N13)</f>
        <v/>
      </c>
      <c r="O103" s="33" t="str">
        <f>IFERROR(O102/$O$95,"")</f>
        <v/>
      </c>
    </row>
    <row r="104" spans="1:15" x14ac:dyDescent="0.25">
      <c r="A104" s="24"/>
      <c r="B104" s="26" t="str">
        <f t="shared" si="47"/>
        <v>הכנסות 5</v>
      </c>
      <c r="C104" s="7" t="str">
        <f>IF('תחזית רווה'!C$5=0,"",C14)</f>
        <v/>
      </c>
      <c r="D104" s="7" t="str">
        <f>IF('תחזית רווה'!D$5=0,"",D14)</f>
        <v/>
      </c>
      <c r="E104" s="7" t="str">
        <f>IF('תחזית רווה'!E$5=0,"",E14)</f>
        <v/>
      </c>
      <c r="F104" s="7" t="str">
        <f>IF('תחזית רווה'!F$5=0,"",F14)</f>
        <v/>
      </c>
      <c r="G104" s="7" t="str">
        <f>IF('תחזית רווה'!G$5=0,"",G14)</f>
        <v/>
      </c>
      <c r="H104" s="7" t="str">
        <f>IF('תחזית רווה'!H$5=0,"",H14)</f>
        <v/>
      </c>
      <c r="I104" s="7" t="str">
        <f>IF('תחזית רווה'!I$5=0,"",I14)</f>
        <v/>
      </c>
      <c r="J104" s="7" t="str">
        <f>IF('תחזית רווה'!J$5=0,"",J14)</f>
        <v/>
      </c>
      <c r="K104" s="7" t="str">
        <f>IF('תחזית רווה'!K$5=0,"",K14)</f>
        <v/>
      </c>
      <c r="L104" s="7" t="str">
        <f>IF('תחזית רווה'!L$5=0,"",L14)</f>
        <v/>
      </c>
      <c r="M104" s="7" t="str">
        <f>IF('תחזית רווה'!M$5=0,"",M14)</f>
        <v/>
      </c>
      <c r="N104" s="7" t="str">
        <f>IF('תחזית רווה'!N$5=0,"",N14)</f>
        <v/>
      </c>
      <c r="O104" s="37">
        <f>IFERROR(SUM(C104:N104),"")</f>
        <v>0</v>
      </c>
    </row>
    <row r="105" spans="1:15" x14ac:dyDescent="0.25">
      <c r="A105" s="22"/>
      <c r="B105" s="26" t="str">
        <f t="shared" si="47"/>
        <v>%</v>
      </c>
      <c r="C105" s="7" t="str">
        <f>IF('תחזית רווה'!C$5=0,"",C15)</f>
        <v/>
      </c>
      <c r="D105" s="7" t="str">
        <f>IF('תחזית רווה'!D$5=0,"",D15)</f>
        <v/>
      </c>
      <c r="E105" s="7" t="str">
        <f>IF('תחזית רווה'!E$5=0,"",E15)</f>
        <v/>
      </c>
      <c r="F105" s="7" t="str">
        <f>IF('תחזית רווה'!F$5=0,"",F15)</f>
        <v/>
      </c>
      <c r="G105" s="7" t="str">
        <f>IF('תחזית רווה'!G$5=0,"",G15)</f>
        <v/>
      </c>
      <c r="H105" s="7" t="str">
        <f>IF('תחזית רווה'!H$5=0,"",H15)</f>
        <v/>
      </c>
      <c r="I105" s="7" t="str">
        <f>IF('תחזית רווה'!I$5=0,"",I15)</f>
        <v/>
      </c>
      <c r="J105" s="7" t="str">
        <f>IF('תחזית רווה'!J$5=0,"",J15)</f>
        <v/>
      </c>
      <c r="K105" s="7" t="str">
        <f>IF('תחזית רווה'!K$5=0,"",K15)</f>
        <v/>
      </c>
      <c r="L105" s="7" t="str">
        <f>IF('תחזית רווה'!L$5=0,"",L15)</f>
        <v/>
      </c>
      <c r="M105" s="7" t="str">
        <f>IF('תחזית רווה'!M$5=0,"",M15)</f>
        <v/>
      </c>
      <c r="N105" s="7" t="str">
        <f>IF('תחזית רווה'!N$5=0,"",N15)</f>
        <v/>
      </c>
      <c r="O105" s="33" t="str">
        <f>IFERROR(O104/$O$95,"")</f>
        <v/>
      </c>
    </row>
    <row r="106" spans="1:15" x14ac:dyDescent="0.25">
      <c r="B106" s="43" t="str">
        <f t="shared" si="47"/>
        <v>סה"כ עלות המכר</v>
      </c>
      <c r="C106" s="15" t="str">
        <f>IF('תחזית רווה'!C$5=0,"",C16)</f>
        <v/>
      </c>
      <c r="D106" s="15" t="str">
        <f>IF('תחזית רווה'!D$5=0,"",D16)</f>
        <v/>
      </c>
      <c r="E106" s="15" t="str">
        <f>IF('תחזית רווה'!E$5=0,"",E16)</f>
        <v/>
      </c>
      <c r="F106" s="15" t="str">
        <f>IF('תחזית רווה'!F$5=0,"",F16)</f>
        <v/>
      </c>
      <c r="G106" s="15" t="str">
        <f>IF('תחזית רווה'!G$5=0,"",G16)</f>
        <v/>
      </c>
      <c r="H106" s="15" t="str">
        <f>IF('תחזית רווה'!H$5=0,"",H16)</f>
        <v/>
      </c>
      <c r="I106" s="15" t="str">
        <f>IF('תחזית רווה'!I$5=0,"",I16)</f>
        <v/>
      </c>
      <c r="J106" s="15" t="str">
        <f>IF('תחזית רווה'!J$5=0,"",J16)</f>
        <v/>
      </c>
      <c r="K106" s="15" t="str">
        <f>IF('תחזית רווה'!K$5=0,"",K16)</f>
        <v/>
      </c>
      <c r="L106" s="15" t="str">
        <f>IF('תחזית רווה'!L$5=0,"",L16)</f>
        <v/>
      </c>
      <c r="M106" s="15" t="str">
        <f>IF('תחזית רווה'!M$5=0,"",M16)</f>
        <v/>
      </c>
      <c r="N106" s="15" t="str">
        <f>IF('תחזית רווה'!N$5=0,"",N16)</f>
        <v/>
      </c>
      <c r="O106" s="52">
        <f>IFERROR(SUM(C106:N106),"")</f>
        <v>0</v>
      </c>
    </row>
    <row r="107" spans="1:15" x14ac:dyDescent="0.25">
      <c r="B107" s="26" t="str">
        <f t="shared" si="47"/>
        <v>%</v>
      </c>
      <c r="C107" s="7" t="str">
        <f>IF('תחזית רווה'!C$5=0,"",C17)</f>
        <v/>
      </c>
      <c r="D107" s="7" t="str">
        <f>IF('תחזית רווה'!D$5=0,"",D17)</f>
        <v/>
      </c>
      <c r="E107" s="7" t="str">
        <f>IF('תחזית רווה'!E$5=0,"",E17)</f>
        <v/>
      </c>
      <c r="F107" s="7" t="str">
        <f>IF('תחזית רווה'!F$5=0,"",F17)</f>
        <v/>
      </c>
      <c r="G107" s="7" t="str">
        <f>IF('תחזית רווה'!G$5=0,"",G17)</f>
        <v/>
      </c>
      <c r="H107" s="7" t="str">
        <f>IF('תחזית רווה'!H$5=0,"",H17)</f>
        <v/>
      </c>
      <c r="I107" s="7" t="str">
        <f>IF('תחזית רווה'!I$5=0,"",I17)</f>
        <v/>
      </c>
      <c r="J107" s="7" t="str">
        <f>IF('תחזית רווה'!J$5=0,"",J17)</f>
        <v/>
      </c>
      <c r="K107" s="7" t="str">
        <f>IF('תחזית רווה'!K$5=0,"",K17)</f>
        <v/>
      </c>
      <c r="L107" s="7" t="str">
        <f>IF('תחזית רווה'!L$5=0,"",L17)</f>
        <v/>
      </c>
      <c r="M107" s="7" t="str">
        <f>IF('תחזית רווה'!M$5=0,"",M17)</f>
        <v/>
      </c>
      <c r="N107" s="7" t="str">
        <f>IF('תחזית רווה'!N$5=0,"",N17)</f>
        <v/>
      </c>
      <c r="O107" s="33" t="str">
        <f>IFERROR(O106/$O$95,"")</f>
        <v/>
      </c>
    </row>
    <row r="108" spans="1:15" x14ac:dyDescent="0.25">
      <c r="B108" s="26" t="str">
        <f t="shared" ref="B108:B171" si="48">B18</f>
        <v>מלאי פתיחה</v>
      </c>
      <c r="C108" s="7" t="str">
        <f>IF('תחזית רווה'!C$5=0,"",C18)</f>
        <v/>
      </c>
      <c r="D108" s="7" t="str">
        <f>IF('תחזית רווה'!D$5=0,"",D18)</f>
        <v/>
      </c>
      <c r="E108" s="7" t="str">
        <f>IF('תחזית רווה'!E$5=0,"",E18)</f>
        <v/>
      </c>
      <c r="F108" s="7" t="str">
        <f>IF('תחזית רווה'!F$5=0,"",F18)</f>
        <v/>
      </c>
      <c r="G108" s="7" t="str">
        <f>IF('תחזית רווה'!G$5=0,"",G18)</f>
        <v/>
      </c>
      <c r="H108" s="7" t="str">
        <f>IF('תחזית רווה'!H$5=0,"",H18)</f>
        <v/>
      </c>
      <c r="I108" s="7" t="str">
        <f>IF('תחזית רווה'!I$5=0,"",I18)</f>
        <v/>
      </c>
      <c r="J108" s="7" t="str">
        <f>IF('תחזית רווה'!J$5=0,"",J18)</f>
        <v/>
      </c>
      <c r="K108" s="7" t="str">
        <f>IF('תחזית רווה'!K$5=0,"",K18)</f>
        <v/>
      </c>
      <c r="L108" s="7" t="str">
        <f>IF('תחזית רווה'!L$5=0,"",L18)</f>
        <v/>
      </c>
      <c r="M108" s="7" t="str">
        <f>IF('תחזית רווה'!M$5=0,"",M18)</f>
        <v/>
      </c>
      <c r="N108" s="7" t="str">
        <f>IF('תחזית רווה'!N$5=0,"",N18)</f>
        <v/>
      </c>
      <c r="O108" s="37">
        <f>IFERROR(SUM(C108:N108),"")</f>
        <v>0</v>
      </c>
    </row>
    <row r="109" spans="1:15" x14ac:dyDescent="0.25">
      <c r="B109" s="26" t="str">
        <f t="shared" si="48"/>
        <v>%</v>
      </c>
      <c r="C109" s="7" t="str">
        <f>IF('תחזית רווה'!C$5=0,"",C19)</f>
        <v/>
      </c>
      <c r="D109" s="7" t="str">
        <f>IF('תחזית רווה'!D$5=0,"",D19)</f>
        <v/>
      </c>
      <c r="E109" s="7" t="str">
        <f>IF('תחזית רווה'!E$5=0,"",E19)</f>
        <v/>
      </c>
      <c r="F109" s="7" t="str">
        <f>IF('תחזית רווה'!F$5=0,"",F19)</f>
        <v/>
      </c>
      <c r="G109" s="7" t="str">
        <f>IF('תחזית רווה'!G$5=0,"",G19)</f>
        <v/>
      </c>
      <c r="H109" s="7" t="str">
        <f>IF('תחזית רווה'!H$5=0,"",H19)</f>
        <v/>
      </c>
      <c r="I109" s="7" t="str">
        <f>IF('תחזית רווה'!I$5=0,"",I19)</f>
        <v/>
      </c>
      <c r="J109" s="7" t="str">
        <f>IF('תחזית רווה'!J$5=0,"",J19)</f>
        <v/>
      </c>
      <c r="K109" s="7" t="str">
        <f>IF('תחזית רווה'!K$5=0,"",K19)</f>
        <v/>
      </c>
      <c r="L109" s="7" t="str">
        <f>IF('תחזית רווה'!L$5=0,"",L19)</f>
        <v/>
      </c>
      <c r="M109" s="7" t="str">
        <f>IF('תחזית רווה'!M$5=0,"",M19)</f>
        <v/>
      </c>
      <c r="N109" s="7" t="str">
        <f>IF('תחזית רווה'!N$5=0,"",N19)</f>
        <v/>
      </c>
      <c r="O109" s="37" t="str">
        <f>IFERROR(O108/$O$95,"")</f>
        <v/>
      </c>
    </row>
    <row r="110" spans="1:15" x14ac:dyDescent="0.25">
      <c r="B110" s="26" t="str">
        <f t="shared" si="48"/>
        <v>עלות המכר 1</v>
      </c>
      <c r="C110" s="7" t="str">
        <f>IF('תחזית רווה'!C$5=0,"",C20)</f>
        <v/>
      </c>
      <c r="D110" s="7" t="str">
        <f>IF('תחזית רווה'!D$5=0,"",D20)</f>
        <v/>
      </c>
      <c r="E110" s="7" t="str">
        <f>IF('תחזית רווה'!E$5=0,"",E20)</f>
        <v/>
      </c>
      <c r="F110" s="7" t="str">
        <f>IF('תחזית רווה'!F$5=0,"",F20)</f>
        <v/>
      </c>
      <c r="G110" s="7" t="str">
        <f>IF('תחזית רווה'!G$5=0,"",G20)</f>
        <v/>
      </c>
      <c r="H110" s="7" t="str">
        <f>IF('תחזית רווה'!H$5=0,"",H20)</f>
        <v/>
      </c>
      <c r="I110" s="7" t="str">
        <f>IF('תחזית רווה'!I$5=0,"",I20)</f>
        <v/>
      </c>
      <c r="J110" s="7" t="str">
        <f>IF('תחזית רווה'!J$5=0,"",J20)</f>
        <v/>
      </c>
      <c r="K110" s="7" t="str">
        <f>IF('תחזית רווה'!K$5=0,"",K20)</f>
        <v/>
      </c>
      <c r="L110" s="7" t="str">
        <f>IF('תחזית רווה'!L$5=0,"",L20)</f>
        <v/>
      </c>
      <c r="M110" s="7" t="str">
        <f>IF('תחזית רווה'!M$5=0,"",M20)</f>
        <v/>
      </c>
      <c r="N110" s="7" t="str">
        <f>IF('תחזית רווה'!N$5=0,"",N20)</f>
        <v/>
      </c>
      <c r="O110" s="37">
        <f>IFERROR(SUM(C110:N110),"")</f>
        <v>0</v>
      </c>
    </row>
    <row r="111" spans="1:15" x14ac:dyDescent="0.25">
      <c r="B111" s="26" t="str">
        <f t="shared" si="48"/>
        <v>%</v>
      </c>
      <c r="C111" s="7" t="str">
        <f>IF('תחזית רווה'!C$5=0,"",C21)</f>
        <v/>
      </c>
      <c r="D111" s="7" t="str">
        <f>IF('תחזית רווה'!D$5=0,"",D21)</f>
        <v/>
      </c>
      <c r="E111" s="7" t="str">
        <f>IF('תחזית רווה'!E$5=0,"",E21)</f>
        <v/>
      </c>
      <c r="F111" s="7" t="str">
        <f>IF('תחזית רווה'!F$5=0,"",F21)</f>
        <v/>
      </c>
      <c r="G111" s="7" t="str">
        <f>IF('תחזית רווה'!G$5=0,"",G21)</f>
        <v/>
      </c>
      <c r="H111" s="7" t="str">
        <f>IF('תחזית רווה'!H$5=0,"",H21)</f>
        <v/>
      </c>
      <c r="I111" s="7" t="str">
        <f>IF('תחזית רווה'!I$5=0,"",I21)</f>
        <v/>
      </c>
      <c r="J111" s="7" t="str">
        <f>IF('תחזית רווה'!J$5=0,"",J21)</f>
        <v/>
      </c>
      <c r="K111" s="7" t="str">
        <f>IF('תחזית רווה'!K$5=0,"",K21)</f>
        <v/>
      </c>
      <c r="L111" s="7" t="str">
        <f>IF('תחזית רווה'!L$5=0,"",L21)</f>
        <v/>
      </c>
      <c r="M111" s="7" t="str">
        <f>IF('תחזית רווה'!M$5=0,"",M21)</f>
        <v/>
      </c>
      <c r="N111" s="7" t="str">
        <f>IF('תחזית רווה'!N$5=0,"",N21)</f>
        <v/>
      </c>
      <c r="O111" s="33" t="str">
        <f>IFERROR(O110/$O$95,"")</f>
        <v/>
      </c>
    </row>
    <row r="112" spans="1:15" x14ac:dyDescent="0.25">
      <c r="B112" s="26" t="str">
        <f t="shared" si="48"/>
        <v>עלות המכר 2</v>
      </c>
      <c r="C112" s="7" t="str">
        <f>IF('תחזית רווה'!C$5=0,"",C22)</f>
        <v/>
      </c>
      <c r="D112" s="7" t="str">
        <f>IF('תחזית רווה'!D$5=0,"",D22)</f>
        <v/>
      </c>
      <c r="E112" s="7" t="str">
        <f>IF('תחזית רווה'!E$5=0,"",E22)</f>
        <v/>
      </c>
      <c r="F112" s="7" t="str">
        <f>IF('תחזית רווה'!F$5=0,"",F22)</f>
        <v/>
      </c>
      <c r="G112" s="7" t="str">
        <f>IF('תחזית רווה'!G$5=0,"",G22)</f>
        <v/>
      </c>
      <c r="H112" s="7" t="str">
        <f>IF('תחזית רווה'!H$5=0,"",H22)</f>
        <v/>
      </c>
      <c r="I112" s="7" t="str">
        <f>IF('תחזית רווה'!I$5=0,"",I22)</f>
        <v/>
      </c>
      <c r="J112" s="7" t="str">
        <f>IF('תחזית רווה'!J$5=0,"",J22)</f>
        <v/>
      </c>
      <c r="K112" s="7" t="str">
        <f>IF('תחזית רווה'!K$5=0,"",K22)</f>
        <v/>
      </c>
      <c r="L112" s="7" t="str">
        <f>IF('תחזית רווה'!L$5=0,"",L22)</f>
        <v/>
      </c>
      <c r="M112" s="7" t="str">
        <f>IF('תחזית רווה'!M$5=0,"",M22)</f>
        <v/>
      </c>
      <c r="N112" s="7" t="str">
        <f>IF('תחזית רווה'!N$5=0,"",N22)</f>
        <v/>
      </c>
      <c r="O112" s="37">
        <f>IFERROR(SUM(C112:N112),"")</f>
        <v>0</v>
      </c>
    </row>
    <row r="113" spans="2:15" x14ac:dyDescent="0.25">
      <c r="B113" s="26" t="str">
        <f t="shared" si="48"/>
        <v>%</v>
      </c>
      <c r="C113" s="7" t="str">
        <f>IF('תחזית רווה'!C$5=0,"",C23)</f>
        <v/>
      </c>
      <c r="D113" s="7" t="str">
        <f>IF('תחזית רווה'!D$5=0,"",D23)</f>
        <v/>
      </c>
      <c r="E113" s="7" t="str">
        <f>IF('תחזית רווה'!E$5=0,"",E23)</f>
        <v/>
      </c>
      <c r="F113" s="7" t="str">
        <f>IF('תחזית רווה'!F$5=0,"",F23)</f>
        <v/>
      </c>
      <c r="G113" s="7" t="str">
        <f>IF('תחזית רווה'!G$5=0,"",G23)</f>
        <v/>
      </c>
      <c r="H113" s="7" t="str">
        <f>IF('תחזית רווה'!H$5=0,"",H23)</f>
        <v/>
      </c>
      <c r="I113" s="7" t="str">
        <f>IF('תחזית רווה'!I$5=0,"",I23)</f>
        <v/>
      </c>
      <c r="J113" s="7" t="str">
        <f>IF('תחזית רווה'!J$5=0,"",J23)</f>
        <v/>
      </c>
      <c r="K113" s="7" t="str">
        <f>IF('תחזית רווה'!K$5=0,"",K23)</f>
        <v/>
      </c>
      <c r="L113" s="7" t="str">
        <f>IF('תחזית רווה'!L$5=0,"",L23)</f>
        <v/>
      </c>
      <c r="M113" s="7" t="str">
        <f>IF('תחזית רווה'!M$5=0,"",M23)</f>
        <v/>
      </c>
      <c r="N113" s="7" t="str">
        <f>IF('תחזית רווה'!N$5=0,"",N23)</f>
        <v/>
      </c>
      <c r="O113" s="33" t="str">
        <f>IFERROR(O112/$O$95,"")</f>
        <v/>
      </c>
    </row>
    <row r="114" spans="2:15" x14ac:dyDescent="0.25">
      <c r="B114" s="26" t="str">
        <f t="shared" si="48"/>
        <v>עלות המכר 3</v>
      </c>
      <c r="C114" s="7" t="str">
        <f>IF('תחזית רווה'!C$5=0,"",C24)</f>
        <v/>
      </c>
      <c r="D114" s="7" t="str">
        <f>IF('תחזית רווה'!D$5=0,"",D24)</f>
        <v/>
      </c>
      <c r="E114" s="7" t="str">
        <f>IF('תחזית רווה'!E$5=0,"",E24)</f>
        <v/>
      </c>
      <c r="F114" s="7" t="str">
        <f>IF('תחזית רווה'!F$5=0,"",F24)</f>
        <v/>
      </c>
      <c r="G114" s="7" t="str">
        <f>IF('תחזית רווה'!G$5=0,"",G24)</f>
        <v/>
      </c>
      <c r="H114" s="7" t="str">
        <f>IF('תחזית רווה'!H$5=0,"",H24)</f>
        <v/>
      </c>
      <c r="I114" s="7" t="str">
        <f>IF('תחזית רווה'!I$5=0,"",I24)</f>
        <v/>
      </c>
      <c r="J114" s="7" t="str">
        <f>IF('תחזית רווה'!J$5=0,"",J24)</f>
        <v/>
      </c>
      <c r="K114" s="7" t="str">
        <f>IF('תחזית רווה'!K$5=0,"",K24)</f>
        <v/>
      </c>
      <c r="L114" s="7" t="str">
        <f>IF('תחזית רווה'!L$5=0,"",L24)</f>
        <v/>
      </c>
      <c r="M114" s="7" t="str">
        <f>IF('תחזית רווה'!M$5=0,"",M24)</f>
        <v/>
      </c>
      <c r="N114" s="7" t="str">
        <f>IF('תחזית רווה'!N$5=0,"",N24)</f>
        <v/>
      </c>
      <c r="O114" s="37">
        <f>IFERROR(SUM(C114:N114),"")</f>
        <v>0</v>
      </c>
    </row>
    <row r="115" spans="2:15" x14ac:dyDescent="0.25">
      <c r="B115" s="26" t="str">
        <f t="shared" si="48"/>
        <v>%</v>
      </c>
      <c r="C115" s="7" t="str">
        <f>IF('תחזית רווה'!C$5=0,"",C25)</f>
        <v/>
      </c>
      <c r="D115" s="7" t="str">
        <f>IF('תחזית רווה'!D$5=0,"",D25)</f>
        <v/>
      </c>
      <c r="E115" s="7" t="str">
        <f>IF('תחזית רווה'!E$5=0,"",E25)</f>
        <v/>
      </c>
      <c r="F115" s="7" t="str">
        <f>IF('תחזית רווה'!F$5=0,"",F25)</f>
        <v/>
      </c>
      <c r="G115" s="7" t="str">
        <f>IF('תחזית רווה'!G$5=0,"",G25)</f>
        <v/>
      </c>
      <c r="H115" s="7" t="str">
        <f>IF('תחזית רווה'!H$5=0,"",H25)</f>
        <v/>
      </c>
      <c r="I115" s="7" t="str">
        <f>IF('תחזית רווה'!I$5=0,"",I25)</f>
        <v/>
      </c>
      <c r="J115" s="7" t="str">
        <f>IF('תחזית רווה'!J$5=0,"",J25)</f>
        <v/>
      </c>
      <c r="K115" s="7" t="str">
        <f>IF('תחזית רווה'!K$5=0,"",K25)</f>
        <v/>
      </c>
      <c r="L115" s="7" t="str">
        <f>IF('תחזית רווה'!L$5=0,"",L25)</f>
        <v/>
      </c>
      <c r="M115" s="7" t="str">
        <f>IF('תחזית רווה'!M$5=0,"",M25)</f>
        <v/>
      </c>
      <c r="N115" s="7" t="str">
        <f>IF('תחזית רווה'!N$5=0,"",N25)</f>
        <v/>
      </c>
      <c r="O115" s="33" t="str">
        <f>IFERROR(O114/$O$95,"")</f>
        <v/>
      </c>
    </row>
    <row r="116" spans="2:15" x14ac:dyDescent="0.25">
      <c r="B116" s="26" t="str">
        <f t="shared" si="48"/>
        <v>עלות המכר 4</v>
      </c>
      <c r="C116" s="7" t="str">
        <f>IF('תחזית רווה'!C$5=0,"",C26)</f>
        <v/>
      </c>
      <c r="D116" s="7" t="str">
        <f>IF('תחזית רווה'!D$5=0,"",D26)</f>
        <v/>
      </c>
      <c r="E116" s="7" t="str">
        <f>IF('תחזית רווה'!E$5=0,"",E26)</f>
        <v/>
      </c>
      <c r="F116" s="7" t="str">
        <f>IF('תחזית רווה'!F$5=0,"",F26)</f>
        <v/>
      </c>
      <c r="G116" s="7" t="str">
        <f>IF('תחזית רווה'!G$5=0,"",G26)</f>
        <v/>
      </c>
      <c r="H116" s="7" t="str">
        <f>IF('תחזית רווה'!H$5=0,"",H26)</f>
        <v/>
      </c>
      <c r="I116" s="7" t="str">
        <f>IF('תחזית רווה'!I$5=0,"",I26)</f>
        <v/>
      </c>
      <c r="J116" s="7" t="str">
        <f>IF('תחזית רווה'!J$5=0,"",J26)</f>
        <v/>
      </c>
      <c r="K116" s="7" t="str">
        <f>IF('תחזית רווה'!K$5=0,"",K26)</f>
        <v/>
      </c>
      <c r="L116" s="7" t="str">
        <f>IF('תחזית רווה'!L$5=0,"",L26)</f>
        <v/>
      </c>
      <c r="M116" s="7" t="str">
        <f>IF('תחזית רווה'!M$5=0,"",M26)</f>
        <v/>
      </c>
      <c r="N116" s="7" t="str">
        <f>IF('תחזית רווה'!N$5=0,"",N26)</f>
        <v/>
      </c>
      <c r="O116" s="37">
        <f>IFERROR(SUM(C116:N116),"")</f>
        <v>0</v>
      </c>
    </row>
    <row r="117" spans="2:15" x14ac:dyDescent="0.25">
      <c r="B117" s="26" t="str">
        <f t="shared" si="48"/>
        <v>%</v>
      </c>
      <c r="C117" s="7" t="str">
        <f>IF('תחזית רווה'!C$5=0,"",C27)</f>
        <v/>
      </c>
      <c r="D117" s="7" t="str">
        <f>IF('תחזית רווה'!D$5=0,"",D27)</f>
        <v/>
      </c>
      <c r="E117" s="7" t="str">
        <f>IF('תחזית רווה'!E$5=0,"",E27)</f>
        <v/>
      </c>
      <c r="F117" s="7" t="str">
        <f>IF('תחזית רווה'!F$5=0,"",F27)</f>
        <v/>
      </c>
      <c r="G117" s="7" t="str">
        <f>IF('תחזית רווה'!G$5=0,"",G27)</f>
        <v/>
      </c>
      <c r="H117" s="7" t="str">
        <f>IF('תחזית רווה'!H$5=0,"",H27)</f>
        <v/>
      </c>
      <c r="I117" s="7" t="str">
        <f>IF('תחזית רווה'!I$5=0,"",I27)</f>
        <v/>
      </c>
      <c r="J117" s="7" t="str">
        <f>IF('תחזית רווה'!J$5=0,"",J27)</f>
        <v/>
      </c>
      <c r="K117" s="7" t="str">
        <f>IF('תחזית רווה'!K$5=0,"",K27)</f>
        <v/>
      </c>
      <c r="L117" s="7" t="str">
        <f>IF('תחזית רווה'!L$5=0,"",L27)</f>
        <v/>
      </c>
      <c r="M117" s="7" t="str">
        <f>IF('תחזית רווה'!M$5=0,"",M27)</f>
        <v/>
      </c>
      <c r="N117" s="7" t="str">
        <f>IF('תחזית רווה'!N$5=0,"",N27)</f>
        <v/>
      </c>
      <c r="O117" s="33" t="str">
        <f>IFERROR(O116/$O$95,"")</f>
        <v/>
      </c>
    </row>
    <row r="118" spans="2:15" x14ac:dyDescent="0.25">
      <c r="B118" s="26" t="str">
        <f t="shared" si="48"/>
        <v>עלות המכר 5</v>
      </c>
      <c r="C118" s="7" t="str">
        <f>IF('תחזית רווה'!C$5=0,"",C28)</f>
        <v/>
      </c>
      <c r="D118" s="7" t="str">
        <f>IF('תחזית רווה'!D$5=0,"",D28)</f>
        <v/>
      </c>
      <c r="E118" s="7" t="str">
        <f>IF('תחזית רווה'!E$5=0,"",E28)</f>
        <v/>
      </c>
      <c r="F118" s="7" t="str">
        <f>IF('תחזית רווה'!F$5=0,"",F28)</f>
        <v/>
      </c>
      <c r="G118" s="7" t="str">
        <f>IF('תחזית רווה'!G$5=0,"",G28)</f>
        <v/>
      </c>
      <c r="H118" s="7" t="str">
        <f>IF('תחזית רווה'!H$5=0,"",H28)</f>
        <v/>
      </c>
      <c r="I118" s="7" t="str">
        <f>IF('תחזית רווה'!I$5=0,"",I28)</f>
        <v/>
      </c>
      <c r="J118" s="7" t="str">
        <f>IF('תחזית רווה'!J$5=0,"",J28)</f>
        <v/>
      </c>
      <c r="K118" s="7" t="str">
        <f>IF('תחזית רווה'!K$5=0,"",K28)</f>
        <v/>
      </c>
      <c r="L118" s="7" t="str">
        <f>IF('תחזית רווה'!L$5=0,"",L28)</f>
        <v/>
      </c>
      <c r="M118" s="7" t="str">
        <f>IF('תחזית רווה'!M$5=0,"",M28)</f>
        <v/>
      </c>
      <c r="N118" s="7" t="str">
        <f>IF('תחזית רווה'!N$5=0,"",N28)</f>
        <v/>
      </c>
      <c r="O118" s="37">
        <f>IFERROR(SUM(C118:N118),"")</f>
        <v>0</v>
      </c>
    </row>
    <row r="119" spans="2:15" x14ac:dyDescent="0.25">
      <c r="B119" s="26" t="str">
        <f t="shared" si="48"/>
        <v>%</v>
      </c>
      <c r="C119" s="7" t="str">
        <f>IF('תחזית רווה'!C$5=0,"",C29)</f>
        <v/>
      </c>
      <c r="D119" s="7" t="str">
        <f>IF('תחזית רווה'!D$5=0,"",D29)</f>
        <v/>
      </c>
      <c r="E119" s="7" t="str">
        <f>IF('תחזית רווה'!E$5=0,"",E29)</f>
        <v/>
      </c>
      <c r="F119" s="7" t="str">
        <f>IF('תחזית רווה'!F$5=0,"",F29)</f>
        <v/>
      </c>
      <c r="G119" s="7" t="str">
        <f>IF('תחזית רווה'!G$5=0,"",G29)</f>
        <v/>
      </c>
      <c r="H119" s="7" t="str">
        <f>IF('תחזית רווה'!H$5=0,"",H29)</f>
        <v/>
      </c>
      <c r="I119" s="7" t="str">
        <f>IF('תחזית רווה'!I$5=0,"",I29)</f>
        <v/>
      </c>
      <c r="J119" s="7" t="str">
        <f>IF('תחזית רווה'!J$5=0,"",J29)</f>
        <v/>
      </c>
      <c r="K119" s="7" t="str">
        <f>IF('תחזית רווה'!K$5=0,"",K29)</f>
        <v/>
      </c>
      <c r="L119" s="7" t="str">
        <f>IF('תחזית רווה'!L$5=0,"",L29)</f>
        <v/>
      </c>
      <c r="M119" s="7" t="str">
        <f>IF('תחזית רווה'!M$5=0,"",M29)</f>
        <v/>
      </c>
      <c r="N119" s="7" t="str">
        <f>IF('תחזית רווה'!N$5=0,"",N29)</f>
        <v/>
      </c>
      <c r="O119" s="33" t="str">
        <f>IFERROR(O118/$O$95,"")</f>
        <v/>
      </c>
    </row>
    <row r="120" spans="2:15" x14ac:dyDescent="0.25">
      <c r="B120" s="26" t="str">
        <f t="shared" si="48"/>
        <v>מלאי סגירה</v>
      </c>
      <c r="C120" s="7" t="str">
        <f>IF('תחזית רווה'!C$5=0,"",C30)</f>
        <v/>
      </c>
      <c r="D120" s="7" t="str">
        <f>IF('תחזית רווה'!D$5=0,"",D30)</f>
        <v/>
      </c>
      <c r="E120" s="7" t="str">
        <f>IF('תחזית רווה'!E$5=0,"",E30)</f>
        <v/>
      </c>
      <c r="F120" s="7" t="str">
        <f>IF('תחזית רווה'!F$5=0,"",F30)</f>
        <v/>
      </c>
      <c r="G120" s="7" t="str">
        <f>IF('תחזית רווה'!G$5=0,"",G30)</f>
        <v/>
      </c>
      <c r="H120" s="7" t="str">
        <f>IF('תחזית רווה'!H$5=0,"",H30)</f>
        <v/>
      </c>
      <c r="I120" s="7" t="str">
        <f>IF('תחזית רווה'!I$5=0,"",I30)</f>
        <v/>
      </c>
      <c r="J120" s="7" t="str">
        <f>IF('תחזית רווה'!J$5=0,"",J30)</f>
        <v/>
      </c>
      <c r="K120" s="7" t="str">
        <f>IF('תחזית רווה'!K$5=0,"",K30)</f>
        <v/>
      </c>
      <c r="L120" s="7" t="str">
        <f>IF('תחזית רווה'!L$5=0,"",L30)</f>
        <v/>
      </c>
      <c r="M120" s="7" t="str">
        <f>IF('תחזית רווה'!M$5=0,"",M30)</f>
        <v/>
      </c>
      <c r="N120" s="7" t="str">
        <f>IF('תחזית רווה'!N$5=0,"",N30)</f>
        <v/>
      </c>
      <c r="O120" s="37">
        <f>IFERROR(SUM(C120:N120),"")</f>
        <v>0</v>
      </c>
    </row>
    <row r="121" spans="2:15" x14ac:dyDescent="0.25">
      <c r="B121" s="26" t="str">
        <f t="shared" si="48"/>
        <v>%</v>
      </c>
      <c r="C121" s="7" t="str">
        <f>IF('תחזית רווה'!C$5=0,"",C31)</f>
        <v/>
      </c>
      <c r="D121" s="7" t="str">
        <f>IF('תחזית רווה'!D$5=0,"",D31)</f>
        <v/>
      </c>
      <c r="E121" s="7" t="str">
        <f>IF('תחזית רווה'!E$5=0,"",E31)</f>
        <v/>
      </c>
      <c r="F121" s="7" t="str">
        <f>IF('תחזית רווה'!F$5=0,"",F31)</f>
        <v/>
      </c>
      <c r="G121" s="7" t="str">
        <f>IF('תחזית רווה'!G$5=0,"",G31)</f>
        <v/>
      </c>
      <c r="H121" s="7" t="str">
        <f>IF('תחזית רווה'!H$5=0,"",H31)</f>
        <v/>
      </c>
      <c r="I121" s="7" t="str">
        <f>IF('תחזית רווה'!I$5=0,"",I31)</f>
        <v/>
      </c>
      <c r="J121" s="7" t="str">
        <f>IF('תחזית רווה'!J$5=0,"",J31)</f>
        <v/>
      </c>
      <c r="K121" s="7" t="str">
        <f>IF('תחזית רווה'!K$5=0,"",K31)</f>
        <v/>
      </c>
      <c r="L121" s="7" t="str">
        <f>IF('תחזית רווה'!L$5=0,"",L31)</f>
        <v/>
      </c>
      <c r="M121" s="7" t="str">
        <f>IF('תחזית רווה'!M$5=0,"",M31)</f>
        <v/>
      </c>
      <c r="N121" s="7" t="str">
        <f>IF('תחזית רווה'!N$5=0,"",N31)</f>
        <v/>
      </c>
      <c r="O121" s="33" t="str">
        <f>IFERROR(O120/$O$95,"")</f>
        <v/>
      </c>
    </row>
    <row r="122" spans="2:15" x14ac:dyDescent="0.25">
      <c r="B122" s="53" t="str">
        <f t="shared" si="48"/>
        <v>רווח גולמי</v>
      </c>
      <c r="C122" s="15" t="str">
        <f>IF('תחזית רווה'!C$5=0,"",C32)</f>
        <v/>
      </c>
      <c r="D122" s="15" t="str">
        <f>IF('תחזית רווה'!D$5=0,"",D32)</f>
        <v/>
      </c>
      <c r="E122" s="15" t="str">
        <f>IF('תחזית רווה'!E$5=0,"",E32)</f>
        <v/>
      </c>
      <c r="F122" s="15" t="str">
        <f>IF('תחזית רווה'!F$5=0,"",F32)</f>
        <v/>
      </c>
      <c r="G122" s="15" t="str">
        <f>IF('תחזית רווה'!G$5=0,"",G32)</f>
        <v/>
      </c>
      <c r="H122" s="15" t="str">
        <f>IF('תחזית רווה'!H$5=0,"",H32)</f>
        <v/>
      </c>
      <c r="I122" s="15" t="str">
        <f>IF('תחזית רווה'!I$5=0,"",I32)</f>
        <v/>
      </c>
      <c r="J122" s="15" t="str">
        <f>IF('תחזית רווה'!J$5=0,"",J32)</f>
        <v/>
      </c>
      <c r="K122" s="15" t="str">
        <f>IF('תחזית רווה'!K$5=0,"",K32)</f>
        <v/>
      </c>
      <c r="L122" s="15" t="str">
        <f>IF('תחזית רווה'!L$5=0,"",L32)</f>
        <v/>
      </c>
      <c r="M122" s="15" t="str">
        <f>IF('תחזית רווה'!M$5=0,"",M32)</f>
        <v/>
      </c>
      <c r="N122" s="15" t="str">
        <f>IF('תחזית רווה'!N$5=0,"",N32)</f>
        <v/>
      </c>
      <c r="O122" s="54">
        <f>IFERROR(SUM(C122:N122),"")</f>
        <v>0</v>
      </c>
    </row>
    <row r="123" spans="2:15" x14ac:dyDescent="0.25">
      <c r="B123" s="26" t="str">
        <f t="shared" si="48"/>
        <v>%</v>
      </c>
      <c r="C123" s="7" t="str">
        <f>IF('תחזית רווה'!C$5=0,"",C33)</f>
        <v/>
      </c>
      <c r="D123" s="7" t="str">
        <f>IF('תחזית רווה'!D$5=0,"",D33)</f>
        <v/>
      </c>
      <c r="E123" s="7" t="str">
        <f>IF('תחזית רווה'!E$5=0,"",E33)</f>
        <v/>
      </c>
      <c r="F123" s="7" t="str">
        <f>IF('תחזית רווה'!F$5=0,"",F33)</f>
        <v/>
      </c>
      <c r="G123" s="7" t="str">
        <f>IF('תחזית רווה'!G$5=0,"",G33)</f>
        <v/>
      </c>
      <c r="H123" s="7" t="str">
        <f>IF('תחזית רווה'!H$5=0,"",H33)</f>
        <v/>
      </c>
      <c r="I123" s="7" t="str">
        <f>IF('תחזית רווה'!I$5=0,"",I33)</f>
        <v/>
      </c>
      <c r="J123" s="7" t="str">
        <f>IF('תחזית רווה'!J$5=0,"",J33)</f>
        <v/>
      </c>
      <c r="K123" s="7" t="str">
        <f>IF('תחזית רווה'!K$5=0,"",K33)</f>
        <v/>
      </c>
      <c r="L123" s="7" t="str">
        <f>IF('תחזית רווה'!L$5=0,"",L33)</f>
        <v/>
      </c>
      <c r="M123" s="7" t="str">
        <f>IF('תחזית רווה'!M$5=0,"",M33)</f>
        <v/>
      </c>
      <c r="N123" s="7" t="str">
        <f>IF('תחזית רווה'!N$5=0,"",N33)</f>
        <v/>
      </c>
      <c r="O123" s="33" t="str">
        <f>IFERROR(O122/$O$95,"")</f>
        <v/>
      </c>
    </row>
    <row r="124" spans="2:15" x14ac:dyDescent="0.25">
      <c r="B124" s="53" t="str">
        <f t="shared" si="48"/>
        <v>סה"כ שכר</v>
      </c>
      <c r="C124" s="15" t="str">
        <f>IF('תחזית רווה'!C$5=0,"",C34)</f>
        <v/>
      </c>
      <c r="D124" s="15" t="str">
        <f>IF('תחזית רווה'!D$5=0,"",D34)</f>
        <v/>
      </c>
      <c r="E124" s="15" t="str">
        <f>IF('תחזית רווה'!E$5=0,"",E34)</f>
        <v/>
      </c>
      <c r="F124" s="15" t="str">
        <f>IF('תחזית רווה'!F$5=0,"",F34)</f>
        <v/>
      </c>
      <c r="G124" s="15" t="str">
        <f>IF('תחזית רווה'!G$5=0,"",G34)</f>
        <v/>
      </c>
      <c r="H124" s="15" t="str">
        <f>IF('תחזית רווה'!H$5=0,"",H34)</f>
        <v/>
      </c>
      <c r="I124" s="15" t="str">
        <f>IF('תחזית רווה'!I$5=0,"",I34)</f>
        <v/>
      </c>
      <c r="J124" s="15" t="str">
        <f>IF('תחזית רווה'!J$5=0,"",J34)</f>
        <v/>
      </c>
      <c r="K124" s="15" t="str">
        <f>IF('תחזית רווה'!K$5=0,"",K34)</f>
        <v/>
      </c>
      <c r="L124" s="15" t="str">
        <f>IF('תחזית רווה'!L$5=0,"",L34)</f>
        <v/>
      </c>
      <c r="M124" s="15" t="str">
        <f>IF('תחזית רווה'!M$5=0,"",M34)</f>
        <v/>
      </c>
      <c r="N124" s="15" t="str">
        <f>IF('תחזית רווה'!N$5=0,"",N34)</f>
        <v/>
      </c>
      <c r="O124" s="54">
        <f>IFERROR(SUM(C124:N124),"")</f>
        <v>0</v>
      </c>
    </row>
    <row r="125" spans="2:15" x14ac:dyDescent="0.25">
      <c r="B125" s="26" t="str">
        <f t="shared" si="48"/>
        <v>%</v>
      </c>
      <c r="C125" s="7" t="str">
        <f>IF('תחזית רווה'!C$5=0,"",C35)</f>
        <v/>
      </c>
      <c r="D125" s="7" t="str">
        <f>IF('תחזית רווה'!D$5=0,"",D35)</f>
        <v/>
      </c>
      <c r="E125" s="7" t="str">
        <f>IF('תחזית רווה'!E$5=0,"",E35)</f>
        <v/>
      </c>
      <c r="F125" s="7" t="str">
        <f>IF('תחזית רווה'!F$5=0,"",F35)</f>
        <v/>
      </c>
      <c r="G125" s="7" t="str">
        <f>IF('תחזית רווה'!G$5=0,"",G35)</f>
        <v/>
      </c>
      <c r="H125" s="7" t="str">
        <f>IF('תחזית רווה'!H$5=0,"",H35)</f>
        <v/>
      </c>
      <c r="I125" s="7" t="str">
        <f>IF('תחזית רווה'!I$5=0,"",I35)</f>
        <v/>
      </c>
      <c r="J125" s="7" t="str">
        <f>IF('תחזית רווה'!J$5=0,"",J35)</f>
        <v/>
      </c>
      <c r="K125" s="7" t="str">
        <f>IF('תחזית רווה'!K$5=0,"",K35)</f>
        <v/>
      </c>
      <c r="L125" s="7" t="str">
        <f>IF('תחזית רווה'!L$5=0,"",L35)</f>
        <v/>
      </c>
      <c r="M125" s="7" t="str">
        <f>IF('תחזית רווה'!M$5=0,"",M35)</f>
        <v/>
      </c>
      <c r="N125" s="7" t="str">
        <f>IF('תחזית רווה'!N$5=0,"",N35)</f>
        <v/>
      </c>
      <c r="O125" s="33" t="str">
        <f>IFERROR(O124/$O$95,"")</f>
        <v/>
      </c>
    </row>
    <row r="126" spans="2:15" x14ac:dyDescent="0.25">
      <c r="B126" s="26">
        <f t="shared" si="48"/>
        <v>0</v>
      </c>
      <c r="C126" s="7" t="str">
        <f>IF('תחזית רווה'!C$5=0,"",C36)</f>
        <v/>
      </c>
      <c r="D126" s="7" t="str">
        <f>IF('תחזית רווה'!D$5=0,"",D36)</f>
        <v/>
      </c>
      <c r="E126" s="7" t="str">
        <f>IF('תחזית רווה'!E$5=0,"",E36)</f>
        <v/>
      </c>
      <c r="F126" s="7" t="str">
        <f>IF('תחזית רווה'!F$5=0,"",F36)</f>
        <v/>
      </c>
      <c r="G126" s="7" t="str">
        <f>IF('תחזית רווה'!G$5=0,"",G36)</f>
        <v/>
      </c>
      <c r="H126" s="7" t="str">
        <f>IF('תחזית רווה'!H$5=0,"",H36)</f>
        <v/>
      </c>
      <c r="I126" s="7" t="str">
        <f>IF('תחזית רווה'!I$5=0,"",I36)</f>
        <v/>
      </c>
      <c r="J126" s="7" t="str">
        <f>IF('תחזית רווה'!J$5=0,"",J36)</f>
        <v/>
      </c>
      <c r="K126" s="7" t="str">
        <f>IF('תחזית רווה'!K$5=0,"",K36)</f>
        <v/>
      </c>
      <c r="L126" s="7" t="str">
        <f>IF('תחזית רווה'!L$5=0,"",L36)</f>
        <v/>
      </c>
      <c r="M126" s="7" t="str">
        <f>IF('תחזית רווה'!M$5=0,"",M36)</f>
        <v/>
      </c>
      <c r="N126" s="7" t="str">
        <f>IF('תחזית רווה'!N$5=0,"",N36)</f>
        <v/>
      </c>
      <c r="O126" s="37">
        <f>IFERROR(SUM(C126:N126),"")</f>
        <v>0</v>
      </c>
    </row>
    <row r="127" spans="2:15" x14ac:dyDescent="0.25">
      <c r="B127" s="26" t="str">
        <f t="shared" si="48"/>
        <v>%</v>
      </c>
      <c r="C127" s="7" t="str">
        <f>IF('תחזית רווה'!C$5=0,"",C37)</f>
        <v/>
      </c>
      <c r="D127" s="7" t="str">
        <f>IF('תחזית רווה'!D$5=0,"",D37)</f>
        <v/>
      </c>
      <c r="E127" s="7" t="str">
        <f>IF('תחזית רווה'!E$5=0,"",E37)</f>
        <v/>
      </c>
      <c r="F127" s="7" t="str">
        <f>IF('תחזית רווה'!F$5=0,"",F37)</f>
        <v/>
      </c>
      <c r="G127" s="7" t="str">
        <f>IF('תחזית רווה'!G$5=0,"",G37)</f>
        <v/>
      </c>
      <c r="H127" s="7" t="str">
        <f>IF('תחזית רווה'!H$5=0,"",H37)</f>
        <v/>
      </c>
      <c r="I127" s="7" t="str">
        <f>IF('תחזית רווה'!I$5=0,"",I37)</f>
        <v/>
      </c>
      <c r="J127" s="7" t="str">
        <f>IF('תחזית רווה'!J$5=0,"",J37)</f>
        <v/>
      </c>
      <c r="K127" s="7" t="str">
        <f>IF('תחזית רווה'!K$5=0,"",K37)</f>
        <v/>
      </c>
      <c r="L127" s="7" t="str">
        <f>IF('תחזית רווה'!L$5=0,"",L37)</f>
        <v/>
      </c>
      <c r="M127" s="7" t="str">
        <f>IF('תחזית רווה'!M$5=0,"",M37)</f>
        <v/>
      </c>
      <c r="N127" s="7" t="str">
        <f>IF('תחזית רווה'!N$5=0,"",N37)</f>
        <v/>
      </c>
      <c r="O127" s="33" t="str">
        <f>IFERROR(O126/$O$95,"")</f>
        <v/>
      </c>
    </row>
    <row r="128" spans="2:15" x14ac:dyDescent="0.25">
      <c r="B128" s="26">
        <f t="shared" si="48"/>
        <v>0</v>
      </c>
      <c r="C128" s="7" t="str">
        <f>IF('תחזית רווה'!C$5=0,"",C38)</f>
        <v/>
      </c>
      <c r="D128" s="7" t="str">
        <f>IF('תחזית רווה'!D$5=0,"",D38)</f>
        <v/>
      </c>
      <c r="E128" s="7" t="str">
        <f>IF('תחזית רווה'!E$5=0,"",E38)</f>
        <v/>
      </c>
      <c r="F128" s="7" t="str">
        <f>IF('תחזית רווה'!F$5=0,"",F38)</f>
        <v/>
      </c>
      <c r="G128" s="7" t="str">
        <f>IF('תחזית רווה'!G$5=0,"",G38)</f>
        <v/>
      </c>
      <c r="H128" s="7" t="str">
        <f>IF('תחזית רווה'!H$5=0,"",H38)</f>
        <v/>
      </c>
      <c r="I128" s="7" t="str">
        <f>IF('תחזית רווה'!I$5=0,"",I38)</f>
        <v/>
      </c>
      <c r="J128" s="7" t="str">
        <f>IF('תחזית רווה'!J$5=0,"",J38)</f>
        <v/>
      </c>
      <c r="K128" s="7" t="str">
        <f>IF('תחזית רווה'!K$5=0,"",K38)</f>
        <v/>
      </c>
      <c r="L128" s="7" t="str">
        <f>IF('תחזית רווה'!L$5=0,"",L38)</f>
        <v/>
      </c>
      <c r="M128" s="7" t="str">
        <f>IF('תחזית רווה'!M$5=0,"",M38)</f>
        <v/>
      </c>
      <c r="N128" s="7" t="str">
        <f>IF('תחזית רווה'!N$5=0,"",N38)</f>
        <v/>
      </c>
      <c r="O128" s="37">
        <f>IFERROR(SUM(C128:N128),"")</f>
        <v>0</v>
      </c>
    </row>
    <row r="129" spans="2:15" x14ac:dyDescent="0.25">
      <c r="B129" s="26" t="str">
        <f t="shared" si="48"/>
        <v>%</v>
      </c>
      <c r="C129" s="7" t="str">
        <f>IF('תחזית רווה'!C$5=0,"",C39)</f>
        <v/>
      </c>
      <c r="D129" s="7" t="str">
        <f>IF('תחזית רווה'!D$5=0,"",D39)</f>
        <v/>
      </c>
      <c r="E129" s="7" t="str">
        <f>IF('תחזית רווה'!E$5=0,"",E39)</f>
        <v/>
      </c>
      <c r="F129" s="7" t="str">
        <f>IF('תחזית רווה'!F$5=0,"",F39)</f>
        <v/>
      </c>
      <c r="G129" s="7" t="str">
        <f>IF('תחזית רווה'!G$5=0,"",G39)</f>
        <v/>
      </c>
      <c r="H129" s="7" t="str">
        <f>IF('תחזית רווה'!H$5=0,"",H39)</f>
        <v/>
      </c>
      <c r="I129" s="7" t="str">
        <f>IF('תחזית רווה'!I$5=0,"",I39)</f>
        <v/>
      </c>
      <c r="J129" s="7" t="str">
        <f>IF('תחזית רווה'!J$5=0,"",J39)</f>
        <v/>
      </c>
      <c r="K129" s="7" t="str">
        <f>IF('תחזית רווה'!K$5=0,"",K39)</f>
        <v/>
      </c>
      <c r="L129" s="7" t="str">
        <f>IF('תחזית רווה'!L$5=0,"",L39)</f>
        <v/>
      </c>
      <c r="M129" s="7" t="str">
        <f>IF('תחזית רווה'!M$5=0,"",M39)</f>
        <v/>
      </c>
      <c r="N129" s="7" t="str">
        <f>IF('תחזית רווה'!N$5=0,"",N39)</f>
        <v/>
      </c>
      <c r="O129" s="33" t="str">
        <f>IFERROR(O128/$O$95,"")</f>
        <v/>
      </c>
    </row>
    <row r="130" spans="2:15" x14ac:dyDescent="0.25">
      <c r="B130" s="26">
        <f t="shared" si="48"/>
        <v>0</v>
      </c>
      <c r="C130" s="7" t="str">
        <f>IF('תחזית רווה'!C$5=0,"",C40)</f>
        <v/>
      </c>
      <c r="D130" s="7" t="str">
        <f>IF('תחזית רווה'!D$5=0,"",D40)</f>
        <v/>
      </c>
      <c r="E130" s="7" t="str">
        <f>IF('תחזית רווה'!E$5=0,"",E40)</f>
        <v/>
      </c>
      <c r="F130" s="7" t="str">
        <f>IF('תחזית רווה'!F$5=0,"",F40)</f>
        <v/>
      </c>
      <c r="G130" s="7" t="str">
        <f>IF('תחזית רווה'!G$5=0,"",G40)</f>
        <v/>
      </c>
      <c r="H130" s="7" t="str">
        <f>IF('תחזית רווה'!H$5=0,"",H40)</f>
        <v/>
      </c>
      <c r="I130" s="7" t="str">
        <f>IF('תחזית רווה'!I$5=0,"",I40)</f>
        <v/>
      </c>
      <c r="J130" s="7" t="str">
        <f>IF('תחזית רווה'!J$5=0,"",J40)</f>
        <v/>
      </c>
      <c r="K130" s="7" t="str">
        <f>IF('תחזית רווה'!K$5=0,"",K40)</f>
        <v/>
      </c>
      <c r="L130" s="7" t="str">
        <f>IF('תחזית רווה'!L$5=0,"",L40)</f>
        <v/>
      </c>
      <c r="M130" s="7" t="str">
        <f>IF('תחזית רווה'!M$5=0,"",M40)</f>
        <v/>
      </c>
      <c r="N130" s="7" t="str">
        <f>IF('תחזית רווה'!N$5=0,"",N40)</f>
        <v/>
      </c>
      <c r="O130" s="37">
        <f>IFERROR(SUM(C130:N130),"")</f>
        <v>0</v>
      </c>
    </row>
    <row r="131" spans="2:15" x14ac:dyDescent="0.25">
      <c r="B131" s="26" t="str">
        <f t="shared" si="48"/>
        <v>%</v>
      </c>
      <c r="C131" s="7" t="str">
        <f>IF('תחזית רווה'!C$5=0,"",C41)</f>
        <v/>
      </c>
      <c r="D131" s="7" t="str">
        <f>IF('תחזית רווה'!D$5=0,"",D41)</f>
        <v/>
      </c>
      <c r="E131" s="7" t="str">
        <f>IF('תחזית רווה'!E$5=0,"",E41)</f>
        <v/>
      </c>
      <c r="F131" s="7" t="str">
        <f>IF('תחזית רווה'!F$5=0,"",F41)</f>
        <v/>
      </c>
      <c r="G131" s="7" t="str">
        <f>IF('תחזית רווה'!G$5=0,"",G41)</f>
        <v/>
      </c>
      <c r="H131" s="7" t="str">
        <f>IF('תחזית רווה'!H$5=0,"",H41)</f>
        <v/>
      </c>
      <c r="I131" s="7" t="str">
        <f>IF('תחזית רווה'!I$5=0,"",I41)</f>
        <v/>
      </c>
      <c r="J131" s="7" t="str">
        <f>IF('תחזית רווה'!J$5=0,"",J41)</f>
        <v/>
      </c>
      <c r="K131" s="7" t="str">
        <f>IF('תחזית רווה'!K$5=0,"",K41)</f>
        <v/>
      </c>
      <c r="L131" s="7" t="str">
        <f>IF('תחזית רווה'!L$5=0,"",L41)</f>
        <v/>
      </c>
      <c r="M131" s="7" t="str">
        <f>IF('תחזית רווה'!M$5=0,"",M41)</f>
        <v/>
      </c>
      <c r="N131" s="7" t="str">
        <f>IF('תחזית רווה'!N$5=0,"",N41)</f>
        <v/>
      </c>
      <c r="O131" s="33" t="str">
        <f>IFERROR(O130/$O$95,"")</f>
        <v/>
      </c>
    </row>
    <row r="132" spans="2:15" x14ac:dyDescent="0.25">
      <c r="B132" s="26">
        <f t="shared" si="48"/>
        <v>0</v>
      </c>
      <c r="C132" s="7" t="str">
        <f>IF('תחזית רווה'!C$5=0,"",C42)</f>
        <v/>
      </c>
      <c r="D132" s="7" t="str">
        <f>IF('תחזית רווה'!D$5=0,"",D42)</f>
        <v/>
      </c>
      <c r="E132" s="7" t="str">
        <f>IF('תחזית רווה'!E$5=0,"",E42)</f>
        <v/>
      </c>
      <c r="F132" s="7" t="str">
        <f>IF('תחזית רווה'!F$5=0,"",F42)</f>
        <v/>
      </c>
      <c r="G132" s="7" t="str">
        <f>IF('תחזית רווה'!G$5=0,"",G42)</f>
        <v/>
      </c>
      <c r="H132" s="7" t="str">
        <f>IF('תחזית רווה'!H$5=0,"",H42)</f>
        <v/>
      </c>
      <c r="I132" s="7" t="str">
        <f>IF('תחזית רווה'!I$5=0,"",I42)</f>
        <v/>
      </c>
      <c r="J132" s="7" t="str">
        <f>IF('תחזית רווה'!J$5=0,"",J42)</f>
        <v/>
      </c>
      <c r="K132" s="7" t="str">
        <f>IF('תחזית רווה'!K$5=0,"",K42)</f>
        <v/>
      </c>
      <c r="L132" s="7" t="str">
        <f>IF('תחזית רווה'!L$5=0,"",L42)</f>
        <v/>
      </c>
      <c r="M132" s="7" t="str">
        <f>IF('תחזית רווה'!M$5=0,"",M42)</f>
        <v/>
      </c>
      <c r="N132" s="7" t="str">
        <f>IF('תחזית רווה'!N$5=0,"",N42)</f>
        <v/>
      </c>
      <c r="O132" s="37">
        <f>IFERROR(SUM(C132:N132),"")</f>
        <v>0</v>
      </c>
    </row>
    <row r="133" spans="2:15" x14ac:dyDescent="0.25">
      <c r="B133" s="26" t="str">
        <f t="shared" si="48"/>
        <v>%</v>
      </c>
      <c r="C133" s="7" t="str">
        <f>IF('תחזית רווה'!C$5=0,"",C43)</f>
        <v/>
      </c>
      <c r="D133" s="7" t="str">
        <f>IF('תחזית רווה'!D$5=0,"",D43)</f>
        <v/>
      </c>
      <c r="E133" s="7" t="str">
        <f>IF('תחזית רווה'!E$5=0,"",E43)</f>
        <v/>
      </c>
      <c r="F133" s="7" t="str">
        <f>IF('תחזית רווה'!F$5=0,"",F43)</f>
        <v/>
      </c>
      <c r="G133" s="7" t="str">
        <f>IF('תחזית רווה'!G$5=0,"",G43)</f>
        <v/>
      </c>
      <c r="H133" s="7" t="str">
        <f>IF('תחזית רווה'!H$5=0,"",H43)</f>
        <v/>
      </c>
      <c r="I133" s="7" t="str">
        <f>IF('תחזית רווה'!I$5=0,"",I43)</f>
        <v/>
      </c>
      <c r="J133" s="7" t="str">
        <f>IF('תחזית רווה'!J$5=0,"",J43)</f>
        <v/>
      </c>
      <c r="K133" s="7" t="str">
        <f>IF('תחזית רווה'!K$5=0,"",K43)</f>
        <v/>
      </c>
      <c r="L133" s="7" t="str">
        <f>IF('תחזית רווה'!L$5=0,"",L43)</f>
        <v/>
      </c>
      <c r="M133" s="7" t="str">
        <f>IF('תחזית רווה'!M$5=0,"",M43)</f>
        <v/>
      </c>
      <c r="N133" s="7" t="str">
        <f>IF('תחזית רווה'!N$5=0,"",N43)</f>
        <v/>
      </c>
      <c r="O133" s="33" t="str">
        <f>IFERROR(O132/$O$95,"")</f>
        <v/>
      </c>
    </row>
    <row r="134" spans="2:15" x14ac:dyDescent="0.25">
      <c r="B134" s="26">
        <f t="shared" si="48"/>
        <v>0</v>
      </c>
      <c r="C134" s="7" t="str">
        <f>IF('תחזית רווה'!C$5=0,"",C44)</f>
        <v/>
      </c>
      <c r="D134" s="7" t="str">
        <f>IF('תחזית רווה'!D$5=0,"",D44)</f>
        <v/>
      </c>
      <c r="E134" s="7" t="str">
        <f>IF('תחזית רווה'!E$5=0,"",E44)</f>
        <v/>
      </c>
      <c r="F134" s="7" t="str">
        <f>IF('תחזית רווה'!F$5=0,"",F44)</f>
        <v/>
      </c>
      <c r="G134" s="7" t="str">
        <f>IF('תחזית רווה'!G$5=0,"",G44)</f>
        <v/>
      </c>
      <c r="H134" s="7" t="str">
        <f>IF('תחזית רווה'!H$5=0,"",H44)</f>
        <v/>
      </c>
      <c r="I134" s="7" t="str">
        <f>IF('תחזית רווה'!I$5=0,"",I44)</f>
        <v/>
      </c>
      <c r="J134" s="7" t="str">
        <f>IF('תחזית רווה'!J$5=0,"",J44)</f>
        <v/>
      </c>
      <c r="K134" s="7" t="str">
        <f>IF('תחזית רווה'!K$5=0,"",K44)</f>
        <v/>
      </c>
      <c r="L134" s="7" t="str">
        <f>IF('תחזית רווה'!L$5=0,"",L44)</f>
        <v/>
      </c>
      <c r="M134" s="7" t="str">
        <f>IF('תחזית רווה'!M$5=0,"",M44)</f>
        <v/>
      </c>
      <c r="N134" s="7" t="str">
        <f>IF('תחזית רווה'!N$5=0,"",N44)</f>
        <v/>
      </c>
      <c r="O134" s="37">
        <f>IFERROR(SUM(C134:N134),"")</f>
        <v>0</v>
      </c>
    </row>
    <row r="135" spans="2:15" x14ac:dyDescent="0.25">
      <c r="B135" s="26" t="str">
        <f t="shared" si="48"/>
        <v>%</v>
      </c>
      <c r="C135" s="7" t="str">
        <f>IF('תחזית רווה'!C$5=0,"",C45)</f>
        <v/>
      </c>
      <c r="D135" s="7" t="str">
        <f>IF('תחזית רווה'!D$5=0,"",D45)</f>
        <v/>
      </c>
      <c r="E135" s="7" t="str">
        <f>IF('תחזית רווה'!E$5=0,"",E45)</f>
        <v/>
      </c>
      <c r="F135" s="7" t="str">
        <f>IF('תחזית רווה'!F$5=0,"",F45)</f>
        <v/>
      </c>
      <c r="G135" s="7" t="str">
        <f>IF('תחזית רווה'!G$5=0,"",G45)</f>
        <v/>
      </c>
      <c r="H135" s="7" t="str">
        <f>IF('תחזית רווה'!H$5=0,"",H45)</f>
        <v/>
      </c>
      <c r="I135" s="7" t="str">
        <f>IF('תחזית רווה'!I$5=0,"",I45)</f>
        <v/>
      </c>
      <c r="J135" s="7" t="str">
        <f>IF('תחזית רווה'!J$5=0,"",J45)</f>
        <v/>
      </c>
      <c r="K135" s="7" t="str">
        <f>IF('תחזית רווה'!K$5=0,"",K45)</f>
        <v/>
      </c>
      <c r="L135" s="7" t="str">
        <f>IF('תחזית רווה'!L$5=0,"",L45)</f>
        <v/>
      </c>
      <c r="M135" s="7" t="str">
        <f>IF('תחזית רווה'!M$5=0,"",M45)</f>
        <v/>
      </c>
      <c r="N135" s="7" t="str">
        <f>IF('תחזית רווה'!N$5=0,"",N45)</f>
        <v/>
      </c>
      <c r="O135" s="33" t="str">
        <f>IFERROR(O134/$O$95,"")</f>
        <v/>
      </c>
    </row>
    <row r="136" spans="2:15" x14ac:dyDescent="0.25">
      <c r="B136" s="26">
        <f t="shared" si="48"/>
        <v>0</v>
      </c>
      <c r="C136" s="7" t="str">
        <f>IF('תחזית רווה'!C$5=0,"",C46)</f>
        <v/>
      </c>
      <c r="D136" s="7" t="str">
        <f>IF('תחזית רווה'!D$5=0,"",D46)</f>
        <v/>
      </c>
      <c r="E136" s="7" t="str">
        <f>IF('תחזית רווה'!E$5=0,"",E46)</f>
        <v/>
      </c>
      <c r="F136" s="7" t="str">
        <f>IF('תחזית רווה'!F$5=0,"",F46)</f>
        <v/>
      </c>
      <c r="G136" s="7" t="str">
        <f>IF('תחזית רווה'!G$5=0,"",G46)</f>
        <v/>
      </c>
      <c r="H136" s="7" t="str">
        <f>IF('תחזית רווה'!H$5=0,"",H46)</f>
        <v/>
      </c>
      <c r="I136" s="7" t="str">
        <f>IF('תחזית רווה'!I$5=0,"",I46)</f>
        <v/>
      </c>
      <c r="J136" s="7" t="str">
        <f>IF('תחזית רווה'!J$5=0,"",J46)</f>
        <v/>
      </c>
      <c r="K136" s="7" t="str">
        <f>IF('תחזית רווה'!K$5=0,"",K46)</f>
        <v/>
      </c>
      <c r="L136" s="7" t="str">
        <f>IF('תחזית רווה'!L$5=0,"",L46)</f>
        <v/>
      </c>
      <c r="M136" s="7" t="str">
        <f>IF('תחזית רווה'!M$5=0,"",M46)</f>
        <v/>
      </c>
      <c r="N136" s="7" t="str">
        <f>IF('תחזית רווה'!N$5=0,"",N46)</f>
        <v/>
      </c>
      <c r="O136" s="37">
        <f>IFERROR(SUM(C136:N136),"")</f>
        <v>0</v>
      </c>
    </row>
    <row r="137" spans="2:15" x14ac:dyDescent="0.25">
      <c r="B137" s="26" t="str">
        <f t="shared" si="48"/>
        <v>%</v>
      </c>
      <c r="C137" s="7" t="str">
        <f>IF('תחזית רווה'!C$5=0,"",C47)</f>
        <v/>
      </c>
      <c r="D137" s="7" t="str">
        <f>IF('תחזית רווה'!D$5=0,"",D47)</f>
        <v/>
      </c>
      <c r="E137" s="7" t="str">
        <f>IF('תחזית רווה'!E$5=0,"",E47)</f>
        <v/>
      </c>
      <c r="F137" s="7" t="str">
        <f>IF('תחזית רווה'!F$5=0,"",F47)</f>
        <v/>
      </c>
      <c r="G137" s="7" t="str">
        <f>IF('תחזית רווה'!G$5=0,"",G47)</f>
        <v/>
      </c>
      <c r="H137" s="7" t="str">
        <f>IF('תחזית רווה'!H$5=0,"",H47)</f>
        <v/>
      </c>
      <c r="I137" s="7" t="str">
        <f>IF('תחזית רווה'!I$5=0,"",I47)</f>
        <v/>
      </c>
      <c r="J137" s="7" t="str">
        <f>IF('תחזית רווה'!J$5=0,"",J47)</f>
        <v/>
      </c>
      <c r="K137" s="7" t="str">
        <f>IF('תחזית רווה'!K$5=0,"",K47)</f>
        <v/>
      </c>
      <c r="L137" s="7" t="str">
        <f>IF('תחזית רווה'!L$5=0,"",L47)</f>
        <v/>
      </c>
      <c r="M137" s="7" t="str">
        <f>IF('תחזית רווה'!M$5=0,"",M47)</f>
        <v/>
      </c>
      <c r="N137" s="7" t="str">
        <f>IF('תחזית רווה'!N$5=0,"",N47)</f>
        <v/>
      </c>
      <c r="O137" s="33" t="str">
        <f>IFERROR(O136/$O$95,"")</f>
        <v/>
      </c>
    </row>
    <row r="138" spans="2:15" x14ac:dyDescent="0.25">
      <c r="B138" s="26">
        <f t="shared" si="48"/>
        <v>0</v>
      </c>
      <c r="C138" s="7" t="str">
        <f>IF('תחזית רווה'!C$5=0,"",C48)</f>
        <v/>
      </c>
      <c r="D138" s="7" t="str">
        <f>IF('תחזית רווה'!D$5=0,"",D48)</f>
        <v/>
      </c>
      <c r="E138" s="7" t="str">
        <f>IF('תחזית רווה'!E$5=0,"",E48)</f>
        <v/>
      </c>
      <c r="F138" s="7" t="str">
        <f>IF('תחזית רווה'!F$5=0,"",F48)</f>
        <v/>
      </c>
      <c r="G138" s="7" t="str">
        <f>IF('תחזית רווה'!G$5=0,"",G48)</f>
        <v/>
      </c>
      <c r="H138" s="7" t="str">
        <f>IF('תחזית רווה'!H$5=0,"",H48)</f>
        <v/>
      </c>
      <c r="I138" s="7" t="str">
        <f>IF('תחזית רווה'!I$5=0,"",I48)</f>
        <v/>
      </c>
      <c r="J138" s="7" t="str">
        <f>IF('תחזית רווה'!J$5=0,"",J48)</f>
        <v/>
      </c>
      <c r="K138" s="7" t="str">
        <f>IF('תחזית רווה'!K$5=0,"",K48)</f>
        <v/>
      </c>
      <c r="L138" s="7" t="str">
        <f>IF('תחזית רווה'!L$5=0,"",L48)</f>
        <v/>
      </c>
      <c r="M138" s="7" t="str">
        <f>IF('תחזית רווה'!M$5=0,"",M48)</f>
        <v/>
      </c>
      <c r="N138" s="7" t="str">
        <f>IF('תחזית רווה'!N$5=0,"",N48)</f>
        <v/>
      </c>
      <c r="O138" s="37">
        <f>IFERROR(SUM(C138:N138),"")</f>
        <v>0</v>
      </c>
    </row>
    <row r="139" spans="2:15" x14ac:dyDescent="0.25">
      <c r="B139" s="26" t="str">
        <f t="shared" si="48"/>
        <v>%</v>
      </c>
      <c r="C139" s="7" t="str">
        <f>IF('תחזית רווה'!C$5=0,"",C49)</f>
        <v/>
      </c>
      <c r="D139" s="7" t="str">
        <f>IF('תחזית רווה'!D$5=0,"",D49)</f>
        <v/>
      </c>
      <c r="E139" s="7" t="str">
        <f>IF('תחזית רווה'!E$5=0,"",E49)</f>
        <v/>
      </c>
      <c r="F139" s="7" t="str">
        <f>IF('תחזית רווה'!F$5=0,"",F49)</f>
        <v/>
      </c>
      <c r="G139" s="7" t="str">
        <f>IF('תחזית רווה'!G$5=0,"",G49)</f>
        <v/>
      </c>
      <c r="H139" s="7" t="str">
        <f>IF('תחזית רווה'!H$5=0,"",H49)</f>
        <v/>
      </c>
      <c r="I139" s="7" t="str">
        <f>IF('תחזית רווה'!I$5=0,"",I49)</f>
        <v/>
      </c>
      <c r="J139" s="7" t="str">
        <f>IF('תחזית רווה'!J$5=0,"",J49)</f>
        <v/>
      </c>
      <c r="K139" s="7" t="str">
        <f>IF('תחזית רווה'!K$5=0,"",K49)</f>
        <v/>
      </c>
      <c r="L139" s="7" t="str">
        <f>IF('תחזית רווה'!L$5=0,"",L49)</f>
        <v/>
      </c>
      <c r="M139" s="7" t="str">
        <f>IF('תחזית רווה'!M$5=0,"",M49)</f>
        <v/>
      </c>
      <c r="N139" s="7" t="str">
        <f>IF('תחזית רווה'!N$5=0,"",N49)</f>
        <v/>
      </c>
      <c r="O139" s="33" t="str">
        <f>IFERROR(O138/$O$95,"")</f>
        <v/>
      </c>
    </row>
    <row r="140" spans="2:15" x14ac:dyDescent="0.25">
      <c r="B140" s="26">
        <f t="shared" si="48"/>
        <v>0</v>
      </c>
      <c r="C140" s="7" t="str">
        <f>IF('תחזית רווה'!C$5=0,"",C50)</f>
        <v/>
      </c>
      <c r="D140" s="7" t="str">
        <f>IF('תחזית רווה'!D$5=0,"",D50)</f>
        <v/>
      </c>
      <c r="E140" s="7" t="str">
        <f>IF('תחזית רווה'!E$5=0,"",E50)</f>
        <v/>
      </c>
      <c r="F140" s="7" t="str">
        <f>IF('תחזית רווה'!F$5=0,"",F50)</f>
        <v/>
      </c>
      <c r="G140" s="7" t="str">
        <f>IF('תחזית רווה'!G$5=0,"",G50)</f>
        <v/>
      </c>
      <c r="H140" s="7" t="str">
        <f>IF('תחזית רווה'!H$5=0,"",H50)</f>
        <v/>
      </c>
      <c r="I140" s="7" t="str">
        <f>IF('תחזית רווה'!I$5=0,"",I50)</f>
        <v/>
      </c>
      <c r="J140" s="7" t="str">
        <f>IF('תחזית רווה'!J$5=0,"",J50)</f>
        <v/>
      </c>
      <c r="K140" s="7" t="str">
        <f>IF('תחזית רווה'!K$5=0,"",K50)</f>
        <v/>
      </c>
      <c r="L140" s="7" t="str">
        <f>IF('תחזית רווה'!L$5=0,"",L50)</f>
        <v/>
      </c>
      <c r="M140" s="7" t="str">
        <f>IF('תחזית רווה'!M$5=0,"",M50)</f>
        <v/>
      </c>
      <c r="N140" s="7" t="str">
        <f>IF('תחזית רווה'!N$5=0,"",N50)</f>
        <v/>
      </c>
      <c r="O140" s="37">
        <f>IFERROR(SUM(C140:N140),"")</f>
        <v>0</v>
      </c>
    </row>
    <row r="141" spans="2:15" x14ac:dyDescent="0.25">
      <c r="B141" s="26" t="str">
        <f t="shared" si="48"/>
        <v>%</v>
      </c>
      <c r="C141" s="7" t="str">
        <f>IF('תחזית רווה'!C$5=0,"",C51)</f>
        <v/>
      </c>
      <c r="D141" s="7" t="str">
        <f>IF('תחזית רווה'!D$5=0,"",D51)</f>
        <v/>
      </c>
      <c r="E141" s="7" t="str">
        <f>IF('תחזית רווה'!E$5=0,"",E51)</f>
        <v/>
      </c>
      <c r="F141" s="7" t="str">
        <f>IF('תחזית רווה'!F$5=0,"",F51)</f>
        <v/>
      </c>
      <c r="G141" s="7" t="str">
        <f>IF('תחזית רווה'!G$5=0,"",G51)</f>
        <v/>
      </c>
      <c r="H141" s="7" t="str">
        <f>IF('תחזית רווה'!H$5=0,"",H51)</f>
        <v/>
      </c>
      <c r="I141" s="7" t="str">
        <f>IF('תחזית רווה'!I$5=0,"",I51)</f>
        <v/>
      </c>
      <c r="J141" s="7" t="str">
        <f>IF('תחזית רווה'!J$5=0,"",J51)</f>
        <v/>
      </c>
      <c r="K141" s="7" t="str">
        <f>IF('תחזית רווה'!K$5=0,"",K51)</f>
        <v/>
      </c>
      <c r="L141" s="7" t="str">
        <f>IF('תחזית רווה'!L$5=0,"",L51)</f>
        <v/>
      </c>
      <c r="M141" s="7" t="str">
        <f>IF('תחזית רווה'!M$5=0,"",M51)</f>
        <v/>
      </c>
      <c r="N141" s="7" t="str">
        <f>IF('תחזית רווה'!N$5=0,"",N51)</f>
        <v/>
      </c>
      <c r="O141" s="33" t="str">
        <f>IFERROR(O140/$O$95,"")</f>
        <v/>
      </c>
    </row>
    <row r="142" spans="2:15" x14ac:dyDescent="0.25">
      <c r="B142" s="53" t="str">
        <f t="shared" si="48"/>
        <v>הוצאות קבועות</v>
      </c>
      <c r="C142" s="15" t="str">
        <f>IF('תחזית רווה'!C$5=0,"",C52)</f>
        <v/>
      </c>
      <c r="D142" s="15" t="str">
        <f>IF('תחזית רווה'!D$5=0,"",D52)</f>
        <v/>
      </c>
      <c r="E142" s="15" t="str">
        <f>IF('תחזית רווה'!E$5=0,"",E52)</f>
        <v/>
      </c>
      <c r="F142" s="15" t="str">
        <f>IF('תחזית רווה'!F$5=0,"",F52)</f>
        <v/>
      </c>
      <c r="G142" s="15" t="str">
        <f>IF('תחזית רווה'!G$5=0,"",G52)</f>
        <v/>
      </c>
      <c r="H142" s="15" t="str">
        <f>IF('תחזית רווה'!H$5=0,"",H52)</f>
        <v/>
      </c>
      <c r="I142" s="15" t="str">
        <f>IF('תחזית רווה'!I$5=0,"",I52)</f>
        <v/>
      </c>
      <c r="J142" s="15" t="str">
        <f>IF('תחזית רווה'!J$5=0,"",J52)</f>
        <v/>
      </c>
      <c r="K142" s="15" t="str">
        <f>IF('תחזית רווה'!K$5=0,"",K52)</f>
        <v/>
      </c>
      <c r="L142" s="15" t="str">
        <f>IF('תחזית רווה'!L$5=0,"",L52)</f>
        <v/>
      </c>
      <c r="M142" s="15" t="str">
        <f>IF('תחזית רווה'!M$5=0,"",M52)</f>
        <v/>
      </c>
      <c r="N142" s="15" t="str">
        <f>IF('תחזית רווה'!N$5=0,"",N52)</f>
        <v/>
      </c>
      <c r="O142" s="54">
        <f>IFERROR(SUM(C142:N142),"")</f>
        <v>0</v>
      </c>
    </row>
    <row r="143" spans="2:15" x14ac:dyDescent="0.25">
      <c r="B143" s="26" t="str">
        <f t="shared" si="48"/>
        <v>%</v>
      </c>
      <c r="C143" s="7" t="str">
        <f>IF('תחזית רווה'!C$5=0,"",C53)</f>
        <v/>
      </c>
      <c r="D143" s="7" t="str">
        <f>IF('תחזית רווה'!D$5=0,"",D53)</f>
        <v/>
      </c>
      <c r="E143" s="7" t="str">
        <f>IF('תחזית רווה'!E$5=0,"",E53)</f>
        <v/>
      </c>
      <c r="F143" s="7" t="str">
        <f>IF('תחזית רווה'!F$5=0,"",F53)</f>
        <v/>
      </c>
      <c r="G143" s="7" t="str">
        <f>IF('תחזית רווה'!G$5=0,"",G53)</f>
        <v/>
      </c>
      <c r="H143" s="7" t="str">
        <f>IF('תחזית רווה'!H$5=0,"",H53)</f>
        <v/>
      </c>
      <c r="I143" s="7" t="str">
        <f>IF('תחזית רווה'!I$5=0,"",I53)</f>
        <v/>
      </c>
      <c r="J143" s="7" t="str">
        <f>IF('תחזית רווה'!J$5=0,"",J53)</f>
        <v/>
      </c>
      <c r="K143" s="7" t="str">
        <f>IF('תחזית רווה'!K$5=0,"",K53)</f>
        <v/>
      </c>
      <c r="L143" s="7" t="str">
        <f>IF('תחזית רווה'!L$5=0,"",L53)</f>
        <v/>
      </c>
      <c r="M143" s="7" t="str">
        <f>IF('תחזית רווה'!M$5=0,"",M53)</f>
        <v/>
      </c>
      <c r="N143" s="7" t="str">
        <f>IF('תחזית רווה'!N$5=0,"",N53)</f>
        <v/>
      </c>
      <c r="O143" s="33" t="str">
        <f>IFERROR(O142/$O$95,"")</f>
        <v/>
      </c>
    </row>
    <row r="144" spans="2:15" x14ac:dyDescent="0.25">
      <c r="B144" s="53" t="str">
        <f t="shared" si="48"/>
        <v>מימון</v>
      </c>
      <c r="C144" s="15" t="str">
        <f>IF('תחזית רווה'!C$5=0,"",C54)</f>
        <v/>
      </c>
      <c r="D144" s="15" t="str">
        <f>IF('תחזית רווה'!D$5=0,"",D54)</f>
        <v/>
      </c>
      <c r="E144" s="15" t="str">
        <f>IF('תחזית רווה'!E$5=0,"",E54)</f>
        <v/>
      </c>
      <c r="F144" s="15" t="str">
        <f>IF('תחזית רווה'!F$5=0,"",F54)</f>
        <v/>
      </c>
      <c r="G144" s="15" t="str">
        <f>IF('תחזית רווה'!G$5=0,"",G54)</f>
        <v/>
      </c>
      <c r="H144" s="15" t="str">
        <f>IF('תחזית רווה'!H$5=0,"",H54)</f>
        <v/>
      </c>
      <c r="I144" s="15" t="str">
        <f>IF('תחזית רווה'!I$5=0,"",I54)</f>
        <v/>
      </c>
      <c r="J144" s="15" t="str">
        <f>IF('תחזית רווה'!J$5=0,"",J54)</f>
        <v/>
      </c>
      <c r="K144" s="15" t="str">
        <f>IF('תחזית רווה'!K$5=0,"",K54)</f>
        <v/>
      </c>
      <c r="L144" s="15" t="str">
        <f>IF('תחזית רווה'!L$5=0,"",L54)</f>
        <v/>
      </c>
      <c r="M144" s="15" t="str">
        <f>IF('תחזית רווה'!M$5=0,"",M54)</f>
        <v/>
      </c>
      <c r="N144" s="15" t="str">
        <f>IF('תחזית רווה'!N$5=0,"",N54)</f>
        <v/>
      </c>
      <c r="O144" s="54">
        <f>IFERROR(SUM(C144:N144),"")</f>
        <v>0</v>
      </c>
    </row>
    <row r="145" spans="2:15" x14ac:dyDescent="0.25">
      <c r="B145" s="26" t="str">
        <f t="shared" si="48"/>
        <v>%</v>
      </c>
      <c r="C145" s="7" t="str">
        <f>IF('תחזית רווה'!C$5=0,"",C55)</f>
        <v/>
      </c>
      <c r="D145" s="7" t="str">
        <f>IF('תחזית רווה'!D$5=0,"",D55)</f>
        <v/>
      </c>
      <c r="E145" s="7" t="str">
        <f>IF('תחזית רווה'!E$5=0,"",E55)</f>
        <v/>
      </c>
      <c r="F145" s="7" t="str">
        <f>IF('תחזית רווה'!F$5=0,"",F55)</f>
        <v/>
      </c>
      <c r="G145" s="7" t="str">
        <f>IF('תחזית רווה'!G$5=0,"",G55)</f>
        <v/>
      </c>
      <c r="H145" s="7" t="str">
        <f>IF('תחזית רווה'!H$5=0,"",H55)</f>
        <v/>
      </c>
      <c r="I145" s="7" t="str">
        <f>IF('תחזית רווה'!I$5=0,"",I55)</f>
        <v/>
      </c>
      <c r="J145" s="7" t="str">
        <f>IF('תחזית רווה'!J$5=0,"",J55)</f>
        <v/>
      </c>
      <c r="K145" s="7" t="str">
        <f>IF('תחזית רווה'!K$5=0,"",K55)</f>
        <v/>
      </c>
      <c r="L145" s="7" t="str">
        <f>IF('תחזית רווה'!L$5=0,"",L55)</f>
        <v/>
      </c>
      <c r="M145" s="7" t="str">
        <f>IF('תחזית רווה'!M$5=0,"",M55)</f>
        <v/>
      </c>
      <c r="N145" s="7" t="str">
        <f>IF('תחזית רווה'!N$5=0,"",N55)</f>
        <v/>
      </c>
      <c r="O145" s="33" t="str">
        <f>IFERROR(O144/$O$95,"")</f>
        <v/>
      </c>
    </row>
    <row r="146" spans="2:15" x14ac:dyDescent="0.25">
      <c r="B146" s="53" t="str">
        <f t="shared" si="48"/>
        <v>סה"כ הוצאות</v>
      </c>
      <c r="C146" s="15" t="str">
        <f>IF('תחזית רווה'!C$5=0,"",C56)</f>
        <v/>
      </c>
      <c r="D146" s="15" t="str">
        <f>IF('תחזית רווה'!D$5=0,"",D56)</f>
        <v/>
      </c>
      <c r="E146" s="15" t="str">
        <f>IF('תחזית רווה'!E$5=0,"",E56)</f>
        <v/>
      </c>
      <c r="F146" s="15" t="str">
        <f>IF('תחזית רווה'!F$5=0,"",F56)</f>
        <v/>
      </c>
      <c r="G146" s="15" t="str">
        <f>IF('תחזית רווה'!G$5=0,"",G56)</f>
        <v/>
      </c>
      <c r="H146" s="15" t="str">
        <f>IF('תחזית רווה'!H$5=0,"",H56)</f>
        <v/>
      </c>
      <c r="I146" s="15" t="str">
        <f>IF('תחזית רווה'!I$5=0,"",I56)</f>
        <v/>
      </c>
      <c r="J146" s="15" t="str">
        <f>IF('תחזית רווה'!J$5=0,"",J56)</f>
        <v/>
      </c>
      <c r="K146" s="15" t="str">
        <f>IF('תחזית רווה'!K$5=0,"",K56)</f>
        <v/>
      </c>
      <c r="L146" s="15" t="str">
        <f>IF('תחזית רווה'!L$5=0,"",L56)</f>
        <v/>
      </c>
      <c r="M146" s="15" t="str">
        <f>IF('תחזית רווה'!M$5=0,"",M56)</f>
        <v/>
      </c>
      <c r="N146" s="15" t="str">
        <f>IF('תחזית רווה'!N$5=0,"",N56)</f>
        <v/>
      </c>
      <c r="O146" s="54">
        <f>IFERROR(SUM(C146:N146),"")</f>
        <v>0</v>
      </c>
    </row>
    <row r="147" spans="2:15" x14ac:dyDescent="0.25">
      <c r="B147" s="26" t="str">
        <f t="shared" si="48"/>
        <v>%</v>
      </c>
      <c r="C147" s="7" t="str">
        <f>IF('תחזית רווה'!C$5=0,"",C57)</f>
        <v/>
      </c>
      <c r="D147" s="7" t="str">
        <f>IF('תחזית רווה'!D$5=0,"",D57)</f>
        <v/>
      </c>
      <c r="E147" s="7" t="str">
        <f>IF('תחזית רווה'!E$5=0,"",E57)</f>
        <v/>
      </c>
      <c r="F147" s="7" t="str">
        <f>IF('תחזית רווה'!F$5=0,"",F57)</f>
        <v/>
      </c>
      <c r="G147" s="7" t="str">
        <f>IF('תחזית רווה'!G$5=0,"",G57)</f>
        <v/>
      </c>
      <c r="H147" s="7" t="str">
        <f>IF('תחזית רווה'!H$5=0,"",H57)</f>
        <v/>
      </c>
      <c r="I147" s="7" t="str">
        <f>IF('תחזית רווה'!I$5=0,"",I57)</f>
        <v/>
      </c>
      <c r="J147" s="7" t="str">
        <f>IF('תחזית רווה'!J$5=0,"",J57)</f>
        <v/>
      </c>
      <c r="K147" s="7" t="str">
        <f>IF('תחזית רווה'!K$5=0,"",K57)</f>
        <v/>
      </c>
      <c r="L147" s="7" t="str">
        <f>IF('תחזית רווה'!L$5=0,"",L57)</f>
        <v/>
      </c>
      <c r="M147" s="7" t="str">
        <f>IF('תחזית רווה'!M$5=0,"",M57)</f>
        <v/>
      </c>
      <c r="N147" s="7" t="str">
        <f>IF('תחזית רווה'!N$5=0,"",N57)</f>
        <v/>
      </c>
      <c r="O147" s="33" t="str">
        <f>IFERROR(O146/$O$95,"")</f>
        <v/>
      </c>
    </row>
    <row r="148" spans="2:15" x14ac:dyDescent="0.25">
      <c r="B148" s="53" t="str">
        <f t="shared" si="48"/>
        <v>רווח לפני מס</v>
      </c>
      <c r="C148" s="15" t="str">
        <f>IF('תחזית רווה'!C$5=0,"",C58)</f>
        <v/>
      </c>
      <c r="D148" s="15" t="str">
        <f>IF('תחזית רווה'!D$5=0,"",D58)</f>
        <v/>
      </c>
      <c r="E148" s="15" t="str">
        <f>IF('תחזית רווה'!E$5=0,"",E58)</f>
        <v/>
      </c>
      <c r="F148" s="15" t="str">
        <f>IF('תחזית רווה'!F$5=0,"",F58)</f>
        <v/>
      </c>
      <c r="G148" s="15" t="str">
        <f>IF('תחזית רווה'!G$5=0,"",G58)</f>
        <v/>
      </c>
      <c r="H148" s="15" t="str">
        <f>IF('תחזית רווה'!H$5=0,"",H58)</f>
        <v/>
      </c>
      <c r="I148" s="15" t="str">
        <f>IF('תחזית רווה'!I$5=0,"",I58)</f>
        <v/>
      </c>
      <c r="J148" s="15" t="str">
        <f>IF('תחזית רווה'!J$5=0,"",J58)</f>
        <v/>
      </c>
      <c r="K148" s="15" t="str">
        <f>IF('תחזית רווה'!K$5=0,"",K58)</f>
        <v/>
      </c>
      <c r="L148" s="15" t="str">
        <f>IF('תחזית רווה'!L$5=0,"",L58)</f>
        <v/>
      </c>
      <c r="M148" s="15" t="str">
        <f>IF('תחזית רווה'!M$5=0,"",M58)</f>
        <v/>
      </c>
      <c r="N148" s="15" t="str">
        <f>IF('תחזית רווה'!N$5=0,"",N58)</f>
        <v/>
      </c>
      <c r="O148" s="54">
        <f>IFERROR(SUM(C148:N148),"")</f>
        <v>0</v>
      </c>
    </row>
    <row r="149" spans="2:15" x14ac:dyDescent="0.25">
      <c r="B149" s="26" t="str">
        <f t="shared" si="48"/>
        <v>%</v>
      </c>
      <c r="C149" s="7" t="str">
        <f>IF('תחזית רווה'!C$5=0,"",C59)</f>
        <v/>
      </c>
      <c r="D149" s="7" t="str">
        <f>IF('תחזית רווה'!D$5=0,"",D59)</f>
        <v/>
      </c>
      <c r="E149" s="7" t="str">
        <f>IF('תחזית רווה'!E$5=0,"",E59)</f>
        <v/>
      </c>
      <c r="F149" s="7" t="str">
        <f>IF('תחזית רווה'!F$5=0,"",F59)</f>
        <v/>
      </c>
      <c r="G149" s="7" t="str">
        <f>IF('תחזית רווה'!G$5=0,"",G59)</f>
        <v/>
      </c>
      <c r="H149" s="7" t="str">
        <f>IF('תחזית רווה'!H$5=0,"",H59)</f>
        <v/>
      </c>
      <c r="I149" s="7" t="str">
        <f>IF('תחזית רווה'!I$5=0,"",I59)</f>
        <v/>
      </c>
      <c r="J149" s="7" t="str">
        <f>IF('תחזית רווה'!J$5=0,"",J59)</f>
        <v/>
      </c>
      <c r="K149" s="7" t="str">
        <f>IF('תחזית רווה'!K$5=0,"",K59)</f>
        <v/>
      </c>
      <c r="L149" s="7" t="str">
        <f>IF('תחזית רווה'!L$5=0,"",L59)</f>
        <v/>
      </c>
      <c r="M149" s="7" t="str">
        <f>IF('תחזית רווה'!M$5=0,"",M59)</f>
        <v/>
      </c>
      <c r="N149" s="7" t="str">
        <f>IF('תחזית רווה'!N$5=0,"",N59)</f>
        <v/>
      </c>
      <c r="O149" s="33" t="str">
        <f>IFERROR(O148/$O$95,"")</f>
        <v/>
      </c>
    </row>
    <row r="150" spans="2:15" x14ac:dyDescent="0.25">
      <c r="B150" s="26">
        <f t="shared" si="48"/>
        <v>0</v>
      </c>
      <c r="C150" s="7" t="str">
        <f>IF('תחזית רווה'!C$5=0,"",C60)</f>
        <v/>
      </c>
      <c r="D150" s="7" t="str">
        <f>IF('תחזית רווה'!D$5=0,"",D60)</f>
        <v/>
      </c>
      <c r="E150" s="7" t="str">
        <f>IF('תחזית רווה'!E$5=0,"",E60)</f>
        <v/>
      </c>
      <c r="F150" s="7" t="str">
        <f>IF('תחזית רווה'!F$5=0,"",F60)</f>
        <v/>
      </c>
      <c r="G150" s="7" t="str">
        <f>IF('תחזית רווה'!G$5=0,"",G60)</f>
        <v/>
      </c>
      <c r="H150" s="7" t="str">
        <f>IF('תחזית רווה'!H$5=0,"",H60)</f>
        <v/>
      </c>
      <c r="I150" s="7" t="str">
        <f>IF('תחזית רווה'!I$5=0,"",I60)</f>
        <v/>
      </c>
      <c r="J150" s="7" t="str">
        <f>IF('תחזית רווה'!J$5=0,"",J60)</f>
        <v/>
      </c>
      <c r="K150" s="7" t="str">
        <f>IF('תחזית רווה'!K$5=0,"",K60)</f>
        <v/>
      </c>
      <c r="L150" s="7" t="str">
        <f>IF('תחזית רווה'!L$5=0,"",L60)</f>
        <v/>
      </c>
      <c r="M150" s="7" t="str">
        <f>IF('תחזית רווה'!M$5=0,"",M60)</f>
        <v/>
      </c>
      <c r="N150" s="7" t="str">
        <f>IF('תחזית רווה'!N$5=0,"",N60)</f>
        <v/>
      </c>
      <c r="O150" s="37"/>
    </row>
    <row r="151" spans="2:15" ht="14" thickBot="1" x14ac:dyDescent="0.3">
      <c r="B151" s="29">
        <f t="shared" si="48"/>
        <v>0</v>
      </c>
      <c r="C151" s="34" t="str">
        <f>IF('תחזית רווה'!C$5=0,"",C61)</f>
        <v/>
      </c>
      <c r="D151" s="34" t="str">
        <f>IF('תחזית רווה'!D$5=0,"",D61)</f>
        <v/>
      </c>
      <c r="E151" s="34" t="str">
        <f>IF('תחזית רווה'!E$5=0,"",E61)</f>
        <v/>
      </c>
      <c r="F151" s="34" t="str">
        <f>IF('תחזית רווה'!F$5=0,"",F61)</f>
        <v/>
      </c>
      <c r="G151" s="34" t="str">
        <f>IF('תחזית רווה'!G$5=0,"",G61)</f>
        <v/>
      </c>
      <c r="H151" s="34" t="str">
        <f>IF('תחזית רווה'!H$5=0,"",H61)</f>
        <v/>
      </c>
      <c r="I151" s="34" t="str">
        <f>IF('תחזית רווה'!I$5=0,"",I61)</f>
        <v/>
      </c>
      <c r="J151" s="34" t="str">
        <f>IF('תחזית רווה'!J$5=0,"",J61)</f>
        <v/>
      </c>
      <c r="K151" s="34" t="str">
        <f>IF('תחזית רווה'!K$5=0,"",K61)</f>
        <v/>
      </c>
      <c r="L151" s="34" t="str">
        <f>IF('תחזית רווה'!L$5=0,"",L61)</f>
        <v/>
      </c>
      <c r="M151" s="34" t="str">
        <f>IF('תחזית רווה'!M$5=0,"",M61)</f>
        <v/>
      </c>
      <c r="N151" s="34" t="str">
        <f>IF('תחזית רווה'!N$5=0,"",N61)</f>
        <v/>
      </c>
      <c r="O151" s="35"/>
    </row>
    <row r="152" spans="2:15" x14ac:dyDescent="0.25">
      <c r="B152" s="31" t="str">
        <f t="shared" si="48"/>
        <v>הוצאות תזרימיות</v>
      </c>
      <c r="C152" s="32" t="str">
        <f>IF('תחזית רווה'!C$5=0,"",C62)</f>
        <v/>
      </c>
      <c r="D152" s="32" t="str">
        <f>IF('תחזית רווה'!D$5=0,"",D62)</f>
        <v/>
      </c>
      <c r="E152" s="32" t="str">
        <f>IF('תחזית רווה'!E$5=0,"",E62)</f>
        <v/>
      </c>
      <c r="F152" s="32" t="str">
        <f>IF('תחזית רווה'!F$5=0,"",F62)</f>
        <v/>
      </c>
      <c r="G152" s="32" t="str">
        <f>IF('תחזית רווה'!G$5=0,"",G62)</f>
        <v/>
      </c>
      <c r="H152" s="32" t="str">
        <f>IF('תחזית רווה'!H$5=0,"",H62)</f>
        <v/>
      </c>
      <c r="I152" s="32" t="str">
        <f>IF('תחזית רווה'!I$5=0,"",I62)</f>
        <v/>
      </c>
      <c r="J152" s="32" t="str">
        <f>IF('תחזית רווה'!J$5=0,"",J62)</f>
        <v/>
      </c>
      <c r="K152" s="32" t="str">
        <f>IF('תחזית רווה'!K$5=0,"",K62)</f>
        <v/>
      </c>
      <c r="L152" s="32" t="str">
        <f>IF('תחזית רווה'!L$5=0,"",L62)</f>
        <v/>
      </c>
      <c r="M152" s="32" t="str">
        <f>IF('תחזית רווה'!M$5=0,"",M62)</f>
        <v/>
      </c>
      <c r="N152" s="32" t="str">
        <f>IF('תחזית רווה'!N$5=0,"",N62)</f>
        <v/>
      </c>
      <c r="O152" s="36"/>
    </row>
    <row r="153" spans="2:15" x14ac:dyDescent="0.25">
      <c r="B153" s="26">
        <f t="shared" si="48"/>
        <v>0</v>
      </c>
      <c r="C153" s="7" t="str">
        <f>IF('תחזית רווה'!C$5=0,"",C63)</f>
        <v/>
      </c>
      <c r="D153" s="7" t="str">
        <f>IF('תחזית רווה'!D$5=0,"",D63)</f>
        <v/>
      </c>
      <c r="E153" s="7" t="str">
        <f>IF('תחזית רווה'!E$5=0,"",E63)</f>
        <v/>
      </c>
      <c r="F153" s="7" t="str">
        <f>IF('תחזית רווה'!F$5=0,"",F63)</f>
        <v/>
      </c>
      <c r="G153" s="7" t="str">
        <f>IF('תחזית רווה'!G$5=0,"",G63)</f>
        <v/>
      </c>
      <c r="H153" s="7" t="str">
        <f>IF('תחזית רווה'!H$5=0,"",H63)</f>
        <v/>
      </c>
      <c r="I153" s="7" t="str">
        <f>IF('תחזית רווה'!I$5=0,"",I63)</f>
        <v/>
      </c>
      <c r="J153" s="7" t="str">
        <f>IF('תחזית רווה'!J$5=0,"",J63)</f>
        <v/>
      </c>
      <c r="K153" s="7" t="str">
        <f>IF('תחזית רווה'!K$5=0,"",K63)</f>
        <v/>
      </c>
      <c r="L153" s="7" t="str">
        <f>IF('תחזית רווה'!L$5=0,"",L63)</f>
        <v/>
      </c>
      <c r="M153" s="7" t="str">
        <f>IF('תחזית רווה'!M$5=0,"",M63)</f>
        <v/>
      </c>
      <c r="N153" s="7" t="str">
        <f>IF('תחזית רווה'!N$5=0,"",N63)</f>
        <v/>
      </c>
      <c r="O153" s="37">
        <f t="shared" ref="O153" si="49">O63</f>
        <v>0</v>
      </c>
    </row>
    <row r="154" spans="2:15" x14ac:dyDescent="0.25">
      <c r="B154" s="26" t="str">
        <f t="shared" si="48"/>
        <v>רווח לתזרים</v>
      </c>
      <c r="C154" s="7" t="str">
        <f>IF('תחזית רווה'!C$5=0,"",C64)</f>
        <v/>
      </c>
      <c r="D154" s="7" t="str">
        <f>IF('תחזית רווה'!D$5=0,"",D64)</f>
        <v/>
      </c>
      <c r="E154" s="7" t="str">
        <f>IF('תחזית רווה'!E$5=0,"",E64)</f>
        <v/>
      </c>
      <c r="F154" s="7" t="str">
        <f>IF('תחזית רווה'!F$5=0,"",F64)</f>
        <v/>
      </c>
      <c r="G154" s="7" t="str">
        <f>IF('תחזית רווה'!G$5=0,"",G64)</f>
        <v/>
      </c>
      <c r="H154" s="7" t="str">
        <f>IF('תחזית רווה'!H$5=0,"",H64)</f>
        <v/>
      </c>
      <c r="I154" s="7" t="str">
        <f>IF('תחזית רווה'!I$5=0,"",I64)</f>
        <v/>
      </c>
      <c r="J154" s="7" t="str">
        <f>IF('תחזית רווה'!J$5=0,"",J64)</f>
        <v/>
      </c>
      <c r="K154" s="7" t="str">
        <f>IF('תחזית רווה'!K$5=0,"",K64)</f>
        <v/>
      </c>
      <c r="L154" s="7" t="str">
        <f>IF('תחזית רווה'!L$5=0,"",L64)</f>
        <v/>
      </c>
      <c r="M154" s="7" t="str">
        <f>IF('תחזית רווה'!M$5=0,"",M64)</f>
        <v/>
      </c>
      <c r="N154" s="7" t="str">
        <f>IF('תחזית רווה'!N$5=0,"",N64)</f>
        <v/>
      </c>
      <c r="O154" s="37">
        <f>IFERROR(SUM(C154:N154),"")</f>
        <v>0</v>
      </c>
    </row>
    <row r="155" spans="2:15" x14ac:dyDescent="0.25">
      <c r="B155" s="26" t="str">
        <f t="shared" si="48"/>
        <v>%</v>
      </c>
      <c r="C155" s="7" t="str">
        <f>IF('תחזית רווה'!C$5=0,"",C65)</f>
        <v/>
      </c>
      <c r="D155" s="7" t="str">
        <f>IF('תחזית רווה'!D$5=0,"",D65)</f>
        <v/>
      </c>
      <c r="E155" s="7" t="str">
        <f>IF('תחזית רווה'!E$5=0,"",E65)</f>
        <v/>
      </c>
      <c r="F155" s="7" t="str">
        <f>IF('תחזית רווה'!F$5=0,"",F65)</f>
        <v/>
      </c>
      <c r="G155" s="7" t="str">
        <f>IF('תחזית רווה'!G$5=0,"",G65)</f>
        <v/>
      </c>
      <c r="H155" s="7" t="str">
        <f>IF('תחזית רווה'!H$5=0,"",H65)</f>
        <v/>
      </c>
      <c r="I155" s="7" t="str">
        <f>IF('תחזית רווה'!I$5=0,"",I65)</f>
        <v/>
      </c>
      <c r="J155" s="7" t="str">
        <f>IF('תחזית רווה'!J$5=0,"",J65)</f>
        <v/>
      </c>
      <c r="K155" s="7" t="str">
        <f>IF('תחזית רווה'!K$5=0,"",K65)</f>
        <v/>
      </c>
      <c r="L155" s="7" t="str">
        <f>IF('תחזית רווה'!L$5=0,"",L65)</f>
        <v/>
      </c>
      <c r="M155" s="7" t="str">
        <f>IF('תחזית רווה'!M$5=0,"",M65)</f>
        <v/>
      </c>
      <c r="N155" s="7" t="str">
        <f>IF('תחזית רווה'!N$5=0,"",N65)</f>
        <v/>
      </c>
      <c r="O155" s="33" t="str">
        <f>IFERROR(O154/$O$95,"")</f>
        <v/>
      </c>
    </row>
    <row r="156" spans="2:15" x14ac:dyDescent="0.25">
      <c r="B156" s="26" t="str">
        <f t="shared" si="48"/>
        <v>השקעות / רכוש קבוע</v>
      </c>
      <c r="C156" s="7" t="str">
        <f>IF('תחזית רווה'!C$5=0,"",C66)</f>
        <v/>
      </c>
      <c r="D156" s="7" t="str">
        <f>IF('תחזית רווה'!D$5=0,"",D66)</f>
        <v/>
      </c>
      <c r="E156" s="7" t="str">
        <f>IF('תחזית רווה'!E$5=0,"",E66)</f>
        <v/>
      </c>
      <c r="F156" s="7" t="str">
        <f>IF('תחזית רווה'!F$5=0,"",F66)</f>
        <v/>
      </c>
      <c r="G156" s="7" t="str">
        <f>IF('תחזית רווה'!G$5=0,"",G66)</f>
        <v/>
      </c>
      <c r="H156" s="7" t="str">
        <f>IF('תחזית רווה'!H$5=0,"",H66)</f>
        <v/>
      </c>
      <c r="I156" s="7" t="str">
        <f>IF('תחזית רווה'!I$5=0,"",I66)</f>
        <v/>
      </c>
      <c r="J156" s="7" t="str">
        <f>IF('תחזית רווה'!J$5=0,"",J66)</f>
        <v/>
      </c>
      <c r="K156" s="7" t="str">
        <f>IF('תחזית רווה'!K$5=0,"",K66)</f>
        <v/>
      </c>
      <c r="L156" s="7" t="str">
        <f>IF('תחזית רווה'!L$5=0,"",L66)</f>
        <v/>
      </c>
      <c r="M156" s="7" t="str">
        <f>IF('תחזית רווה'!M$5=0,"",M66)</f>
        <v/>
      </c>
      <c r="N156" s="7" t="str">
        <f>IF('תחזית רווה'!N$5=0,"",N66)</f>
        <v/>
      </c>
      <c r="O156" s="37">
        <f>IFERROR(SUM(C156:N156),"")</f>
        <v>0</v>
      </c>
    </row>
    <row r="157" spans="2:15" x14ac:dyDescent="0.25">
      <c r="B157" s="26" t="str">
        <f t="shared" si="48"/>
        <v>%</v>
      </c>
      <c r="C157" s="7" t="str">
        <f>IF('תחזית רווה'!C$5=0,"",C67)</f>
        <v/>
      </c>
      <c r="D157" s="7" t="str">
        <f>IF('תחזית רווה'!D$5=0,"",D67)</f>
        <v/>
      </c>
      <c r="E157" s="7" t="str">
        <f>IF('תחזית רווה'!E$5=0,"",E67)</f>
        <v/>
      </c>
      <c r="F157" s="7" t="str">
        <f>IF('תחזית רווה'!F$5=0,"",F67)</f>
        <v/>
      </c>
      <c r="G157" s="7" t="str">
        <f>IF('תחזית רווה'!G$5=0,"",G67)</f>
        <v/>
      </c>
      <c r="H157" s="7" t="str">
        <f>IF('תחזית רווה'!H$5=0,"",H67)</f>
        <v/>
      </c>
      <c r="I157" s="7" t="str">
        <f>IF('תחזית רווה'!I$5=0,"",I67)</f>
        <v/>
      </c>
      <c r="J157" s="7" t="str">
        <f>IF('תחזית רווה'!J$5=0,"",J67)</f>
        <v/>
      </c>
      <c r="K157" s="7" t="str">
        <f>IF('תחזית רווה'!K$5=0,"",K67)</f>
        <v/>
      </c>
      <c r="L157" s="7" t="str">
        <f>IF('תחזית רווה'!L$5=0,"",L67)</f>
        <v/>
      </c>
      <c r="M157" s="7" t="str">
        <f>IF('תחזית רווה'!M$5=0,"",M67)</f>
        <v/>
      </c>
      <c r="N157" s="7" t="str">
        <f>IF('תחזית רווה'!N$5=0,"",N67)</f>
        <v/>
      </c>
      <c r="O157" s="33" t="str">
        <f>IFERROR(O156/$O$95,"")</f>
        <v/>
      </c>
    </row>
    <row r="158" spans="2:15" x14ac:dyDescent="0.25">
      <c r="B158" s="26" t="str">
        <f t="shared" si="48"/>
        <v>פריסת תשלומים עבור רכוש קבוע</v>
      </c>
      <c r="C158" s="7" t="str">
        <f>IF('תחזית רווה'!C$5=0,"",C68)</f>
        <v/>
      </c>
      <c r="D158" s="7" t="str">
        <f>IF('תחזית רווה'!D$5=0,"",D68)</f>
        <v/>
      </c>
      <c r="E158" s="7" t="str">
        <f>IF('תחזית רווה'!E$5=0,"",E68)</f>
        <v/>
      </c>
      <c r="F158" s="7" t="str">
        <f>IF('תחזית רווה'!F$5=0,"",F68)</f>
        <v/>
      </c>
      <c r="G158" s="7" t="str">
        <f>IF('תחזית רווה'!G$5=0,"",G68)</f>
        <v/>
      </c>
      <c r="H158" s="7" t="str">
        <f>IF('תחזית רווה'!H$5=0,"",H68)</f>
        <v/>
      </c>
      <c r="I158" s="7" t="str">
        <f>IF('תחזית רווה'!I$5=0,"",I68)</f>
        <v/>
      </c>
      <c r="J158" s="7" t="str">
        <f>IF('תחזית רווה'!J$5=0,"",J68)</f>
        <v/>
      </c>
      <c r="K158" s="7" t="str">
        <f>IF('תחזית רווה'!K$5=0,"",K68)</f>
        <v/>
      </c>
      <c r="L158" s="7" t="str">
        <f>IF('תחזית רווה'!L$5=0,"",L68)</f>
        <v/>
      </c>
      <c r="M158" s="7" t="str">
        <f>IF('תחזית רווה'!M$5=0,"",M68)</f>
        <v/>
      </c>
      <c r="N158" s="7" t="str">
        <f>IF('תחזית רווה'!N$5=0,"",N68)</f>
        <v/>
      </c>
      <c r="O158" s="37">
        <f>IFERROR(SUM(C158:N158),"")</f>
        <v>0</v>
      </c>
    </row>
    <row r="159" spans="2:15" x14ac:dyDescent="0.25">
      <c r="B159" s="26" t="str">
        <f t="shared" si="48"/>
        <v>%</v>
      </c>
      <c r="C159" s="7" t="str">
        <f>IF('תחזית רווה'!C$5=0,"",C69)</f>
        <v/>
      </c>
      <c r="D159" s="7" t="str">
        <f>IF('תחזית רווה'!D$5=0,"",D69)</f>
        <v/>
      </c>
      <c r="E159" s="7" t="str">
        <f>IF('תחזית רווה'!E$5=0,"",E69)</f>
        <v/>
      </c>
      <c r="F159" s="7" t="str">
        <f>IF('תחזית רווה'!F$5=0,"",F69)</f>
        <v/>
      </c>
      <c r="G159" s="7" t="str">
        <f>IF('תחזית רווה'!G$5=0,"",G69)</f>
        <v/>
      </c>
      <c r="H159" s="7" t="str">
        <f>IF('תחזית רווה'!H$5=0,"",H69)</f>
        <v/>
      </c>
      <c r="I159" s="7" t="str">
        <f>IF('תחזית רווה'!I$5=0,"",I69)</f>
        <v/>
      </c>
      <c r="J159" s="7" t="str">
        <f>IF('תחזית רווה'!J$5=0,"",J69)</f>
        <v/>
      </c>
      <c r="K159" s="7" t="str">
        <f>IF('תחזית רווה'!K$5=0,"",K69)</f>
        <v/>
      </c>
      <c r="L159" s="7" t="str">
        <f>IF('תחזית רווה'!L$5=0,"",L69)</f>
        <v/>
      </c>
      <c r="M159" s="7" t="str">
        <f>IF('תחזית רווה'!M$5=0,"",M69)</f>
        <v/>
      </c>
      <c r="N159" s="7" t="str">
        <f>IF('תחזית רווה'!N$5=0,"",N69)</f>
        <v/>
      </c>
      <c r="O159" s="33" t="str">
        <f>IFERROR(O158/$O$95,"")</f>
        <v/>
      </c>
    </row>
    <row r="160" spans="2:15" x14ac:dyDescent="0.25">
      <c r="B160" s="26" t="str">
        <f t="shared" si="48"/>
        <v>תשלומי מס הכנסה - מקדמות והסדרים</v>
      </c>
      <c r="C160" s="7" t="str">
        <f>IF('תחזית רווה'!C$5=0,"",C70)</f>
        <v/>
      </c>
      <c r="D160" s="7" t="str">
        <f>IF('תחזית רווה'!D$5=0,"",D70)</f>
        <v/>
      </c>
      <c r="E160" s="7" t="str">
        <f>IF('תחזית רווה'!E$5=0,"",E70)</f>
        <v/>
      </c>
      <c r="F160" s="7" t="str">
        <f>IF('תחזית רווה'!F$5=0,"",F70)</f>
        <v/>
      </c>
      <c r="G160" s="7" t="str">
        <f>IF('תחזית רווה'!G$5=0,"",G70)</f>
        <v/>
      </c>
      <c r="H160" s="7" t="str">
        <f>IF('תחזית רווה'!H$5=0,"",H70)</f>
        <v/>
      </c>
      <c r="I160" s="7" t="str">
        <f>IF('תחזית רווה'!I$5=0,"",I70)</f>
        <v/>
      </c>
      <c r="J160" s="7" t="str">
        <f>IF('תחזית רווה'!J$5=0,"",J70)</f>
        <v/>
      </c>
      <c r="K160" s="7" t="str">
        <f>IF('תחזית רווה'!K$5=0,"",K70)</f>
        <v/>
      </c>
      <c r="L160" s="7" t="str">
        <f>IF('תחזית רווה'!L$5=0,"",L70)</f>
        <v/>
      </c>
      <c r="M160" s="7" t="str">
        <f>IF('תחזית רווה'!M$5=0,"",M70)</f>
        <v/>
      </c>
      <c r="N160" s="7" t="str">
        <f>IF('תחזית רווה'!N$5=0,"",N70)</f>
        <v/>
      </c>
      <c r="O160" s="37">
        <f>IFERROR(SUM(C160:N160),"")</f>
        <v>0</v>
      </c>
    </row>
    <row r="161" spans="2:15" x14ac:dyDescent="0.25">
      <c r="B161" s="26" t="str">
        <f t="shared" si="48"/>
        <v>%</v>
      </c>
      <c r="C161" s="7" t="str">
        <f>IF('תחזית רווה'!C$5=0,"",C71)</f>
        <v/>
      </c>
      <c r="D161" s="7" t="str">
        <f>IF('תחזית רווה'!D$5=0,"",D71)</f>
        <v/>
      </c>
      <c r="E161" s="7" t="str">
        <f>IF('תחזית רווה'!E$5=0,"",E71)</f>
        <v/>
      </c>
      <c r="F161" s="7" t="str">
        <f>IF('תחזית רווה'!F$5=0,"",F71)</f>
        <v/>
      </c>
      <c r="G161" s="7" t="str">
        <f>IF('תחזית רווה'!G$5=0,"",G71)</f>
        <v/>
      </c>
      <c r="H161" s="7" t="str">
        <f>IF('תחזית רווה'!H$5=0,"",H71)</f>
        <v/>
      </c>
      <c r="I161" s="7" t="str">
        <f>IF('תחזית רווה'!I$5=0,"",I71)</f>
        <v/>
      </c>
      <c r="J161" s="7" t="str">
        <f>IF('תחזית רווה'!J$5=0,"",J71)</f>
        <v/>
      </c>
      <c r="K161" s="7" t="str">
        <f>IF('תחזית רווה'!K$5=0,"",K71)</f>
        <v/>
      </c>
      <c r="L161" s="7" t="str">
        <f>IF('תחזית רווה'!L$5=0,"",L71)</f>
        <v/>
      </c>
      <c r="M161" s="7" t="str">
        <f>IF('תחזית רווה'!M$5=0,"",M71)</f>
        <v/>
      </c>
      <c r="N161" s="7" t="str">
        <f>IF('תחזית רווה'!N$5=0,"",N71)</f>
        <v/>
      </c>
      <c r="O161" s="33" t="str">
        <f>IFERROR(O160/$O$95,"")</f>
        <v/>
      </c>
    </row>
    <row r="162" spans="2:15" x14ac:dyDescent="0.25">
      <c r="B162" s="26" t="str">
        <f t="shared" si="48"/>
        <v>משיכות (הלוואות) בעלים</v>
      </c>
      <c r="C162" s="7" t="str">
        <f>IF('תחזית רווה'!C$5=0,"",C72)</f>
        <v/>
      </c>
      <c r="D162" s="7" t="str">
        <f>IF('תחזית רווה'!D$5=0,"",D72)</f>
        <v/>
      </c>
      <c r="E162" s="7" t="str">
        <f>IF('תחזית רווה'!E$5=0,"",E72)</f>
        <v/>
      </c>
      <c r="F162" s="7" t="str">
        <f>IF('תחזית רווה'!F$5=0,"",F72)</f>
        <v/>
      </c>
      <c r="G162" s="7" t="str">
        <f>IF('תחזית רווה'!G$5=0,"",G72)</f>
        <v/>
      </c>
      <c r="H162" s="7" t="str">
        <f>IF('תחזית רווה'!H$5=0,"",H72)</f>
        <v/>
      </c>
      <c r="I162" s="7" t="str">
        <f>IF('תחזית רווה'!I$5=0,"",I72)</f>
        <v/>
      </c>
      <c r="J162" s="7" t="str">
        <f>IF('תחזית רווה'!J$5=0,"",J72)</f>
        <v/>
      </c>
      <c r="K162" s="7" t="str">
        <f>IF('תחזית רווה'!K$5=0,"",K72)</f>
        <v/>
      </c>
      <c r="L162" s="7" t="str">
        <f>IF('תחזית רווה'!L$5=0,"",L72)</f>
        <v/>
      </c>
      <c r="M162" s="7" t="str">
        <f>IF('תחזית רווה'!M$5=0,"",M72)</f>
        <v/>
      </c>
      <c r="N162" s="7" t="str">
        <f>IF('תחזית רווה'!N$5=0,"",N72)</f>
        <v/>
      </c>
      <c r="O162" s="37">
        <f>IFERROR(SUM(C162:N162),"")</f>
        <v>0</v>
      </c>
    </row>
    <row r="163" spans="2:15" x14ac:dyDescent="0.25">
      <c r="B163" s="26" t="str">
        <f t="shared" si="48"/>
        <v>%</v>
      </c>
      <c r="C163" s="7" t="str">
        <f>IF('תחזית רווה'!C$5=0,"",C73)</f>
        <v/>
      </c>
      <c r="D163" s="7" t="str">
        <f>IF('תחזית רווה'!D$5=0,"",D73)</f>
        <v/>
      </c>
      <c r="E163" s="7" t="str">
        <f>IF('תחזית רווה'!E$5=0,"",E73)</f>
        <v/>
      </c>
      <c r="F163" s="7" t="str">
        <f>IF('תחזית רווה'!F$5=0,"",F73)</f>
        <v/>
      </c>
      <c r="G163" s="7" t="str">
        <f>IF('תחזית רווה'!G$5=0,"",G73)</f>
        <v/>
      </c>
      <c r="H163" s="7" t="str">
        <f>IF('תחזית רווה'!H$5=0,"",H73)</f>
        <v/>
      </c>
      <c r="I163" s="7" t="str">
        <f>IF('תחזית רווה'!I$5=0,"",I73)</f>
        <v/>
      </c>
      <c r="J163" s="7" t="str">
        <f>IF('תחזית רווה'!J$5=0,"",J73)</f>
        <v/>
      </c>
      <c r="K163" s="7" t="str">
        <f>IF('תחזית רווה'!K$5=0,"",K73)</f>
        <v/>
      </c>
      <c r="L163" s="7" t="str">
        <f>IF('תחזית רווה'!L$5=0,"",L73)</f>
        <v/>
      </c>
      <c r="M163" s="7" t="str">
        <f>IF('תחזית רווה'!M$5=0,"",M73)</f>
        <v/>
      </c>
      <c r="N163" s="7" t="str">
        <f>IF('תחזית רווה'!N$5=0,"",N73)</f>
        <v/>
      </c>
      <c r="O163" s="33" t="str">
        <f>IFERROR(O162/$O$95,"")</f>
        <v/>
      </c>
    </row>
    <row r="164" spans="2:15" x14ac:dyDescent="0.25">
      <c r="B164" s="26" t="str">
        <f t="shared" si="48"/>
        <v>החזר הלוואות קבועות</v>
      </c>
      <c r="C164" s="7" t="str">
        <f>IF('תחזית רווה'!C$5=0,"",C74)</f>
        <v/>
      </c>
      <c r="D164" s="7" t="str">
        <f>IF('תחזית רווה'!D$5=0,"",D74)</f>
        <v/>
      </c>
      <c r="E164" s="7" t="str">
        <f>IF('תחזית רווה'!E$5=0,"",E74)</f>
        <v/>
      </c>
      <c r="F164" s="7" t="str">
        <f>IF('תחזית רווה'!F$5=0,"",F74)</f>
        <v/>
      </c>
      <c r="G164" s="7" t="str">
        <f>IF('תחזית רווה'!G$5=0,"",G74)</f>
        <v/>
      </c>
      <c r="H164" s="7" t="str">
        <f>IF('תחזית רווה'!H$5=0,"",H74)</f>
        <v/>
      </c>
      <c r="I164" s="7" t="str">
        <f>IF('תחזית רווה'!I$5=0,"",I74)</f>
        <v/>
      </c>
      <c r="J164" s="7" t="str">
        <f>IF('תחזית רווה'!J$5=0,"",J74)</f>
        <v/>
      </c>
      <c r="K164" s="7" t="str">
        <f>IF('תחזית רווה'!K$5=0,"",K74)</f>
        <v/>
      </c>
      <c r="L164" s="7" t="str">
        <f>IF('תחזית רווה'!L$5=0,"",L74)</f>
        <v/>
      </c>
      <c r="M164" s="7" t="str">
        <f>IF('תחזית רווה'!M$5=0,"",M74)</f>
        <v/>
      </c>
      <c r="N164" s="7" t="str">
        <f>IF('תחזית רווה'!N$5=0,"",N74)</f>
        <v/>
      </c>
      <c r="O164" s="37">
        <f>IFERROR(SUM(C164:N164),"")</f>
        <v>0</v>
      </c>
    </row>
    <row r="165" spans="2:15" x14ac:dyDescent="0.25">
      <c r="B165" s="26" t="str">
        <f t="shared" si="48"/>
        <v>%</v>
      </c>
      <c r="C165" s="7" t="str">
        <f>IF('תחזית רווה'!C$5=0,"",C75)</f>
        <v/>
      </c>
      <c r="D165" s="7" t="str">
        <f>IF('תחזית רווה'!D$5=0,"",D75)</f>
        <v/>
      </c>
      <c r="E165" s="7" t="str">
        <f>IF('תחזית רווה'!E$5=0,"",E75)</f>
        <v/>
      </c>
      <c r="F165" s="7" t="str">
        <f>IF('תחזית רווה'!F$5=0,"",F75)</f>
        <v/>
      </c>
      <c r="G165" s="7" t="str">
        <f>IF('תחזית רווה'!G$5=0,"",G75)</f>
        <v/>
      </c>
      <c r="H165" s="7" t="str">
        <f>IF('תחזית רווה'!H$5=0,"",H75)</f>
        <v/>
      </c>
      <c r="I165" s="7" t="str">
        <f>IF('תחזית רווה'!I$5=0,"",I75)</f>
        <v/>
      </c>
      <c r="J165" s="7" t="str">
        <f>IF('תחזית רווה'!J$5=0,"",J75)</f>
        <v/>
      </c>
      <c r="K165" s="7" t="str">
        <f>IF('תחזית רווה'!K$5=0,"",K75)</f>
        <v/>
      </c>
      <c r="L165" s="7" t="str">
        <f>IF('תחזית רווה'!L$5=0,"",L75)</f>
        <v/>
      </c>
      <c r="M165" s="7" t="str">
        <f>IF('תחזית רווה'!M$5=0,"",M75)</f>
        <v/>
      </c>
      <c r="N165" s="7" t="str">
        <f>IF('תחזית רווה'!N$5=0,"",N75)</f>
        <v/>
      </c>
      <c r="O165" s="33" t="str">
        <f>IFERROR(O164/$O$95,"")</f>
        <v/>
      </c>
    </row>
    <row r="166" spans="2:15" x14ac:dyDescent="0.25">
      <c r="B166" s="26" t="str">
        <f t="shared" si="48"/>
        <v>החזר הלוואות גישור</v>
      </c>
      <c r="C166" s="7" t="str">
        <f>IF('תחזית רווה'!C$5=0,"",C76)</f>
        <v/>
      </c>
      <c r="D166" s="7" t="str">
        <f>IF('תחזית רווה'!D$5=0,"",D76)</f>
        <v/>
      </c>
      <c r="E166" s="7" t="str">
        <f>IF('תחזית רווה'!E$5=0,"",E76)</f>
        <v/>
      </c>
      <c r="F166" s="7" t="str">
        <f>IF('תחזית רווה'!F$5=0,"",F76)</f>
        <v/>
      </c>
      <c r="G166" s="7" t="str">
        <f>IF('תחזית רווה'!G$5=0,"",G76)</f>
        <v/>
      </c>
      <c r="H166" s="7" t="str">
        <f>IF('תחזית רווה'!H$5=0,"",H76)</f>
        <v/>
      </c>
      <c r="I166" s="7" t="str">
        <f>IF('תחזית רווה'!I$5=0,"",I76)</f>
        <v/>
      </c>
      <c r="J166" s="7" t="str">
        <f>IF('תחזית רווה'!J$5=0,"",J76)</f>
        <v/>
      </c>
      <c r="K166" s="7" t="str">
        <f>IF('תחזית רווה'!K$5=0,"",K76)</f>
        <v/>
      </c>
      <c r="L166" s="7" t="str">
        <f>IF('תחזית רווה'!L$5=0,"",L76)</f>
        <v/>
      </c>
      <c r="M166" s="7" t="str">
        <f>IF('תחזית רווה'!M$5=0,"",M76)</f>
        <v/>
      </c>
      <c r="N166" s="7" t="str">
        <f>IF('תחזית רווה'!N$5=0,"",N76)</f>
        <v/>
      </c>
      <c r="O166" s="37">
        <f>IFERROR(SUM(C166:N166),"")</f>
        <v>0</v>
      </c>
    </row>
    <row r="167" spans="2:15" x14ac:dyDescent="0.25">
      <c r="B167" s="26" t="str">
        <f t="shared" si="48"/>
        <v>%</v>
      </c>
      <c r="C167" s="7" t="str">
        <f>IF('תחזית רווה'!C$5=0,"",C77)</f>
        <v/>
      </c>
      <c r="D167" s="7" t="str">
        <f>IF('תחזית רווה'!D$5=0,"",D77)</f>
        <v/>
      </c>
      <c r="E167" s="7" t="str">
        <f>IF('תחזית רווה'!E$5=0,"",E77)</f>
        <v/>
      </c>
      <c r="F167" s="7" t="str">
        <f>IF('תחזית רווה'!F$5=0,"",F77)</f>
        <v/>
      </c>
      <c r="G167" s="7" t="str">
        <f>IF('תחזית רווה'!G$5=0,"",G77)</f>
        <v/>
      </c>
      <c r="H167" s="7" t="str">
        <f>IF('תחזית רווה'!H$5=0,"",H77)</f>
        <v/>
      </c>
      <c r="I167" s="7" t="str">
        <f>IF('תחזית רווה'!I$5=0,"",I77)</f>
        <v/>
      </c>
      <c r="J167" s="7" t="str">
        <f>IF('תחזית רווה'!J$5=0,"",J77)</f>
        <v/>
      </c>
      <c r="K167" s="7" t="str">
        <f>IF('תחזית רווה'!K$5=0,"",K77)</f>
        <v/>
      </c>
      <c r="L167" s="7" t="str">
        <f>IF('תחזית רווה'!L$5=0,"",L77)</f>
        <v/>
      </c>
      <c r="M167" s="7" t="str">
        <f>IF('תחזית רווה'!M$5=0,"",M77)</f>
        <v/>
      </c>
      <c r="N167" s="7" t="str">
        <f>IF('תחזית רווה'!N$5=0,"",N77)</f>
        <v/>
      </c>
      <c r="O167" s="33" t="str">
        <f>IFERROR(O166/$O$95,"")</f>
        <v/>
      </c>
    </row>
    <row r="168" spans="2:15" x14ac:dyDescent="0.25">
      <c r="B168" s="26" t="str">
        <f t="shared" si="48"/>
        <v>קבלת מימון חדש</v>
      </c>
      <c r="C168" s="7" t="str">
        <f>IF('תחזית רווה'!C$5=0,"",C78)</f>
        <v/>
      </c>
      <c r="D168" s="7" t="str">
        <f>IF('תחזית רווה'!D$5=0,"",D78)</f>
        <v/>
      </c>
      <c r="E168" s="7" t="str">
        <f>IF('תחזית רווה'!E$5=0,"",E78)</f>
        <v/>
      </c>
      <c r="F168" s="7" t="str">
        <f>IF('תחזית רווה'!F$5=0,"",F78)</f>
        <v/>
      </c>
      <c r="G168" s="7" t="str">
        <f>IF('תחזית רווה'!G$5=0,"",G78)</f>
        <v/>
      </c>
      <c r="H168" s="7" t="str">
        <f>IF('תחזית רווה'!H$5=0,"",H78)</f>
        <v/>
      </c>
      <c r="I168" s="7" t="str">
        <f>IF('תחזית רווה'!I$5=0,"",I78)</f>
        <v/>
      </c>
      <c r="J168" s="7" t="str">
        <f>IF('תחזית רווה'!J$5=0,"",J78)</f>
        <v/>
      </c>
      <c r="K168" s="7" t="str">
        <f>IF('תחזית רווה'!K$5=0,"",K78)</f>
        <v/>
      </c>
      <c r="L168" s="7" t="str">
        <f>IF('תחזית רווה'!L$5=0,"",L78)</f>
        <v/>
      </c>
      <c r="M168" s="7" t="str">
        <f>IF('תחזית רווה'!M$5=0,"",M78)</f>
        <v/>
      </c>
      <c r="N168" s="7" t="str">
        <f>IF('תחזית רווה'!N$5=0,"",N78)</f>
        <v/>
      </c>
      <c r="O168" s="37">
        <f>IFERROR(SUM(C168:N168),"")</f>
        <v>0</v>
      </c>
    </row>
    <row r="169" spans="2:15" x14ac:dyDescent="0.25">
      <c r="B169" s="26" t="str">
        <f>B79</f>
        <v>%</v>
      </c>
      <c r="C169" s="7" t="str">
        <f>IF('תחזית רווה'!C$5=0,"",C79)</f>
        <v/>
      </c>
      <c r="D169" s="7" t="str">
        <f>IF('תחזית רווה'!D$5=0,"",D79)</f>
        <v/>
      </c>
      <c r="E169" s="7" t="str">
        <f>IF('תחזית רווה'!E$5=0,"",E79)</f>
        <v/>
      </c>
      <c r="F169" s="7" t="str">
        <f>IF('תחזית רווה'!F$5=0,"",F79)</f>
        <v/>
      </c>
      <c r="G169" s="7" t="str">
        <f>IF('תחזית רווה'!G$5=0,"",G79)</f>
        <v/>
      </c>
      <c r="H169" s="7" t="str">
        <f>IF('תחזית רווה'!H$5=0,"",H79)</f>
        <v/>
      </c>
      <c r="I169" s="7" t="str">
        <f>IF('תחזית רווה'!I$5=0,"",I79)</f>
        <v/>
      </c>
      <c r="J169" s="7" t="str">
        <f>IF('תחזית רווה'!J$5=0,"",J79)</f>
        <v/>
      </c>
      <c r="K169" s="7" t="str">
        <f>IF('תחזית רווה'!K$5=0,"",K79)</f>
        <v/>
      </c>
      <c r="L169" s="7" t="str">
        <f>IF('תחזית רווה'!L$5=0,"",L79)</f>
        <v/>
      </c>
      <c r="M169" s="7" t="str">
        <f>IF('תחזית רווה'!M$5=0,"",M79)</f>
        <v/>
      </c>
      <c r="N169" s="7" t="str">
        <f>IF('תחזית רווה'!N$5=0,"",N79)</f>
        <v/>
      </c>
      <c r="O169" s="33" t="str">
        <f>IFERROR(O168/$O$95,"")</f>
        <v/>
      </c>
    </row>
    <row r="170" spans="2:15" x14ac:dyDescent="0.25">
      <c r="B170" s="26" t="str">
        <f t="shared" si="48"/>
        <v>העברות לחברות קשורות</v>
      </c>
      <c r="C170" s="7" t="str">
        <f>IF('תחזית רווה'!C$5=0,"",C80)</f>
        <v/>
      </c>
      <c r="D170" s="7" t="str">
        <f>IF('תחזית רווה'!D$5=0,"",D80)</f>
        <v/>
      </c>
      <c r="E170" s="7" t="str">
        <f>IF('תחזית רווה'!E$5=0,"",E80)</f>
        <v/>
      </c>
      <c r="F170" s="7" t="str">
        <f>IF('תחזית רווה'!F$5=0,"",F80)</f>
        <v/>
      </c>
      <c r="G170" s="7" t="str">
        <f>IF('תחזית רווה'!G$5=0,"",G80)</f>
        <v/>
      </c>
      <c r="H170" s="7" t="str">
        <f>IF('תחזית רווה'!H$5=0,"",H80)</f>
        <v/>
      </c>
      <c r="I170" s="7" t="str">
        <f>IF('תחזית רווה'!I$5=0,"",I80)</f>
        <v/>
      </c>
      <c r="J170" s="7" t="str">
        <f>IF('תחזית רווה'!J$5=0,"",J80)</f>
        <v/>
      </c>
      <c r="K170" s="7" t="str">
        <f>IF('תחזית רווה'!K$5=0,"",K80)</f>
        <v/>
      </c>
      <c r="L170" s="7" t="str">
        <f>IF('תחזית רווה'!L$5=0,"",L80)</f>
        <v/>
      </c>
      <c r="M170" s="7" t="str">
        <f>IF('תחזית רווה'!M$5=0,"",M80)</f>
        <v/>
      </c>
      <c r="N170" s="7" t="str">
        <f>IF('תחזית רווה'!N$5=0,"",N80)</f>
        <v/>
      </c>
      <c r="O170" s="37">
        <f>IFERROR(SUM(C170:N170),"")</f>
        <v>0</v>
      </c>
    </row>
    <row r="171" spans="2:15" x14ac:dyDescent="0.25">
      <c r="B171" s="26" t="str">
        <f t="shared" si="48"/>
        <v>%</v>
      </c>
      <c r="C171" s="7" t="str">
        <f>IF('תחזית רווה'!C$5=0,"",C81)</f>
        <v/>
      </c>
      <c r="D171" s="7" t="str">
        <f>IF('תחזית רווה'!D$5=0,"",D81)</f>
        <v/>
      </c>
      <c r="E171" s="7" t="str">
        <f>IF('תחזית רווה'!E$5=0,"",E81)</f>
        <v/>
      </c>
      <c r="F171" s="7" t="str">
        <f>IF('תחזית רווה'!F$5=0,"",F81)</f>
        <v/>
      </c>
      <c r="G171" s="7" t="str">
        <f>IF('תחזית רווה'!G$5=0,"",G81)</f>
        <v/>
      </c>
      <c r="H171" s="7" t="str">
        <f>IF('תחזית רווה'!H$5=0,"",H81)</f>
        <v/>
      </c>
      <c r="I171" s="7" t="str">
        <f>IF('תחזית רווה'!I$5=0,"",I81)</f>
        <v/>
      </c>
      <c r="J171" s="7" t="str">
        <f>IF('תחזית רווה'!J$5=0,"",J81)</f>
        <v/>
      </c>
      <c r="K171" s="7" t="str">
        <f>IF('תחזית רווה'!K$5=0,"",K81)</f>
        <v/>
      </c>
      <c r="L171" s="7" t="str">
        <f>IF('תחזית רווה'!L$5=0,"",L81)</f>
        <v/>
      </c>
      <c r="M171" s="7" t="str">
        <f>IF('תחזית רווה'!M$5=0,"",M81)</f>
        <v/>
      </c>
      <c r="N171" s="7" t="str">
        <f>IF('תחזית רווה'!N$5=0,"",N81)</f>
        <v/>
      </c>
      <c r="O171" s="33" t="str">
        <f>IFERROR(O170/$O$95,"")</f>
        <v/>
      </c>
    </row>
    <row r="172" spans="2:15" x14ac:dyDescent="0.25">
      <c r="B172" s="26" t="str">
        <f t="shared" ref="B172:B179" si="50">B82</f>
        <v>שינויים במלאי</v>
      </c>
      <c r="C172" s="7" t="str">
        <f>IF('תחזית רווה'!C$5=0,"",C82)</f>
        <v/>
      </c>
      <c r="D172" s="7" t="str">
        <f>IF('תחזית רווה'!D$5=0,"",D82)</f>
        <v/>
      </c>
      <c r="E172" s="7" t="str">
        <f>IF('תחזית רווה'!E$5=0,"",E82)</f>
        <v/>
      </c>
      <c r="F172" s="7" t="str">
        <f>IF('תחזית רווה'!F$5=0,"",F82)</f>
        <v/>
      </c>
      <c r="G172" s="7" t="str">
        <f>IF('תחזית רווה'!G$5=0,"",G82)</f>
        <v/>
      </c>
      <c r="H172" s="7" t="str">
        <f>IF('תחזית רווה'!H$5=0,"",H82)</f>
        <v/>
      </c>
      <c r="I172" s="7" t="str">
        <f>IF('תחזית רווה'!I$5=0,"",I82)</f>
        <v/>
      </c>
      <c r="J172" s="7" t="str">
        <f>IF('תחזית רווה'!J$5=0,"",J82)</f>
        <v/>
      </c>
      <c r="K172" s="7" t="str">
        <f>IF('תחזית רווה'!K$5=0,"",K82)</f>
        <v/>
      </c>
      <c r="L172" s="7" t="str">
        <f>IF('תחזית רווה'!L$5=0,"",L82)</f>
        <v/>
      </c>
      <c r="M172" s="7" t="str">
        <f>IF('תחזית רווה'!M$5=0,"",M82)</f>
        <v/>
      </c>
      <c r="N172" s="7" t="str">
        <f>IF('תחזית רווה'!N$5=0,"",N82)</f>
        <v/>
      </c>
      <c r="O172" s="37">
        <f>IFERROR(SUM(C172:N172),"")</f>
        <v>0</v>
      </c>
    </row>
    <row r="173" spans="2:15" x14ac:dyDescent="0.25">
      <c r="B173" s="26" t="str">
        <f t="shared" si="50"/>
        <v>%</v>
      </c>
      <c r="C173" s="7" t="str">
        <f>IF('תחזית רווה'!C$5=0,"",C83)</f>
        <v/>
      </c>
      <c r="D173" s="7" t="str">
        <f>IF('תחזית רווה'!D$5=0,"",D83)</f>
        <v/>
      </c>
      <c r="E173" s="7" t="str">
        <f>IF('תחזית רווה'!E$5=0,"",E83)</f>
        <v/>
      </c>
      <c r="F173" s="7" t="str">
        <f>IF('תחזית רווה'!F$5=0,"",F83)</f>
        <v/>
      </c>
      <c r="G173" s="7" t="str">
        <f>IF('תחזית רווה'!G$5=0,"",G83)</f>
        <v/>
      </c>
      <c r="H173" s="7" t="str">
        <f>IF('תחזית רווה'!H$5=0,"",H83)</f>
        <v/>
      </c>
      <c r="I173" s="7" t="str">
        <f>IF('תחזית רווה'!I$5=0,"",I83)</f>
        <v/>
      </c>
      <c r="J173" s="7" t="str">
        <f>IF('תחזית רווה'!J$5=0,"",J83)</f>
        <v/>
      </c>
      <c r="K173" s="7" t="str">
        <f>IF('תחזית רווה'!K$5=0,"",K83)</f>
        <v/>
      </c>
      <c r="L173" s="7" t="str">
        <f>IF('תחזית רווה'!L$5=0,"",L83)</f>
        <v/>
      </c>
      <c r="M173" s="7" t="str">
        <f>IF('תחזית רווה'!M$5=0,"",M83)</f>
        <v/>
      </c>
      <c r="N173" s="7" t="str">
        <f>IF('תחזית רווה'!N$5=0,"",N83)</f>
        <v/>
      </c>
      <c r="O173" s="33" t="str">
        <f>IFERROR(O172/$O$95,"")</f>
        <v/>
      </c>
    </row>
    <row r="174" spans="2:15" x14ac:dyDescent="0.25">
      <c r="B174" s="26" t="str">
        <f t="shared" si="50"/>
        <v>גידול/קיטון בחוב שהחברה חייבת לספקים</v>
      </c>
      <c r="C174" s="7" t="str">
        <f>IF('תחזית רווה'!C$5=0,"",C84)</f>
        <v/>
      </c>
      <c r="D174" s="7" t="str">
        <f>IF('תחזית רווה'!D$5=0,"",D84)</f>
        <v/>
      </c>
      <c r="E174" s="7" t="str">
        <f>IF('תחזית רווה'!E$5=0,"",E84)</f>
        <v/>
      </c>
      <c r="F174" s="7" t="str">
        <f>IF('תחזית רווה'!F$5=0,"",F84)</f>
        <v/>
      </c>
      <c r="G174" s="7" t="str">
        <f>IF('תחזית רווה'!G$5=0,"",G84)</f>
        <v/>
      </c>
      <c r="H174" s="7" t="str">
        <f>IF('תחזית רווה'!H$5=0,"",H84)</f>
        <v/>
      </c>
      <c r="I174" s="7" t="str">
        <f>IF('תחזית רווה'!I$5=0,"",I84)</f>
        <v/>
      </c>
      <c r="J174" s="7" t="str">
        <f>IF('תחזית רווה'!J$5=0,"",J84)</f>
        <v/>
      </c>
      <c r="K174" s="7" t="str">
        <f>IF('תחזית רווה'!K$5=0,"",K84)</f>
        <v/>
      </c>
      <c r="L174" s="7" t="str">
        <f>IF('תחזית רווה'!L$5=0,"",L84)</f>
        <v/>
      </c>
      <c r="M174" s="7" t="str">
        <f>IF('תחזית רווה'!M$5=0,"",M84)</f>
        <v/>
      </c>
      <c r="N174" s="7" t="str">
        <f>IF('תחזית רווה'!N$5=0,"",N84)</f>
        <v/>
      </c>
      <c r="O174" s="37">
        <f>IFERROR(SUM(C174:N174),"")</f>
        <v>0</v>
      </c>
    </row>
    <row r="175" spans="2:15" x14ac:dyDescent="0.25">
      <c r="B175" s="26" t="str">
        <f t="shared" si="50"/>
        <v>%</v>
      </c>
      <c r="C175" s="7" t="str">
        <f>IF('תחזית רווה'!C$5=0,"",C85)</f>
        <v/>
      </c>
      <c r="D175" s="7" t="str">
        <f>IF('תחזית רווה'!D$5=0,"",D85)</f>
        <v/>
      </c>
      <c r="E175" s="7" t="str">
        <f>IF('תחזית רווה'!E$5=0,"",E85)</f>
        <v/>
      </c>
      <c r="F175" s="7" t="str">
        <f>IF('תחזית רווה'!F$5=0,"",F85)</f>
        <v/>
      </c>
      <c r="G175" s="7" t="str">
        <f>IF('תחזית רווה'!G$5=0,"",G85)</f>
        <v/>
      </c>
      <c r="H175" s="7" t="str">
        <f>IF('תחזית רווה'!H$5=0,"",H85)</f>
        <v/>
      </c>
      <c r="I175" s="7" t="str">
        <f>IF('תחזית רווה'!I$5=0,"",I85)</f>
        <v/>
      </c>
      <c r="J175" s="7" t="str">
        <f>IF('תחזית רווה'!J$5=0,"",J85)</f>
        <v/>
      </c>
      <c r="K175" s="7" t="str">
        <f>IF('תחזית רווה'!K$5=0,"",K85)</f>
        <v/>
      </c>
      <c r="L175" s="7" t="str">
        <f>IF('תחזית רווה'!L$5=0,"",L85)</f>
        <v/>
      </c>
      <c r="M175" s="7" t="str">
        <f>IF('תחזית רווה'!M$5=0,"",M85)</f>
        <v/>
      </c>
      <c r="N175" s="7" t="str">
        <f>IF('תחזית רווה'!N$5=0,"",N85)</f>
        <v/>
      </c>
      <c r="O175" s="33" t="str">
        <f>IFERROR(O174/$O$95,"")</f>
        <v/>
      </c>
    </row>
    <row r="176" spans="2:15" x14ac:dyDescent="0.25">
      <c r="B176" s="26" t="str">
        <f t="shared" si="50"/>
        <v>גידול/קיטון בחוב שלקוחות חייבים לחברה</v>
      </c>
      <c r="C176" s="7" t="str">
        <f>IF('תחזית רווה'!C$5=0,"",C86)</f>
        <v/>
      </c>
      <c r="D176" s="7" t="str">
        <f>IF('תחזית רווה'!D$5=0,"",D86)</f>
        <v/>
      </c>
      <c r="E176" s="7" t="str">
        <f>IF('תחזית רווה'!E$5=0,"",E86)</f>
        <v/>
      </c>
      <c r="F176" s="7" t="str">
        <f>IF('תחזית רווה'!F$5=0,"",F86)</f>
        <v/>
      </c>
      <c r="G176" s="7" t="str">
        <f>IF('תחזית רווה'!G$5=0,"",G86)</f>
        <v/>
      </c>
      <c r="H176" s="7" t="str">
        <f>IF('תחזית רווה'!H$5=0,"",H86)</f>
        <v/>
      </c>
      <c r="I176" s="7" t="str">
        <f>IF('תחזית רווה'!I$5=0,"",I86)</f>
        <v/>
      </c>
      <c r="J176" s="7" t="str">
        <f>IF('תחזית רווה'!J$5=0,"",J86)</f>
        <v/>
      </c>
      <c r="K176" s="7" t="str">
        <f>IF('תחזית רווה'!K$5=0,"",K86)</f>
        <v/>
      </c>
      <c r="L176" s="7" t="str">
        <f>IF('תחזית רווה'!L$5=0,"",L86)</f>
        <v/>
      </c>
      <c r="M176" s="7" t="str">
        <f>IF('תחזית רווה'!M$5=0,"",M86)</f>
        <v/>
      </c>
      <c r="N176" s="7" t="str">
        <f>IF('תחזית רווה'!N$5=0,"",N86)</f>
        <v/>
      </c>
      <c r="O176" s="37">
        <f>IFERROR(SUM(C176:N176),"")</f>
        <v>0</v>
      </c>
    </row>
    <row r="177" spans="2:15" x14ac:dyDescent="0.25">
      <c r="B177" s="26" t="str">
        <f t="shared" si="50"/>
        <v>%</v>
      </c>
      <c r="C177" s="7" t="str">
        <f>IF('תחזית רווה'!C$5=0,"",C87)</f>
        <v/>
      </c>
      <c r="D177" s="7" t="str">
        <f>IF('תחזית רווה'!D$5=0,"",D87)</f>
        <v/>
      </c>
      <c r="E177" s="7" t="str">
        <f>IF('תחזית רווה'!E$5=0,"",E87)</f>
        <v/>
      </c>
      <c r="F177" s="7" t="str">
        <f>IF('תחזית רווה'!F$5=0,"",F87)</f>
        <v/>
      </c>
      <c r="G177" s="7" t="str">
        <f>IF('תחזית רווה'!G$5=0,"",G87)</f>
        <v/>
      </c>
      <c r="H177" s="7" t="str">
        <f>IF('תחזית רווה'!H$5=0,"",H87)</f>
        <v/>
      </c>
      <c r="I177" s="7" t="str">
        <f>IF('תחזית רווה'!I$5=0,"",I87)</f>
        <v/>
      </c>
      <c r="J177" s="7" t="str">
        <f>IF('תחזית רווה'!J$5=0,"",J87)</f>
        <v/>
      </c>
      <c r="K177" s="7" t="str">
        <f>IF('תחזית רווה'!K$5=0,"",K87)</f>
        <v/>
      </c>
      <c r="L177" s="7" t="str">
        <f>IF('תחזית רווה'!L$5=0,"",L87)</f>
        <v/>
      </c>
      <c r="M177" s="7" t="str">
        <f>IF('תחזית רווה'!M$5=0,"",M87)</f>
        <v/>
      </c>
      <c r="N177" s="7" t="str">
        <f>IF('תחזית רווה'!N$5=0,"",N87)</f>
        <v/>
      </c>
      <c r="O177" s="33" t="str">
        <f>IFERROR(O176/$O$95,"")</f>
        <v/>
      </c>
    </row>
    <row r="178" spans="2:15" x14ac:dyDescent="0.25">
      <c r="B178" s="26" t="str">
        <f t="shared" si="50"/>
        <v>עודף/גירעון</v>
      </c>
      <c r="C178" s="7" t="str">
        <f>IF('תחזית רווה'!C$5=0,"",C88)</f>
        <v/>
      </c>
      <c r="D178" s="7" t="str">
        <f>IF('תחזית רווה'!D$5=0,"",D88)</f>
        <v/>
      </c>
      <c r="E178" s="7" t="str">
        <f>IF('תחזית רווה'!E$5=0,"",E88)</f>
        <v/>
      </c>
      <c r="F178" s="7" t="str">
        <f>IF('תחזית רווה'!F$5=0,"",F88)</f>
        <v/>
      </c>
      <c r="G178" s="7" t="str">
        <f>IF('תחזית רווה'!G$5=0,"",G88)</f>
        <v/>
      </c>
      <c r="H178" s="7" t="str">
        <f>IF('תחזית רווה'!H$5=0,"",H88)</f>
        <v/>
      </c>
      <c r="I178" s="7" t="str">
        <f>IF('תחזית רווה'!I$5=0,"",I88)</f>
        <v/>
      </c>
      <c r="J178" s="7" t="str">
        <f>IF('תחזית רווה'!J$5=0,"",J88)</f>
        <v/>
      </c>
      <c r="K178" s="7" t="str">
        <f>IF('תחזית רווה'!K$5=0,"",K88)</f>
        <v/>
      </c>
      <c r="L178" s="7" t="str">
        <f>IF('תחזית רווה'!L$5=0,"",L88)</f>
        <v/>
      </c>
      <c r="M178" s="7" t="str">
        <f>IF('תחזית רווה'!M$5=0,"",M88)</f>
        <v/>
      </c>
      <c r="N178" s="7" t="str">
        <f>IF('תחזית רווה'!N$5=0,"",N88)</f>
        <v/>
      </c>
      <c r="O178" s="37">
        <f>IFERROR(SUM(C178:N178),"")</f>
        <v>0</v>
      </c>
    </row>
    <row r="179" spans="2:15" ht="14" thickBot="1" x14ac:dyDescent="0.3">
      <c r="B179" s="29" t="str">
        <f t="shared" si="50"/>
        <v>%</v>
      </c>
      <c r="C179" s="34" t="str">
        <f>IF('תחזית רווה'!C$5=0,"",C89)</f>
        <v/>
      </c>
      <c r="D179" s="34" t="str">
        <f>IF('תחזית רווה'!D$5=0,"",D89)</f>
        <v/>
      </c>
      <c r="E179" s="34" t="str">
        <f>IF('תחזית רווה'!E$5=0,"",E89)</f>
        <v/>
      </c>
      <c r="F179" s="34" t="str">
        <f>IF('תחזית רווה'!F$5=0,"",F89)</f>
        <v/>
      </c>
      <c r="G179" s="34" t="str">
        <f>IF('תחזית רווה'!G$5=0,"",G89)</f>
        <v/>
      </c>
      <c r="H179" s="34" t="str">
        <f>IF('תחזית רווה'!H$5=0,"",H89)</f>
        <v/>
      </c>
      <c r="I179" s="34" t="str">
        <f>IF('תחזית רווה'!I$5=0,"",I89)</f>
        <v/>
      </c>
      <c r="J179" s="34" t="str">
        <f>IF('תחזית רווה'!J$5=0,"",J89)</f>
        <v/>
      </c>
      <c r="K179" s="34" t="str">
        <f>IF('תחזית רווה'!K$5=0,"",K89)</f>
        <v/>
      </c>
      <c r="L179" s="34" t="str">
        <f>IF('תחזית רווה'!L$5=0,"",L89)</f>
        <v/>
      </c>
      <c r="M179" s="34" t="str">
        <f>IF('תחזית רווה'!M$5=0,"",M89)</f>
        <v/>
      </c>
      <c r="N179" s="34" t="str">
        <f>IF('תחזית רווה'!N$5=0,"",N89)</f>
        <v/>
      </c>
      <c r="O179" s="35" t="str">
        <f>IFERROR(O178/$O$95,"")</f>
        <v/>
      </c>
    </row>
  </sheetData>
  <pageMargins left="0.7" right="0.7" top="0.75" bottom="0.75" header="0.3" footer="0.3"/>
  <pageSetup scale="58" orientation="landscape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גיליון4"/>
  <dimension ref="A2:Q179"/>
  <sheetViews>
    <sheetView showGridLines="0" rightToLeft="1" zoomScale="70" zoomScaleNormal="70" zoomScaleSheetLayoutView="70" workbookViewId="0">
      <pane xSplit="2" ySplit="5" topLeftCell="C41" activePane="bottomRight" state="frozen"/>
      <selection pane="topRight" activeCell="C1" sqref="C1"/>
      <selection pane="bottomLeft" activeCell="A6" sqref="A6"/>
      <selection pane="bottomRight" activeCell="B4" sqref="B4:B59"/>
    </sheetView>
  </sheetViews>
  <sheetFormatPr defaultColWidth="9" defaultRowHeight="13.5" outlineLevelRow="1" x14ac:dyDescent="0.25"/>
  <cols>
    <col min="1" max="1" width="2" style="1" customWidth="1"/>
    <col min="2" max="2" width="36" style="13" bestFit="1" customWidth="1"/>
    <col min="3" max="14" width="10.58203125" style="1" customWidth="1"/>
    <col min="15" max="15" width="17.5" style="13" bestFit="1" customWidth="1"/>
    <col min="16" max="16" width="12.58203125" style="1" customWidth="1"/>
    <col min="17" max="16384" width="9" style="1"/>
  </cols>
  <sheetData>
    <row r="2" spans="1:17" x14ac:dyDescent="0.25">
      <c r="B2" s="13" t="s">
        <v>18</v>
      </c>
      <c r="C2" s="25">
        <f>C4</f>
        <v>44562</v>
      </c>
    </row>
    <row r="3" spans="1:17" ht="18" customHeight="1" thickBot="1" x14ac:dyDescent="0.3"/>
    <row r="4" spans="1:17" x14ac:dyDescent="0.25">
      <c r="B4" s="38"/>
      <c r="C4" s="39">
        <f>DATE(YEAR('תחזית רווה'!C4)-1,MONTH('תחזית רווה'!C4),DAY(1))</f>
        <v>44562</v>
      </c>
      <c r="D4" s="39">
        <f>DATE(YEAR(C4),MONTH(C4)+1,DAY(1))</f>
        <v>44593</v>
      </c>
      <c r="E4" s="39">
        <f t="shared" ref="E4:N4" si="0">DATE(YEAR(D4),MONTH(D4)+1,DAY(1))</f>
        <v>44621</v>
      </c>
      <c r="F4" s="39">
        <f t="shared" si="0"/>
        <v>44652</v>
      </c>
      <c r="G4" s="39">
        <f t="shared" si="0"/>
        <v>44682</v>
      </c>
      <c r="H4" s="39">
        <f t="shared" si="0"/>
        <v>44713</v>
      </c>
      <c r="I4" s="39">
        <f t="shared" si="0"/>
        <v>44743</v>
      </c>
      <c r="J4" s="39">
        <f t="shared" si="0"/>
        <v>44774</v>
      </c>
      <c r="K4" s="39">
        <f t="shared" si="0"/>
        <v>44805</v>
      </c>
      <c r="L4" s="39">
        <f t="shared" si="0"/>
        <v>44835</v>
      </c>
      <c r="M4" s="39">
        <f t="shared" si="0"/>
        <v>44866</v>
      </c>
      <c r="N4" s="39">
        <f t="shared" si="0"/>
        <v>44896</v>
      </c>
      <c r="O4" s="39" t="s">
        <v>1</v>
      </c>
      <c r="P4" s="40" t="s">
        <v>2</v>
      </c>
    </row>
    <row r="5" spans="1:17" x14ac:dyDescent="0.25">
      <c r="B5" s="28" t="str">
        <f>'תחזית רווה'!B5</f>
        <v>סה"כ הכנסות</v>
      </c>
      <c r="C5" s="7">
        <f>C6+C8+C10+C12+C14</f>
        <v>0</v>
      </c>
      <c r="D5" s="7">
        <f t="shared" ref="D5:N5" si="1">D6+D8+D10+D12+D14</f>
        <v>0</v>
      </c>
      <c r="E5" s="7">
        <f t="shared" si="1"/>
        <v>0</v>
      </c>
      <c r="F5" s="7">
        <f t="shared" si="1"/>
        <v>0</v>
      </c>
      <c r="G5" s="7">
        <f t="shared" si="1"/>
        <v>0</v>
      </c>
      <c r="H5" s="7">
        <f t="shared" si="1"/>
        <v>0</v>
      </c>
      <c r="I5" s="7">
        <f t="shared" si="1"/>
        <v>0</v>
      </c>
      <c r="J5" s="7">
        <f t="shared" si="1"/>
        <v>0</v>
      </c>
      <c r="K5" s="7">
        <f t="shared" si="1"/>
        <v>0</v>
      </c>
      <c r="L5" s="7">
        <f t="shared" si="1"/>
        <v>0</v>
      </c>
      <c r="M5" s="7">
        <f t="shared" si="1"/>
        <v>0</v>
      </c>
      <c r="N5" s="7">
        <f t="shared" si="1"/>
        <v>0</v>
      </c>
      <c r="O5" s="8">
        <f>SUM(C5:N5)</f>
        <v>0</v>
      </c>
      <c r="P5" s="41">
        <f>IFERROR(O5/(12-COUNTIF(C5:N5,0)),0)</f>
        <v>0</v>
      </c>
    </row>
    <row r="6" spans="1:17" ht="14.25" customHeight="1" outlineLevel="1" x14ac:dyDescent="0.25">
      <c r="A6" s="24"/>
      <c r="B6" s="26" t="str">
        <f>'תחזית רווה'!B6</f>
        <v>פעילות שוטפת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10">
        <f>SUM(C6:N6)</f>
        <v>0</v>
      </c>
      <c r="P6" s="42">
        <f>IFERROR(O6/(COUNTA(C6:N6)),0)</f>
        <v>0</v>
      </c>
    </row>
    <row r="7" spans="1:17" ht="14.25" customHeight="1" outlineLevel="1" x14ac:dyDescent="0.25">
      <c r="A7" s="24"/>
      <c r="B7" s="26" t="str">
        <f>'תחזית רווה'!B7</f>
        <v>%</v>
      </c>
      <c r="C7" s="11" t="str">
        <f>IFERROR(C6/C$5,"")</f>
        <v/>
      </c>
      <c r="D7" s="11" t="str">
        <f t="shared" ref="D7:P7" si="2">IFERROR(D6/D$5,"")</f>
        <v/>
      </c>
      <c r="E7" s="11" t="str">
        <f t="shared" si="2"/>
        <v/>
      </c>
      <c r="F7" s="11" t="str">
        <f t="shared" si="2"/>
        <v/>
      </c>
      <c r="G7" s="11" t="str">
        <f t="shared" si="2"/>
        <v/>
      </c>
      <c r="H7" s="11" t="str">
        <f t="shared" si="2"/>
        <v/>
      </c>
      <c r="I7" s="11" t="str">
        <f t="shared" si="2"/>
        <v/>
      </c>
      <c r="J7" s="11" t="str">
        <f t="shared" si="2"/>
        <v/>
      </c>
      <c r="K7" s="11" t="str">
        <f t="shared" si="2"/>
        <v/>
      </c>
      <c r="L7" s="11" t="str">
        <f t="shared" si="2"/>
        <v/>
      </c>
      <c r="M7" s="11" t="str">
        <f t="shared" si="2"/>
        <v/>
      </c>
      <c r="N7" s="11" t="str">
        <f t="shared" si="2"/>
        <v/>
      </c>
      <c r="O7" s="14" t="str">
        <f t="shared" si="2"/>
        <v/>
      </c>
      <c r="P7" s="27" t="str">
        <f t="shared" si="2"/>
        <v/>
      </c>
    </row>
    <row r="8" spans="1:17" ht="14.25" customHeight="1" outlineLevel="1" x14ac:dyDescent="0.25">
      <c r="A8" s="24"/>
      <c r="B8" s="26" t="str">
        <f>'תחזית רווה'!B8</f>
        <v>הכנסות 2</v>
      </c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10">
        <f>SUM(C8:N8)</f>
        <v>0</v>
      </c>
      <c r="P8" s="42">
        <f>IFERROR(O8/(COUNTA(C8:N8)),0)</f>
        <v>0</v>
      </c>
    </row>
    <row r="9" spans="1:17" ht="14.25" customHeight="1" outlineLevel="1" x14ac:dyDescent="0.25">
      <c r="A9" s="24"/>
      <c r="B9" s="26" t="str">
        <f>'תחזית רווה'!B9</f>
        <v>%</v>
      </c>
      <c r="C9" s="11" t="str">
        <f>IFERROR(C8/C$5,"")</f>
        <v/>
      </c>
      <c r="D9" s="11" t="str">
        <f t="shared" ref="D9:P9" si="3">IFERROR(D8/D$5,"")</f>
        <v/>
      </c>
      <c r="E9" s="11" t="str">
        <f t="shared" si="3"/>
        <v/>
      </c>
      <c r="F9" s="11" t="str">
        <f t="shared" si="3"/>
        <v/>
      </c>
      <c r="G9" s="11" t="str">
        <f t="shared" si="3"/>
        <v/>
      </c>
      <c r="H9" s="11" t="str">
        <f t="shared" si="3"/>
        <v/>
      </c>
      <c r="I9" s="11" t="str">
        <f t="shared" si="3"/>
        <v/>
      </c>
      <c r="J9" s="11" t="str">
        <f t="shared" si="3"/>
        <v/>
      </c>
      <c r="K9" s="11" t="str">
        <f t="shared" si="3"/>
        <v/>
      </c>
      <c r="L9" s="11" t="str">
        <f t="shared" si="3"/>
        <v/>
      </c>
      <c r="M9" s="11" t="str">
        <f t="shared" si="3"/>
        <v/>
      </c>
      <c r="N9" s="11" t="str">
        <f t="shared" si="3"/>
        <v/>
      </c>
      <c r="O9" s="14" t="str">
        <f t="shared" si="3"/>
        <v/>
      </c>
      <c r="P9" s="27" t="str">
        <f t="shared" si="3"/>
        <v/>
      </c>
    </row>
    <row r="10" spans="1:17" ht="14.25" customHeight="1" outlineLevel="1" x14ac:dyDescent="0.25">
      <c r="A10" s="24"/>
      <c r="B10" s="26" t="str">
        <f>'תחזית רווה'!B10</f>
        <v>הכנסות 3</v>
      </c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10">
        <f>SUM(C10:N10)</f>
        <v>0</v>
      </c>
      <c r="P10" s="42">
        <f>IFERROR(O10/(COUNTA(C10:N10)),0)</f>
        <v>0</v>
      </c>
    </row>
    <row r="11" spans="1:17" ht="14.25" customHeight="1" outlineLevel="1" x14ac:dyDescent="0.25">
      <c r="A11" s="24"/>
      <c r="B11" s="26" t="str">
        <f>'תחזית רווה'!B11</f>
        <v>%</v>
      </c>
      <c r="C11" s="11" t="str">
        <f>IFERROR(C10/C$5,"")</f>
        <v/>
      </c>
      <c r="D11" s="11" t="str">
        <f t="shared" ref="D11:P11" si="4">IFERROR(D10/D$5,"")</f>
        <v/>
      </c>
      <c r="E11" s="11" t="str">
        <f t="shared" si="4"/>
        <v/>
      </c>
      <c r="F11" s="11" t="str">
        <f t="shared" si="4"/>
        <v/>
      </c>
      <c r="G11" s="11" t="str">
        <f t="shared" si="4"/>
        <v/>
      </c>
      <c r="H11" s="11" t="str">
        <f t="shared" si="4"/>
        <v/>
      </c>
      <c r="I11" s="11" t="str">
        <f t="shared" si="4"/>
        <v/>
      </c>
      <c r="J11" s="11" t="str">
        <f t="shared" si="4"/>
        <v/>
      </c>
      <c r="K11" s="11" t="str">
        <f t="shared" si="4"/>
        <v/>
      </c>
      <c r="L11" s="11" t="str">
        <f t="shared" si="4"/>
        <v/>
      </c>
      <c r="M11" s="11" t="str">
        <f t="shared" si="4"/>
        <v/>
      </c>
      <c r="N11" s="11" t="str">
        <f t="shared" si="4"/>
        <v/>
      </c>
      <c r="O11" s="14" t="str">
        <f t="shared" si="4"/>
        <v/>
      </c>
      <c r="P11" s="27" t="str">
        <f t="shared" si="4"/>
        <v/>
      </c>
      <c r="Q11" s="20"/>
    </row>
    <row r="12" spans="1:17" ht="14.25" customHeight="1" outlineLevel="1" x14ac:dyDescent="0.25">
      <c r="A12" s="24"/>
      <c r="B12" s="26" t="str">
        <f>'תחזית רווה'!B12</f>
        <v>הכנסות 4</v>
      </c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10">
        <f>SUM(C12:N12)</f>
        <v>0</v>
      </c>
      <c r="P12" s="42">
        <f>IFERROR(O12/(COUNTA(C12:N12)),0)</f>
        <v>0</v>
      </c>
    </row>
    <row r="13" spans="1:17" ht="14.25" customHeight="1" outlineLevel="1" x14ac:dyDescent="0.25">
      <c r="A13" s="24"/>
      <c r="B13" s="26" t="str">
        <f>'תחזית רווה'!B13</f>
        <v>%</v>
      </c>
      <c r="C13" s="11" t="str">
        <f>IFERROR(C12/C$5,"")</f>
        <v/>
      </c>
      <c r="D13" s="11" t="str">
        <f t="shared" ref="D13:P13" si="5">IFERROR(D12/D$5,"")</f>
        <v/>
      </c>
      <c r="E13" s="11" t="str">
        <f t="shared" si="5"/>
        <v/>
      </c>
      <c r="F13" s="11" t="str">
        <f t="shared" si="5"/>
        <v/>
      </c>
      <c r="G13" s="11" t="str">
        <f t="shared" si="5"/>
        <v/>
      </c>
      <c r="H13" s="11" t="str">
        <f t="shared" si="5"/>
        <v/>
      </c>
      <c r="I13" s="11" t="str">
        <f t="shared" si="5"/>
        <v/>
      </c>
      <c r="J13" s="11" t="str">
        <f t="shared" si="5"/>
        <v/>
      </c>
      <c r="K13" s="11" t="str">
        <f t="shared" si="5"/>
        <v/>
      </c>
      <c r="L13" s="11" t="str">
        <f t="shared" si="5"/>
        <v/>
      </c>
      <c r="M13" s="11" t="str">
        <f t="shared" si="5"/>
        <v/>
      </c>
      <c r="N13" s="11" t="str">
        <f t="shared" si="5"/>
        <v/>
      </c>
      <c r="O13" s="14" t="str">
        <f t="shared" si="5"/>
        <v/>
      </c>
      <c r="P13" s="27" t="str">
        <f t="shared" si="5"/>
        <v/>
      </c>
    </row>
    <row r="14" spans="1:17" ht="14.25" customHeight="1" outlineLevel="1" x14ac:dyDescent="0.25">
      <c r="A14" s="24"/>
      <c r="B14" s="26" t="str">
        <f>'תחזית רווה'!B14</f>
        <v>הכנסות 5</v>
      </c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10">
        <f>SUM(C14:N14)</f>
        <v>0</v>
      </c>
      <c r="P14" s="42">
        <f>IFERROR(O14/(COUNTA(C14:N14)),0)</f>
        <v>0</v>
      </c>
    </row>
    <row r="15" spans="1:17" ht="14.25" customHeight="1" outlineLevel="1" x14ac:dyDescent="0.25">
      <c r="A15" s="22"/>
      <c r="B15" s="26" t="str">
        <f>'תחזית רווה'!B15</f>
        <v>%</v>
      </c>
      <c r="C15" s="11" t="str">
        <f t="shared" ref="C15:N15" si="6">IFERROR(C14/C$5,"")</f>
        <v/>
      </c>
      <c r="D15" s="11" t="str">
        <f t="shared" si="6"/>
        <v/>
      </c>
      <c r="E15" s="11" t="str">
        <f t="shared" si="6"/>
        <v/>
      </c>
      <c r="F15" s="11" t="str">
        <f t="shared" si="6"/>
        <v/>
      </c>
      <c r="G15" s="11" t="str">
        <f t="shared" si="6"/>
        <v/>
      </c>
      <c r="H15" s="11" t="str">
        <f t="shared" si="6"/>
        <v/>
      </c>
      <c r="I15" s="11" t="str">
        <f t="shared" si="6"/>
        <v/>
      </c>
      <c r="J15" s="11" t="str">
        <f t="shared" si="6"/>
        <v/>
      </c>
      <c r="K15" s="11" t="str">
        <f t="shared" si="6"/>
        <v/>
      </c>
      <c r="L15" s="11" t="str">
        <f t="shared" si="6"/>
        <v/>
      </c>
      <c r="M15" s="11" t="str">
        <f t="shared" si="6"/>
        <v/>
      </c>
      <c r="N15" s="11" t="str">
        <f t="shared" si="6"/>
        <v/>
      </c>
      <c r="O15" s="14" t="str">
        <f>IFERROR(O14/O$5,"")</f>
        <v/>
      </c>
      <c r="P15" s="27" t="str">
        <f>IFERROR(P14/P$5,"")</f>
        <v/>
      </c>
    </row>
    <row r="16" spans="1:17" x14ac:dyDescent="0.25">
      <c r="B16" s="43" t="str">
        <f>'תחזית רווה'!B16</f>
        <v>סה"כ עלות המכר</v>
      </c>
      <c r="C16" s="15">
        <f>C20+C22+C24+C26+C28+(C18-C30)</f>
        <v>0</v>
      </c>
      <c r="D16" s="15">
        <f t="shared" ref="D16:N16" si="7">D20+D22+D24+D26+D28+(D18-D30)</f>
        <v>0</v>
      </c>
      <c r="E16" s="15">
        <f t="shared" si="7"/>
        <v>0</v>
      </c>
      <c r="F16" s="15">
        <f t="shared" si="7"/>
        <v>0</v>
      </c>
      <c r="G16" s="15">
        <f t="shared" si="7"/>
        <v>0</v>
      </c>
      <c r="H16" s="15">
        <f t="shared" si="7"/>
        <v>0</v>
      </c>
      <c r="I16" s="15">
        <f t="shared" si="7"/>
        <v>0</v>
      </c>
      <c r="J16" s="15">
        <f t="shared" si="7"/>
        <v>0</v>
      </c>
      <c r="K16" s="15">
        <f t="shared" si="7"/>
        <v>0</v>
      </c>
      <c r="L16" s="15">
        <f t="shared" si="7"/>
        <v>0</v>
      </c>
      <c r="M16" s="15">
        <f t="shared" si="7"/>
        <v>0</v>
      </c>
      <c r="N16" s="15">
        <f t="shared" si="7"/>
        <v>0</v>
      </c>
      <c r="O16" s="16">
        <f>SUM(C16:N16)</f>
        <v>0</v>
      </c>
      <c r="P16" s="44">
        <f>IFERROR(O16/(12-COUNTIF(C16:N16,0)),0)</f>
        <v>0</v>
      </c>
    </row>
    <row r="17" spans="2:16" x14ac:dyDescent="0.25">
      <c r="B17" s="26" t="str">
        <f>'תחזית רווה'!B17</f>
        <v>%</v>
      </c>
      <c r="C17" s="11" t="str">
        <f>IFERROR(C16/C$5,"")</f>
        <v/>
      </c>
      <c r="D17" s="11" t="str">
        <f t="shared" ref="D17:O31" si="8">IFERROR(D16/D$5,"")</f>
        <v/>
      </c>
      <c r="E17" s="11" t="str">
        <f t="shared" si="8"/>
        <v/>
      </c>
      <c r="F17" s="11" t="str">
        <f t="shared" si="8"/>
        <v/>
      </c>
      <c r="G17" s="11" t="str">
        <f t="shared" si="8"/>
        <v/>
      </c>
      <c r="H17" s="11" t="str">
        <f t="shared" si="8"/>
        <v/>
      </c>
      <c r="I17" s="11" t="str">
        <f t="shared" si="8"/>
        <v/>
      </c>
      <c r="J17" s="11" t="str">
        <f t="shared" si="8"/>
        <v/>
      </c>
      <c r="K17" s="11" t="str">
        <f t="shared" si="8"/>
        <v/>
      </c>
      <c r="L17" s="11" t="str">
        <f t="shared" si="8"/>
        <v/>
      </c>
      <c r="M17" s="11" t="str">
        <f t="shared" si="8"/>
        <v/>
      </c>
      <c r="N17" s="11" t="str">
        <f t="shared" si="8"/>
        <v/>
      </c>
      <c r="O17" s="14" t="str">
        <f t="shared" si="8"/>
        <v/>
      </c>
      <c r="P17" s="27" t="str">
        <f>IFERROR(P16/P$5,"")</f>
        <v/>
      </c>
    </row>
    <row r="18" spans="2:16" ht="14.25" customHeight="1" outlineLevel="1" x14ac:dyDescent="0.25">
      <c r="B18" s="26" t="str">
        <f>'תחזית רווה'!B18</f>
        <v>מלאי פתיחה</v>
      </c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10">
        <f>SUM(C18:N18)</f>
        <v>0</v>
      </c>
      <c r="P18" s="42">
        <f>IFERROR(O18/(COUNTA(C18:N18)),0)</f>
        <v>0</v>
      </c>
    </row>
    <row r="19" spans="2:16" ht="14.25" customHeight="1" outlineLevel="1" x14ac:dyDescent="0.25">
      <c r="B19" s="26" t="str">
        <f>'תחזית רווה'!B19</f>
        <v>%</v>
      </c>
      <c r="C19" s="11" t="str">
        <f>IFERROR(C18/C$5,"")</f>
        <v/>
      </c>
      <c r="D19" s="11" t="str">
        <f t="shared" ref="D19:O19" si="9">IFERROR(D18/D$5,"")</f>
        <v/>
      </c>
      <c r="E19" s="11" t="str">
        <f t="shared" si="9"/>
        <v/>
      </c>
      <c r="F19" s="11" t="str">
        <f t="shared" si="9"/>
        <v/>
      </c>
      <c r="G19" s="11" t="str">
        <f t="shared" si="9"/>
        <v/>
      </c>
      <c r="H19" s="11" t="str">
        <f t="shared" si="9"/>
        <v/>
      </c>
      <c r="I19" s="11" t="str">
        <f t="shared" si="9"/>
        <v/>
      </c>
      <c r="J19" s="11" t="str">
        <f t="shared" si="9"/>
        <v/>
      </c>
      <c r="K19" s="11" t="str">
        <f t="shared" si="9"/>
        <v/>
      </c>
      <c r="L19" s="11" t="str">
        <f t="shared" si="9"/>
        <v/>
      </c>
      <c r="M19" s="11" t="str">
        <f t="shared" si="9"/>
        <v/>
      </c>
      <c r="N19" s="11" t="str">
        <f t="shared" si="9"/>
        <v/>
      </c>
      <c r="O19" s="14" t="str">
        <f t="shared" si="9"/>
        <v/>
      </c>
      <c r="P19" s="27" t="str">
        <f>IFERROR(P18/P$5,"")</f>
        <v/>
      </c>
    </row>
    <row r="20" spans="2:16" ht="14.25" customHeight="1" outlineLevel="1" x14ac:dyDescent="0.25">
      <c r="B20" s="26" t="str">
        <f>'תחזית רווה'!B20</f>
        <v>עלות המכר 1</v>
      </c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10">
        <f>SUM(C20:N20)</f>
        <v>0</v>
      </c>
      <c r="P20" s="42">
        <f>IFERROR(O20/(COUNTA(C20:N20)),0)</f>
        <v>0</v>
      </c>
    </row>
    <row r="21" spans="2:16" ht="14.25" customHeight="1" outlineLevel="1" x14ac:dyDescent="0.25">
      <c r="B21" s="26" t="str">
        <f>'תחזית רווה'!B21</f>
        <v>%</v>
      </c>
      <c r="C21" s="11" t="str">
        <f>IFERROR(C20/C$5,"")</f>
        <v/>
      </c>
      <c r="D21" s="11" t="str">
        <f t="shared" si="8"/>
        <v/>
      </c>
      <c r="E21" s="11" t="str">
        <f t="shared" si="8"/>
        <v/>
      </c>
      <c r="F21" s="11" t="str">
        <f t="shared" si="8"/>
        <v/>
      </c>
      <c r="G21" s="11" t="str">
        <f t="shared" si="8"/>
        <v/>
      </c>
      <c r="H21" s="11" t="str">
        <f t="shared" si="8"/>
        <v/>
      </c>
      <c r="I21" s="11" t="str">
        <f t="shared" si="8"/>
        <v/>
      </c>
      <c r="J21" s="11" t="str">
        <f t="shared" si="8"/>
        <v/>
      </c>
      <c r="K21" s="11" t="str">
        <f t="shared" si="8"/>
        <v/>
      </c>
      <c r="L21" s="11" t="str">
        <f t="shared" si="8"/>
        <v/>
      </c>
      <c r="M21" s="11" t="str">
        <f t="shared" si="8"/>
        <v/>
      </c>
      <c r="N21" s="11" t="str">
        <f t="shared" si="8"/>
        <v/>
      </c>
      <c r="O21" s="14" t="str">
        <f t="shared" si="8"/>
        <v/>
      </c>
      <c r="P21" s="27" t="str">
        <f>IFERROR(P20/P$5,"")</f>
        <v/>
      </c>
    </row>
    <row r="22" spans="2:16" ht="14.25" customHeight="1" outlineLevel="1" x14ac:dyDescent="0.25">
      <c r="B22" s="26" t="str">
        <f>'תחזית רווה'!B22</f>
        <v>עלות המכר 2</v>
      </c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10">
        <f>SUM(C22:N22)</f>
        <v>0</v>
      </c>
      <c r="P22" s="42">
        <f>IFERROR(O22/(COUNTA(C22:N22)),0)</f>
        <v>0</v>
      </c>
    </row>
    <row r="23" spans="2:16" ht="14.25" customHeight="1" outlineLevel="1" x14ac:dyDescent="0.25">
      <c r="B23" s="26" t="str">
        <f>'תחזית רווה'!B23</f>
        <v>%</v>
      </c>
      <c r="C23" s="11" t="str">
        <f>IFERROR(C22/C$5,"")</f>
        <v/>
      </c>
      <c r="D23" s="11" t="str">
        <f t="shared" si="8"/>
        <v/>
      </c>
      <c r="E23" s="11" t="str">
        <f t="shared" si="8"/>
        <v/>
      </c>
      <c r="F23" s="11" t="str">
        <f t="shared" si="8"/>
        <v/>
      </c>
      <c r="G23" s="11" t="str">
        <f t="shared" si="8"/>
        <v/>
      </c>
      <c r="H23" s="11" t="str">
        <f t="shared" si="8"/>
        <v/>
      </c>
      <c r="I23" s="11" t="str">
        <f t="shared" si="8"/>
        <v/>
      </c>
      <c r="J23" s="11" t="str">
        <f t="shared" si="8"/>
        <v/>
      </c>
      <c r="K23" s="11" t="str">
        <f t="shared" si="8"/>
        <v/>
      </c>
      <c r="L23" s="11" t="str">
        <f t="shared" si="8"/>
        <v/>
      </c>
      <c r="M23" s="11" t="str">
        <f t="shared" si="8"/>
        <v/>
      </c>
      <c r="N23" s="11" t="str">
        <f t="shared" si="8"/>
        <v/>
      </c>
      <c r="O23" s="14" t="str">
        <f t="shared" si="8"/>
        <v/>
      </c>
      <c r="P23" s="27" t="str">
        <f>IFERROR(P22/P$5,"")</f>
        <v/>
      </c>
    </row>
    <row r="24" spans="2:16" ht="14.25" customHeight="1" outlineLevel="1" x14ac:dyDescent="0.25">
      <c r="B24" s="26" t="str">
        <f>'תחזית רווה'!B24</f>
        <v>עלות המכר 3</v>
      </c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10">
        <f>SUM(C24:N24)</f>
        <v>0</v>
      </c>
      <c r="P24" s="42">
        <f>IFERROR(O24/(COUNTA(C24:N24)),0)</f>
        <v>0</v>
      </c>
    </row>
    <row r="25" spans="2:16" ht="14.25" customHeight="1" outlineLevel="1" x14ac:dyDescent="0.25">
      <c r="B25" s="26" t="str">
        <f>'תחזית רווה'!B25</f>
        <v>%</v>
      </c>
      <c r="C25" s="11" t="str">
        <f>IFERROR(C24/C$5,"")</f>
        <v/>
      </c>
      <c r="D25" s="11" t="str">
        <f t="shared" si="8"/>
        <v/>
      </c>
      <c r="E25" s="11" t="str">
        <f t="shared" si="8"/>
        <v/>
      </c>
      <c r="F25" s="11" t="str">
        <f t="shared" si="8"/>
        <v/>
      </c>
      <c r="G25" s="11" t="str">
        <f t="shared" si="8"/>
        <v/>
      </c>
      <c r="H25" s="11" t="str">
        <f t="shared" si="8"/>
        <v/>
      </c>
      <c r="I25" s="11" t="str">
        <f t="shared" si="8"/>
        <v/>
      </c>
      <c r="J25" s="11" t="str">
        <f t="shared" si="8"/>
        <v/>
      </c>
      <c r="K25" s="11" t="str">
        <f t="shared" si="8"/>
        <v/>
      </c>
      <c r="L25" s="11" t="str">
        <f t="shared" si="8"/>
        <v/>
      </c>
      <c r="M25" s="11" t="str">
        <f t="shared" si="8"/>
        <v/>
      </c>
      <c r="N25" s="11" t="str">
        <f t="shared" si="8"/>
        <v/>
      </c>
      <c r="O25" s="14" t="str">
        <f t="shared" si="8"/>
        <v/>
      </c>
      <c r="P25" s="27" t="str">
        <f>IFERROR(P24/P$5,"")</f>
        <v/>
      </c>
    </row>
    <row r="26" spans="2:16" ht="14.25" customHeight="1" outlineLevel="1" x14ac:dyDescent="0.25">
      <c r="B26" s="26" t="str">
        <f>'תחזית רווה'!B26</f>
        <v>עלות המכר 4</v>
      </c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10">
        <f>SUM(C26:N26)</f>
        <v>0</v>
      </c>
      <c r="P26" s="42">
        <f>IFERROR(O26/(COUNTA(C26:N26)),0)</f>
        <v>0</v>
      </c>
    </row>
    <row r="27" spans="2:16" ht="14.25" customHeight="1" outlineLevel="1" x14ac:dyDescent="0.25">
      <c r="B27" s="26" t="str">
        <f>'תחזית רווה'!B27</f>
        <v>%</v>
      </c>
      <c r="C27" s="11" t="str">
        <f>IFERROR(C26/C$5,"")</f>
        <v/>
      </c>
      <c r="D27" s="11" t="str">
        <f t="shared" si="8"/>
        <v/>
      </c>
      <c r="E27" s="11" t="str">
        <f t="shared" si="8"/>
        <v/>
      </c>
      <c r="F27" s="11" t="str">
        <f t="shared" si="8"/>
        <v/>
      </c>
      <c r="G27" s="11" t="str">
        <f t="shared" si="8"/>
        <v/>
      </c>
      <c r="H27" s="11" t="str">
        <f t="shared" si="8"/>
        <v/>
      </c>
      <c r="I27" s="11" t="str">
        <f t="shared" si="8"/>
        <v/>
      </c>
      <c r="J27" s="11" t="str">
        <f t="shared" si="8"/>
        <v/>
      </c>
      <c r="K27" s="11" t="str">
        <f t="shared" si="8"/>
        <v/>
      </c>
      <c r="L27" s="11" t="str">
        <f t="shared" si="8"/>
        <v/>
      </c>
      <c r="M27" s="11" t="str">
        <f t="shared" si="8"/>
        <v/>
      </c>
      <c r="N27" s="11" t="str">
        <f t="shared" si="8"/>
        <v/>
      </c>
      <c r="O27" s="14" t="str">
        <f t="shared" si="8"/>
        <v/>
      </c>
      <c r="P27" s="27" t="str">
        <f>IFERROR(P26/P$5,"")</f>
        <v/>
      </c>
    </row>
    <row r="28" spans="2:16" ht="14.25" customHeight="1" outlineLevel="1" x14ac:dyDescent="0.25">
      <c r="B28" s="26" t="str">
        <f>'תחזית רווה'!B28</f>
        <v>עלות המכר 5</v>
      </c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10">
        <f>SUM(C28:N28)</f>
        <v>0</v>
      </c>
      <c r="P28" s="42">
        <f>IFERROR(O28/(COUNTA(C28:N28)),0)</f>
        <v>0</v>
      </c>
    </row>
    <row r="29" spans="2:16" ht="14.25" customHeight="1" outlineLevel="1" x14ac:dyDescent="0.25">
      <c r="B29" s="26" t="str">
        <f>'תחזית רווה'!B29</f>
        <v>%</v>
      </c>
      <c r="C29" s="11" t="str">
        <f>IFERROR(C28/C$5,"")</f>
        <v/>
      </c>
      <c r="D29" s="11" t="str">
        <f t="shared" ref="D29:O29" si="10">IFERROR(D28/D$5,"")</f>
        <v/>
      </c>
      <c r="E29" s="11" t="str">
        <f t="shared" si="10"/>
        <v/>
      </c>
      <c r="F29" s="11" t="str">
        <f t="shared" si="10"/>
        <v/>
      </c>
      <c r="G29" s="11" t="str">
        <f t="shared" si="10"/>
        <v/>
      </c>
      <c r="H29" s="11" t="str">
        <f t="shared" si="10"/>
        <v/>
      </c>
      <c r="I29" s="11" t="str">
        <f t="shared" si="10"/>
        <v/>
      </c>
      <c r="J29" s="11" t="str">
        <f t="shared" si="10"/>
        <v/>
      </c>
      <c r="K29" s="11" t="str">
        <f t="shared" si="10"/>
        <v/>
      </c>
      <c r="L29" s="11" t="str">
        <f t="shared" si="10"/>
        <v/>
      </c>
      <c r="M29" s="11" t="str">
        <f t="shared" si="10"/>
        <v/>
      </c>
      <c r="N29" s="11" t="str">
        <f t="shared" si="10"/>
        <v/>
      </c>
      <c r="O29" s="14" t="str">
        <f t="shared" si="10"/>
        <v/>
      </c>
      <c r="P29" s="27" t="str">
        <f>IFERROR(P28/P$5,"")</f>
        <v/>
      </c>
    </row>
    <row r="30" spans="2:16" ht="14.25" customHeight="1" outlineLevel="1" x14ac:dyDescent="0.25">
      <c r="B30" s="26" t="str">
        <f>'תחזית רווה'!B30</f>
        <v>מלאי סגירה</v>
      </c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10">
        <f>SUM(C30:N30)</f>
        <v>0</v>
      </c>
      <c r="P30" s="42">
        <f>IFERROR(O30/(COUNTA(C30:N30)),0)</f>
        <v>0</v>
      </c>
    </row>
    <row r="31" spans="2:16" ht="14.25" customHeight="1" outlineLevel="1" x14ac:dyDescent="0.25">
      <c r="B31" s="26" t="str">
        <f>'תחזית רווה'!B31</f>
        <v>%</v>
      </c>
      <c r="C31" s="11" t="str">
        <f>IFERROR(C30/C$5,"")</f>
        <v/>
      </c>
      <c r="D31" s="11" t="str">
        <f t="shared" si="8"/>
        <v/>
      </c>
      <c r="E31" s="11" t="str">
        <f t="shared" si="8"/>
        <v/>
      </c>
      <c r="F31" s="11" t="str">
        <f t="shared" si="8"/>
        <v/>
      </c>
      <c r="G31" s="11" t="str">
        <f t="shared" si="8"/>
        <v/>
      </c>
      <c r="H31" s="11" t="str">
        <f t="shared" si="8"/>
        <v/>
      </c>
      <c r="I31" s="11" t="str">
        <f t="shared" si="8"/>
        <v/>
      </c>
      <c r="J31" s="11" t="str">
        <f t="shared" si="8"/>
        <v/>
      </c>
      <c r="K31" s="11" t="str">
        <f t="shared" si="8"/>
        <v/>
      </c>
      <c r="L31" s="11" t="str">
        <f t="shared" si="8"/>
        <v/>
      </c>
      <c r="M31" s="11" t="str">
        <f t="shared" si="8"/>
        <v/>
      </c>
      <c r="N31" s="11" t="str">
        <f t="shared" si="8"/>
        <v/>
      </c>
      <c r="O31" s="14" t="str">
        <f t="shared" si="8"/>
        <v/>
      </c>
      <c r="P31" s="27" t="str">
        <f>IFERROR(P30/P$5,"")</f>
        <v/>
      </c>
    </row>
    <row r="32" spans="2:16" x14ac:dyDescent="0.25">
      <c r="B32" s="43" t="str">
        <f>'תחזית רווה'!B32</f>
        <v>רווח גולמי</v>
      </c>
      <c r="C32" s="15">
        <f t="shared" ref="C32:N32" si="11">C5-C16</f>
        <v>0</v>
      </c>
      <c r="D32" s="15">
        <f t="shared" si="11"/>
        <v>0</v>
      </c>
      <c r="E32" s="15">
        <f t="shared" si="11"/>
        <v>0</v>
      </c>
      <c r="F32" s="15">
        <f t="shared" si="11"/>
        <v>0</v>
      </c>
      <c r="G32" s="15">
        <f t="shared" si="11"/>
        <v>0</v>
      </c>
      <c r="H32" s="15">
        <f t="shared" si="11"/>
        <v>0</v>
      </c>
      <c r="I32" s="15">
        <f t="shared" si="11"/>
        <v>0</v>
      </c>
      <c r="J32" s="15">
        <f t="shared" si="11"/>
        <v>0</v>
      </c>
      <c r="K32" s="15">
        <f t="shared" si="11"/>
        <v>0</v>
      </c>
      <c r="L32" s="15">
        <f t="shared" si="11"/>
        <v>0</v>
      </c>
      <c r="M32" s="15">
        <f t="shared" si="11"/>
        <v>0</v>
      </c>
      <c r="N32" s="15">
        <f t="shared" si="11"/>
        <v>0</v>
      </c>
      <c r="O32" s="16">
        <f>SUM(C32:N32)</f>
        <v>0</v>
      </c>
      <c r="P32" s="44">
        <f>IFERROR(O32/(12-COUNTIF(C32:N32,0)),0)</f>
        <v>0</v>
      </c>
    </row>
    <row r="33" spans="2:16" x14ac:dyDescent="0.25">
      <c r="B33" s="26" t="str">
        <f>'תחזית רווה'!B33</f>
        <v>%</v>
      </c>
      <c r="C33" s="11" t="str">
        <f>IFERROR(C32/C$5,"")</f>
        <v/>
      </c>
      <c r="D33" s="11" t="str">
        <f t="shared" ref="D33:P33" si="12">IFERROR(D32/D$5,"")</f>
        <v/>
      </c>
      <c r="E33" s="11" t="str">
        <f t="shared" si="12"/>
        <v/>
      </c>
      <c r="F33" s="11" t="str">
        <f t="shared" si="12"/>
        <v/>
      </c>
      <c r="G33" s="11" t="str">
        <f t="shared" si="12"/>
        <v/>
      </c>
      <c r="H33" s="11" t="str">
        <f t="shared" si="12"/>
        <v/>
      </c>
      <c r="I33" s="11" t="str">
        <f t="shared" si="12"/>
        <v/>
      </c>
      <c r="J33" s="11" t="str">
        <f t="shared" si="12"/>
        <v/>
      </c>
      <c r="K33" s="11" t="str">
        <f t="shared" si="12"/>
        <v/>
      </c>
      <c r="L33" s="11" t="str">
        <f t="shared" si="12"/>
        <v/>
      </c>
      <c r="M33" s="11" t="str">
        <f t="shared" si="12"/>
        <v/>
      </c>
      <c r="N33" s="11" t="str">
        <f t="shared" si="12"/>
        <v/>
      </c>
      <c r="O33" s="14" t="str">
        <f t="shared" si="12"/>
        <v/>
      </c>
      <c r="P33" s="27" t="str">
        <f t="shared" si="12"/>
        <v/>
      </c>
    </row>
    <row r="34" spans="2:16" x14ac:dyDescent="0.25">
      <c r="B34" s="43" t="str">
        <f>'תחזית רווה'!B34</f>
        <v>סה"כ שכר</v>
      </c>
      <c r="C34" s="15">
        <f>C36+C38+C40+C42+C44+C46+C48+C50</f>
        <v>0</v>
      </c>
      <c r="D34" s="15">
        <f t="shared" ref="D34:N34" si="13">D36+D38+D40+D42+D44+D46+D48+D50</f>
        <v>0</v>
      </c>
      <c r="E34" s="15">
        <f t="shared" si="13"/>
        <v>0</v>
      </c>
      <c r="F34" s="15">
        <f t="shared" si="13"/>
        <v>0</v>
      </c>
      <c r="G34" s="15">
        <f t="shared" si="13"/>
        <v>0</v>
      </c>
      <c r="H34" s="15">
        <f t="shared" si="13"/>
        <v>0</v>
      </c>
      <c r="I34" s="15">
        <f t="shared" si="13"/>
        <v>0</v>
      </c>
      <c r="J34" s="15">
        <f t="shared" si="13"/>
        <v>0</v>
      </c>
      <c r="K34" s="15">
        <f t="shared" si="13"/>
        <v>0</v>
      </c>
      <c r="L34" s="15">
        <f t="shared" si="13"/>
        <v>0</v>
      </c>
      <c r="M34" s="15">
        <f t="shared" si="13"/>
        <v>0</v>
      </c>
      <c r="N34" s="15">
        <f t="shared" si="13"/>
        <v>0</v>
      </c>
      <c r="O34" s="16">
        <f>SUM(C34:N34)</f>
        <v>0</v>
      </c>
      <c r="P34" s="44">
        <f>IFERROR(O34/(12-COUNTIF(C34:N34,0)),0)</f>
        <v>0</v>
      </c>
    </row>
    <row r="35" spans="2:16" x14ac:dyDescent="0.25">
      <c r="B35" s="26" t="str">
        <f>'תחזית רווה'!B35</f>
        <v>%</v>
      </c>
      <c r="C35" s="11" t="str">
        <f>IFERROR(C34/C$5,"")</f>
        <v/>
      </c>
      <c r="D35" s="11" t="str">
        <f t="shared" ref="D35:P35" si="14">IFERROR(D34/D$5,"")</f>
        <v/>
      </c>
      <c r="E35" s="11" t="str">
        <f t="shared" si="14"/>
        <v/>
      </c>
      <c r="F35" s="11" t="str">
        <f t="shared" si="14"/>
        <v/>
      </c>
      <c r="G35" s="11" t="str">
        <f t="shared" si="14"/>
        <v/>
      </c>
      <c r="H35" s="11" t="str">
        <f t="shared" si="14"/>
        <v/>
      </c>
      <c r="I35" s="11" t="str">
        <f t="shared" si="14"/>
        <v/>
      </c>
      <c r="J35" s="11" t="str">
        <f t="shared" si="14"/>
        <v/>
      </c>
      <c r="K35" s="11" t="str">
        <f t="shared" si="14"/>
        <v/>
      </c>
      <c r="L35" s="11" t="str">
        <f t="shared" si="14"/>
        <v/>
      </c>
      <c r="M35" s="11" t="str">
        <f t="shared" si="14"/>
        <v/>
      </c>
      <c r="N35" s="11" t="str">
        <f t="shared" si="14"/>
        <v/>
      </c>
      <c r="O35" s="14" t="str">
        <f t="shared" si="14"/>
        <v/>
      </c>
      <c r="P35" s="27" t="str">
        <f t="shared" si="14"/>
        <v/>
      </c>
    </row>
    <row r="36" spans="2:16" ht="14.25" customHeight="1" outlineLevel="1" x14ac:dyDescent="0.25">
      <c r="B36" s="26">
        <f>'תחזית רווה'!B36</f>
        <v>0</v>
      </c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10">
        <f>SUM(C36:N36)</f>
        <v>0</v>
      </c>
      <c r="P36" s="42">
        <f>IFERROR(O36/(COUNTA(C36:N36)),0)</f>
        <v>0</v>
      </c>
    </row>
    <row r="37" spans="2:16" ht="14.25" customHeight="1" outlineLevel="1" x14ac:dyDescent="0.25">
      <c r="B37" s="26" t="str">
        <f>'תחזית רווה'!B37</f>
        <v>%</v>
      </c>
      <c r="C37" s="11" t="str">
        <f>IFERROR(C36/C$5,"")</f>
        <v/>
      </c>
      <c r="D37" s="11" t="str">
        <f t="shared" ref="D37:P37" si="15">IFERROR(D36/D$5,"")</f>
        <v/>
      </c>
      <c r="E37" s="11" t="str">
        <f t="shared" si="15"/>
        <v/>
      </c>
      <c r="F37" s="11" t="str">
        <f t="shared" si="15"/>
        <v/>
      </c>
      <c r="G37" s="11" t="str">
        <f t="shared" si="15"/>
        <v/>
      </c>
      <c r="H37" s="11" t="str">
        <f t="shared" si="15"/>
        <v/>
      </c>
      <c r="I37" s="11" t="str">
        <f t="shared" si="15"/>
        <v/>
      </c>
      <c r="J37" s="11" t="str">
        <f t="shared" si="15"/>
        <v/>
      </c>
      <c r="K37" s="11" t="str">
        <f t="shared" si="15"/>
        <v/>
      </c>
      <c r="L37" s="11" t="str">
        <f t="shared" si="15"/>
        <v/>
      </c>
      <c r="M37" s="11" t="str">
        <f t="shared" si="15"/>
        <v/>
      </c>
      <c r="N37" s="11" t="str">
        <f t="shared" si="15"/>
        <v/>
      </c>
      <c r="O37" s="14" t="str">
        <f t="shared" si="15"/>
        <v/>
      </c>
      <c r="P37" s="27" t="str">
        <f t="shared" si="15"/>
        <v/>
      </c>
    </row>
    <row r="38" spans="2:16" ht="14.25" customHeight="1" outlineLevel="1" x14ac:dyDescent="0.25">
      <c r="B38" s="26">
        <f>'תחזית רווה'!B38</f>
        <v>0</v>
      </c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10">
        <f>SUM(C38:N38)</f>
        <v>0</v>
      </c>
      <c r="P38" s="42">
        <f>IFERROR(O38/(COUNTA(C38:N38)),0)</f>
        <v>0</v>
      </c>
    </row>
    <row r="39" spans="2:16" ht="14.25" customHeight="1" outlineLevel="1" x14ac:dyDescent="0.25">
      <c r="B39" s="26" t="str">
        <f>'תחזית רווה'!B39</f>
        <v>%</v>
      </c>
      <c r="C39" s="11" t="str">
        <f>IFERROR(C38/C$5,"")</f>
        <v/>
      </c>
      <c r="D39" s="11" t="str">
        <f t="shared" ref="D39:P39" si="16">IFERROR(D38/D$5,"")</f>
        <v/>
      </c>
      <c r="E39" s="11" t="str">
        <f t="shared" si="16"/>
        <v/>
      </c>
      <c r="F39" s="11" t="str">
        <f t="shared" si="16"/>
        <v/>
      </c>
      <c r="G39" s="11" t="str">
        <f t="shared" si="16"/>
        <v/>
      </c>
      <c r="H39" s="11" t="str">
        <f t="shared" si="16"/>
        <v/>
      </c>
      <c r="I39" s="11" t="str">
        <f t="shared" si="16"/>
        <v/>
      </c>
      <c r="J39" s="11" t="str">
        <f t="shared" si="16"/>
        <v/>
      </c>
      <c r="K39" s="11" t="str">
        <f t="shared" si="16"/>
        <v/>
      </c>
      <c r="L39" s="11" t="str">
        <f t="shared" si="16"/>
        <v/>
      </c>
      <c r="M39" s="11" t="str">
        <f t="shared" si="16"/>
        <v/>
      </c>
      <c r="N39" s="11" t="str">
        <f t="shared" si="16"/>
        <v/>
      </c>
      <c r="O39" s="14" t="str">
        <f t="shared" si="16"/>
        <v/>
      </c>
      <c r="P39" s="27" t="str">
        <f t="shared" si="16"/>
        <v/>
      </c>
    </row>
    <row r="40" spans="2:16" ht="14.25" customHeight="1" outlineLevel="1" x14ac:dyDescent="0.25">
      <c r="B40" s="26">
        <f>'תחזית רווה'!B40</f>
        <v>0</v>
      </c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10">
        <f>SUM(C40:N40)</f>
        <v>0</v>
      </c>
      <c r="P40" s="42">
        <f>IFERROR(O40/(COUNTA(C40:N40)),0)</f>
        <v>0</v>
      </c>
    </row>
    <row r="41" spans="2:16" ht="14.25" customHeight="1" outlineLevel="1" x14ac:dyDescent="0.25">
      <c r="B41" s="26" t="str">
        <f>'תחזית רווה'!B41</f>
        <v>%</v>
      </c>
      <c r="C41" s="11" t="str">
        <f>IFERROR(C40/C$5,"")</f>
        <v/>
      </c>
      <c r="D41" s="11" t="str">
        <f t="shared" ref="D41:P41" si="17">IFERROR(D40/D$5,"")</f>
        <v/>
      </c>
      <c r="E41" s="11" t="str">
        <f t="shared" si="17"/>
        <v/>
      </c>
      <c r="F41" s="11" t="str">
        <f t="shared" si="17"/>
        <v/>
      </c>
      <c r="G41" s="11" t="str">
        <f t="shared" si="17"/>
        <v/>
      </c>
      <c r="H41" s="11" t="str">
        <f t="shared" si="17"/>
        <v/>
      </c>
      <c r="I41" s="11" t="str">
        <f t="shared" si="17"/>
        <v/>
      </c>
      <c r="J41" s="11" t="str">
        <f t="shared" si="17"/>
        <v/>
      </c>
      <c r="K41" s="11" t="str">
        <f t="shared" si="17"/>
        <v/>
      </c>
      <c r="L41" s="11" t="str">
        <f t="shared" si="17"/>
        <v/>
      </c>
      <c r="M41" s="11" t="str">
        <f t="shared" si="17"/>
        <v/>
      </c>
      <c r="N41" s="11" t="str">
        <f t="shared" si="17"/>
        <v/>
      </c>
      <c r="O41" s="14" t="str">
        <f t="shared" si="17"/>
        <v/>
      </c>
      <c r="P41" s="27" t="str">
        <f t="shared" si="17"/>
        <v/>
      </c>
    </row>
    <row r="42" spans="2:16" ht="14.25" customHeight="1" outlineLevel="1" x14ac:dyDescent="0.25">
      <c r="B42" s="26">
        <f>'תחזית רווה'!B42</f>
        <v>0</v>
      </c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10">
        <f>SUM(C42:N42)</f>
        <v>0</v>
      </c>
      <c r="P42" s="42">
        <f>IFERROR(O42/(COUNTA(C42:N42)),0)</f>
        <v>0</v>
      </c>
    </row>
    <row r="43" spans="2:16" ht="14.25" customHeight="1" outlineLevel="1" x14ac:dyDescent="0.25">
      <c r="B43" s="26" t="str">
        <f>'תחזית רווה'!B43</f>
        <v>%</v>
      </c>
      <c r="C43" s="11" t="str">
        <f>IFERROR(C42/C$5,"")</f>
        <v/>
      </c>
      <c r="D43" s="11" t="str">
        <f t="shared" ref="D43:P43" si="18">IFERROR(D42/D$5,"")</f>
        <v/>
      </c>
      <c r="E43" s="11" t="str">
        <f t="shared" si="18"/>
        <v/>
      </c>
      <c r="F43" s="11" t="str">
        <f t="shared" si="18"/>
        <v/>
      </c>
      <c r="G43" s="11" t="str">
        <f t="shared" si="18"/>
        <v/>
      </c>
      <c r="H43" s="11" t="str">
        <f t="shared" si="18"/>
        <v/>
      </c>
      <c r="I43" s="11" t="str">
        <f t="shared" si="18"/>
        <v/>
      </c>
      <c r="J43" s="11" t="str">
        <f t="shared" si="18"/>
        <v/>
      </c>
      <c r="K43" s="11" t="str">
        <f t="shared" si="18"/>
        <v/>
      </c>
      <c r="L43" s="11" t="str">
        <f t="shared" si="18"/>
        <v/>
      </c>
      <c r="M43" s="11" t="str">
        <f t="shared" si="18"/>
        <v/>
      </c>
      <c r="N43" s="11" t="str">
        <f t="shared" si="18"/>
        <v/>
      </c>
      <c r="O43" s="14" t="str">
        <f t="shared" si="18"/>
        <v/>
      </c>
      <c r="P43" s="27" t="str">
        <f t="shared" si="18"/>
        <v/>
      </c>
    </row>
    <row r="44" spans="2:16" ht="14.25" customHeight="1" outlineLevel="1" x14ac:dyDescent="0.25">
      <c r="B44" s="26">
        <f>'תחזית רווה'!B44</f>
        <v>0</v>
      </c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10">
        <f>SUM(C44:N44)</f>
        <v>0</v>
      </c>
      <c r="P44" s="42">
        <f>IFERROR(O44/(COUNTA(C44:N44)),0)</f>
        <v>0</v>
      </c>
    </row>
    <row r="45" spans="2:16" ht="14.25" customHeight="1" outlineLevel="1" x14ac:dyDescent="0.25">
      <c r="B45" s="26" t="str">
        <f>'תחזית רווה'!B45</f>
        <v>%</v>
      </c>
      <c r="C45" s="11" t="str">
        <f>IFERROR(C44/C$5,"")</f>
        <v/>
      </c>
      <c r="D45" s="11" t="str">
        <f t="shared" ref="D45:P45" si="19">IFERROR(D44/D$5,"")</f>
        <v/>
      </c>
      <c r="E45" s="11" t="str">
        <f t="shared" si="19"/>
        <v/>
      </c>
      <c r="F45" s="11" t="str">
        <f t="shared" si="19"/>
        <v/>
      </c>
      <c r="G45" s="11" t="str">
        <f t="shared" si="19"/>
        <v/>
      </c>
      <c r="H45" s="11" t="str">
        <f t="shared" si="19"/>
        <v/>
      </c>
      <c r="I45" s="11" t="str">
        <f t="shared" si="19"/>
        <v/>
      </c>
      <c r="J45" s="11" t="str">
        <f t="shared" si="19"/>
        <v/>
      </c>
      <c r="K45" s="11" t="str">
        <f t="shared" si="19"/>
        <v/>
      </c>
      <c r="L45" s="11" t="str">
        <f t="shared" si="19"/>
        <v/>
      </c>
      <c r="M45" s="11" t="str">
        <f t="shared" si="19"/>
        <v/>
      </c>
      <c r="N45" s="11" t="str">
        <f t="shared" si="19"/>
        <v/>
      </c>
      <c r="O45" s="14" t="str">
        <f t="shared" si="19"/>
        <v/>
      </c>
      <c r="P45" s="27" t="str">
        <f t="shared" si="19"/>
        <v/>
      </c>
    </row>
    <row r="46" spans="2:16" ht="14.25" customHeight="1" outlineLevel="1" x14ac:dyDescent="0.25">
      <c r="B46" s="26">
        <f>'תחזית רווה'!B46</f>
        <v>0</v>
      </c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10">
        <f>SUM(C46:N46)</f>
        <v>0</v>
      </c>
      <c r="P46" s="42">
        <f>IFERROR(O46/(COUNTA(C46:N46)),0)</f>
        <v>0</v>
      </c>
    </row>
    <row r="47" spans="2:16" ht="14.25" customHeight="1" outlineLevel="1" x14ac:dyDescent="0.25">
      <c r="B47" s="26" t="str">
        <f>'תחזית רווה'!B47</f>
        <v>%</v>
      </c>
      <c r="C47" s="11" t="str">
        <f>IFERROR(C46/C$5,"")</f>
        <v/>
      </c>
      <c r="D47" s="11" t="str">
        <f t="shared" ref="D47:P47" si="20">IFERROR(D46/D$5,"")</f>
        <v/>
      </c>
      <c r="E47" s="11" t="str">
        <f t="shared" si="20"/>
        <v/>
      </c>
      <c r="F47" s="11" t="str">
        <f t="shared" si="20"/>
        <v/>
      </c>
      <c r="G47" s="11" t="str">
        <f t="shared" si="20"/>
        <v/>
      </c>
      <c r="H47" s="11" t="str">
        <f t="shared" si="20"/>
        <v/>
      </c>
      <c r="I47" s="11" t="str">
        <f t="shared" si="20"/>
        <v/>
      </c>
      <c r="J47" s="11" t="str">
        <f t="shared" si="20"/>
        <v/>
      </c>
      <c r="K47" s="11" t="str">
        <f t="shared" si="20"/>
        <v/>
      </c>
      <c r="L47" s="11" t="str">
        <f t="shared" si="20"/>
        <v/>
      </c>
      <c r="M47" s="11" t="str">
        <f t="shared" si="20"/>
        <v/>
      </c>
      <c r="N47" s="11" t="str">
        <f t="shared" si="20"/>
        <v/>
      </c>
      <c r="O47" s="14" t="str">
        <f t="shared" si="20"/>
        <v/>
      </c>
      <c r="P47" s="27" t="str">
        <f t="shared" si="20"/>
        <v/>
      </c>
    </row>
    <row r="48" spans="2:16" ht="14.25" customHeight="1" outlineLevel="1" x14ac:dyDescent="0.25">
      <c r="B48" s="26">
        <f>'תחזית רווה'!B48</f>
        <v>0</v>
      </c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10">
        <f>SUM(C48:N48)</f>
        <v>0</v>
      </c>
      <c r="P48" s="42">
        <f>IFERROR(O48/(COUNTA(C48:N48)),0)</f>
        <v>0</v>
      </c>
    </row>
    <row r="49" spans="2:16" ht="14.25" customHeight="1" outlineLevel="1" x14ac:dyDescent="0.25">
      <c r="B49" s="26" t="str">
        <f>'תחזית רווה'!B49</f>
        <v>%</v>
      </c>
      <c r="C49" s="11" t="str">
        <f>IFERROR(C48/C$5,"")</f>
        <v/>
      </c>
      <c r="D49" s="11" t="str">
        <f t="shared" ref="D49:P49" si="21">IFERROR(D48/D$5,"")</f>
        <v/>
      </c>
      <c r="E49" s="11" t="str">
        <f t="shared" si="21"/>
        <v/>
      </c>
      <c r="F49" s="11" t="str">
        <f t="shared" si="21"/>
        <v/>
      </c>
      <c r="G49" s="11" t="str">
        <f t="shared" si="21"/>
        <v/>
      </c>
      <c r="H49" s="11" t="str">
        <f t="shared" si="21"/>
        <v/>
      </c>
      <c r="I49" s="11" t="str">
        <f t="shared" si="21"/>
        <v/>
      </c>
      <c r="J49" s="11" t="str">
        <f t="shared" si="21"/>
        <v/>
      </c>
      <c r="K49" s="11" t="str">
        <f t="shared" si="21"/>
        <v/>
      </c>
      <c r="L49" s="11" t="str">
        <f t="shared" si="21"/>
        <v/>
      </c>
      <c r="M49" s="11" t="str">
        <f t="shared" si="21"/>
        <v/>
      </c>
      <c r="N49" s="11" t="str">
        <f t="shared" si="21"/>
        <v/>
      </c>
      <c r="O49" s="14" t="str">
        <f t="shared" si="21"/>
        <v/>
      </c>
      <c r="P49" s="27" t="str">
        <f t="shared" si="21"/>
        <v/>
      </c>
    </row>
    <row r="50" spans="2:16" ht="14.25" customHeight="1" outlineLevel="1" x14ac:dyDescent="0.25">
      <c r="B50" s="26">
        <f>'תחזית רווה'!B50</f>
        <v>0</v>
      </c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10">
        <f>SUM(C50:N50)</f>
        <v>0</v>
      </c>
      <c r="P50" s="42">
        <f>IFERROR(O50/(COUNTA(C50:N50)),0)</f>
        <v>0</v>
      </c>
    </row>
    <row r="51" spans="2:16" ht="14.25" customHeight="1" outlineLevel="1" x14ac:dyDescent="0.25">
      <c r="B51" s="26" t="str">
        <f>'תחזית רווה'!B51</f>
        <v>%</v>
      </c>
      <c r="C51" s="11" t="str">
        <f>IFERROR(C50/C$5,"")</f>
        <v/>
      </c>
      <c r="D51" s="11" t="str">
        <f t="shared" ref="D51:P51" si="22">IFERROR(D50/D$5,"")</f>
        <v/>
      </c>
      <c r="E51" s="11" t="str">
        <f t="shared" si="22"/>
        <v/>
      </c>
      <c r="F51" s="11" t="str">
        <f t="shared" si="22"/>
        <v/>
      </c>
      <c r="G51" s="11" t="str">
        <f t="shared" si="22"/>
        <v/>
      </c>
      <c r="H51" s="11" t="str">
        <f t="shared" si="22"/>
        <v/>
      </c>
      <c r="I51" s="11" t="str">
        <f t="shared" si="22"/>
        <v/>
      </c>
      <c r="J51" s="11" t="str">
        <f t="shared" si="22"/>
        <v/>
      </c>
      <c r="K51" s="11" t="str">
        <f t="shared" si="22"/>
        <v/>
      </c>
      <c r="L51" s="11" t="str">
        <f t="shared" si="22"/>
        <v/>
      </c>
      <c r="M51" s="11" t="str">
        <f t="shared" si="22"/>
        <v/>
      </c>
      <c r="N51" s="11" t="str">
        <f t="shared" si="22"/>
        <v/>
      </c>
      <c r="O51" s="14" t="str">
        <f t="shared" si="22"/>
        <v/>
      </c>
      <c r="P51" s="27" t="str">
        <f t="shared" si="22"/>
        <v/>
      </c>
    </row>
    <row r="52" spans="2:16" x14ac:dyDescent="0.25">
      <c r="B52" s="43" t="str">
        <f>'תחזית רווה'!B52</f>
        <v>הוצאות קבועות</v>
      </c>
      <c r="C52" s="15">
        <f>'קבועות 17'!C5</f>
        <v>0</v>
      </c>
      <c r="D52" s="15">
        <f>'קבועות 17'!D5</f>
        <v>0</v>
      </c>
      <c r="E52" s="15">
        <f>'קבועות 17'!E5</f>
        <v>0</v>
      </c>
      <c r="F52" s="15">
        <f>'קבועות 17'!F5</f>
        <v>0</v>
      </c>
      <c r="G52" s="15">
        <f>'קבועות 17'!G5</f>
        <v>0</v>
      </c>
      <c r="H52" s="15">
        <f>'קבועות 17'!H5</f>
        <v>0</v>
      </c>
      <c r="I52" s="15">
        <f>'קבועות 17'!I5</f>
        <v>0</v>
      </c>
      <c r="J52" s="15">
        <f>'קבועות 17'!J5</f>
        <v>0</v>
      </c>
      <c r="K52" s="15">
        <f>'קבועות 17'!K5</f>
        <v>0</v>
      </c>
      <c r="L52" s="15">
        <f>'קבועות 17'!L5</f>
        <v>0</v>
      </c>
      <c r="M52" s="15">
        <f>'קבועות 17'!M5</f>
        <v>0</v>
      </c>
      <c r="N52" s="15">
        <f>'קבועות 17'!N5</f>
        <v>0</v>
      </c>
      <c r="O52" s="16">
        <f>SUM(C52:N52)</f>
        <v>0</v>
      </c>
      <c r="P52" s="44">
        <f>IFERROR(O52/(12-COUNTIF(C52:N52,0)),0)</f>
        <v>0</v>
      </c>
    </row>
    <row r="53" spans="2:16" x14ac:dyDescent="0.25">
      <c r="B53" s="26" t="str">
        <f>'תחזית רווה'!B53</f>
        <v>%</v>
      </c>
      <c r="C53" s="11" t="str">
        <f>IFERROR(C52/C$5,"")</f>
        <v/>
      </c>
      <c r="D53" s="11" t="str">
        <f t="shared" ref="D53:P53" si="23">IFERROR(D52/D$5,"")</f>
        <v/>
      </c>
      <c r="E53" s="11" t="str">
        <f t="shared" si="23"/>
        <v/>
      </c>
      <c r="F53" s="11" t="str">
        <f t="shared" si="23"/>
        <v/>
      </c>
      <c r="G53" s="11" t="str">
        <f t="shared" si="23"/>
        <v/>
      </c>
      <c r="H53" s="11" t="str">
        <f t="shared" si="23"/>
        <v/>
      </c>
      <c r="I53" s="11" t="str">
        <f t="shared" si="23"/>
        <v/>
      </c>
      <c r="J53" s="11" t="str">
        <f t="shared" si="23"/>
        <v/>
      </c>
      <c r="K53" s="11" t="str">
        <f t="shared" si="23"/>
        <v/>
      </c>
      <c r="L53" s="11" t="str">
        <f t="shared" si="23"/>
        <v/>
      </c>
      <c r="M53" s="11" t="str">
        <f t="shared" si="23"/>
        <v/>
      </c>
      <c r="N53" s="11" t="str">
        <f t="shared" si="23"/>
        <v/>
      </c>
      <c r="O53" s="14" t="str">
        <f t="shared" si="23"/>
        <v/>
      </c>
      <c r="P53" s="27" t="str">
        <f t="shared" si="23"/>
        <v/>
      </c>
    </row>
    <row r="54" spans="2:16" collapsed="1" x14ac:dyDescent="0.25">
      <c r="B54" s="43" t="str">
        <f>'תחזית רווה'!B54</f>
        <v>מימון</v>
      </c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6">
        <f>SUM(C54:N54)</f>
        <v>0</v>
      </c>
      <c r="P54" s="44" t="str">
        <f>IFERROR((O54/COUNTA(C54:N54)),"")</f>
        <v/>
      </c>
    </row>
    <row r="55" spans="2:16" x14ac:dyDescent="0.25">
      <c r="B55" s="26" t="str">
        <f>'תחזית רווה'!B55</f>
        <v>%</v>
      </c>
      <c r="C55" s="11" t="str">
        <f>IFERROR(C54/C$5,"")</f>
        <v/>
      </c>
      <c r="D55" s="11" t="str">
        <f t="shared" ref="D55:P55" si="24">IFERROR(D54/D$5,"")</f>
        <v/>
      </c>
      <c r="E55" s="11" t="str">
        <f t="shared" si="24"/>
        <v/>
      </c>
      <c r="F55" s="11" t="str">
        <f t="shared" si="24"/>
        <v/>
      </c>
      <c r="G55" s="11" t="str">
        <f t="shared" si="24"/>
        <v/>
      </c>
      <c r="H55" s="11" t="str">
        <f t="shared" si="24"/>
        <v/>
      </c>
      <c r="I55" s="11" t="str">
        <f t="shared" si="24"/>
        <v/>
      </c>
      <c r="J55" s="11" t="str">
        <f t="shared" si="24"/>
        <v/>
      </c>
      <c r="K55" s="11" t="str">
        <f t="shared" si="24"/>
        <v/>
      </c>
      <c r="L55" s="11" t="str">
        <f t="shared" si="24"/>
        <v/>
      </c>
      <c r="M55" s="11" t="str">
        <f t="shared" si="24"/>
        <v/>
      </c>
      <c r="N55" s="11" t="str">
        <f t="shared" si="24"/>
        <v/>
      </c>
      <c r="O55" s="14" t="str">
        <f t="shared" si="24"/>
        <v/>
      </c>
      <c r="P55" s="27" t="str">
        <f t="shared" si="24"/>
        <v/>
      </c>
    </row>
    <row r="56" spans="2:16" collapsed="1" x14ac:dyDescent="0.25">
      <c r="B56" s="43" t="str">
        <f>'תחזית רווה'!B56</f>
        <v>סה"כ הוצאות</v>
      </c>
      <c r="C56" s="15">
        <f t="shared" ref="C56:N56" si="25">C54+C52+C34+C16</f>
        <v>0</v>
      </c>
      <c r="D56" s="15">
        <f t="shared" si="25"/>
        <v>0</v>
      </c>
      <c r="E56" s="15">
        <f t="shared" si="25"/>
        <v>0</v>
      </c>
      <c r="F56" s="15">
        <f t="shared" si="25"/>
        <v>0</v>
      </c>
      <c r="G56" s="15">
        <f t="shared" si="25"/>
        <v>0</v>
      </c>
      <c r="H56" s="15">
        <f t="shared" si="25"/>
        <v>0</v>
      </c>
      <c r="I56" s="15">
        <f t="shared" si="25"/>
        <v>0</v>
      </c>
      <c r="J56" s="15">
        <f t="shared" si="25"/>
        <v>0</v>
      </c>
      <c r="K56" s="15">
        <f t="shared" si="25"/>
        <v>0</v>
      </c>
      <c r="L56" s="15">
        <f t="shared" si="25"/>
        <v>0</v>
      </c>
      <c r="M56" s="15">
        <f t="shared" si="25"/>
        <v>0</v>
      </c>
      <c r="N56" s="15">
        <f t="shared" si="25"/>
        <v>0</v>
      </c>
      <c r="O56" s="16">
        <f>SUM(C56:N56)</f>
        <v>0</v>
      </c>
      <c r="P56" s="44">
        <f>IFERROR(O56/(12-COUNTIF(C56:N56,0)),0)</f>
        <v>0</v>
      </c>
    </row>
    <row r="57" spans="2:16" x14ac:dyDescent="0.25">
      <c r="B57" s="26" t="str">
        <f>'תחזית רווה'!B57</f>
        <v>%</v>
      </c>
      <c r="C57" s="11" t="str">
        <f>IFERROR(C56/C$5,"")</f>
        <v/>
      </c>
      <c r="D57" s="11" t="str">
        <f t="shared" ref="D57:P57" si="26">IFERROR(D56/D$5,"")</f>
        <v/>
      </c>
      <c r="E57" s="11" t="str">
        <f t="shared" si="26"/>
        <v/>
      </c>
      <c r="F57" s="11" t="str">
        <f t="shared" si="26"/>
        <v/>
      </c>
      <c r="G57" s="11" t="str">
        <f t="shared" si="26"/>
        <v/>
      </c>
      <c r="H57" s="11" t="str">
        <f t="shared" si="26"/>
        <v/>
      </c>
      <c r="I57" s="11" t="str">
        <f t="shared" si="26"/>
        <v/>
      </c>
      <c r="J57" s="11" t="str">
        <f t="shared" si="26"/>
        <v/>
      </c>
      <c r="K57" s="11" t="str">
        <f t="shared" si="26"/>
        <v/>
      </c>
      <c r="L57" s="11" t="str">
        <f t="shared" si="26"/>
        <v/>
      </c>
      <c r="M57" s="11" t="str">
        <f t="shared" si="26"/>
        <v/>
      </c>
      <c r="N57" s="11" t="str">
        <f t="shared" si="26"/>
        <v/>
      </c>
      <c r="O57" s="14" t="str">
        <f t="shared" si="26"/>
        <v/>
      </c>
      <c r="P57" s="27" t="str">
        <f t="shared" si="26"/>
        <v/>
      </c>
    </row>
    <row r="58" spans="2:16" collapsed="1" x14ac:dyDescent="0.25">
      <c r="B58" s="43" t="str">
        <f>'תחזית רווה'!B58</f>
        <v>רווח לפני מס</v>
      </c>
      <c r="C58" s="15">
        <f t="shared" ref="C58:N58" si="27">C5-C56</f>
        <v>0</v>
      </c>
      <c r="D58" s="15">
        <f t="shared" si="27"/>
        <v>0</v>
      </c>
      <c r="E58" s="15">
        <f t="shared" si="27"/>
        <v>0</v>
      </c>
      <c r="F58" s="15">
        <f t="shared" si="27"/>
        <v>0</v>
      </c>
      <c r="G58" s="15">
        <f t="shared" si="27"/>
        <v>0</v>
      </c>
      <c r="H58" s="15">
        <f t="shared" si="27"/>
        <v>0</v>
      </c>
      <c r="I58" s="15">
        <f t="shared" si="27"/>
        <v>0</v>
      </c>
      <c r="J58" s="15">
        <f t="shared" si="27"/>
        <v>0</v>
      </c>
      <c r="K58" s="15">
        <f t="shared" si="27"/>
        <v>0</v>
      </c>
      <c r="L58" s="15">
        <f t="shared" si="27"/>
        <v>0</v>
      </c>
      <c r="M58" s="15">
        <f t="shared" si="27"/>
        <v>0</v>
      </c>
      <c r="N58" s="15">
        <f t="shared" si="27"/>
        <v>0</v>
      </c>
      <c r="O58" s="16">
        <f>SUM(C58:N58)</f>
        <v>0</v>
      </c>
      <c r="P58" s="44">
        <f>IFERROR(O58/(12-COUNTIF(C58:N58,0)),0)</f>
        <v>0</v>
      </c>
    </row>
    <row r="59" spans="2:16" s="13" customFormat="1" ht="14" thickBot="1" x14ac:dyDescent="0.3">
      <c r="B59" s="29" t="str">
        <f>'תחזית רווה'!B59</f>
        <v>%</v>
      </c>
      <c r="C59" s="45" t="str">
        <f>IFERROR(C58/C$5,"")</f>
        <v/>
      </c>
      <c r="D59" s="45" t="str">
        <f t="shared" ref="D59:P59" si="28">IFERROR(D58/D$5,"")</f>
        <v/>
      </c>
      <c r="E59" s="45" t="str">
        <f t="shared" si="28"/>
        <v/>
      </c>
      <c r="F59" s="45" t="str">
        <f t="shared" si="28"/>
        <v/>
      </c>
      <c r="G59" s="45" t="str">
        <f t="shared" si="28"/>
        <v/>
      </c>
      <c r="H59" s="45" t="str">
        <f t="shared" si="28"/>
        <v/>
      </c>
      <c r="I59" s="45" t="str">
        <f t="shared" si="28"/>
        <v/>
      </c>
      <c r="J59" s="45" t="str">
        <f t="shared" si="28"/>
        <v/>
      </c>
      <c r="K59" s="45" t="str">
        <f t="shared" si="28"/>
        <v/>
      </c>
      <c r="L59" s="45" t="str">
        <f t="shared" si="28"/>
        <v/>
      </c>
      <c r="M59" s="45" t="str">
        <f t="shared" si="28"/>
        <v/>
      </c>
      <c r="N59" s="45" t="str">
        <f t="shared" si="28"/>
        <v/>
      </c>
      <c r="O59" s="46" t="str">
        <f t="shared" si="28"/>
        <v/>
      </c>
      <c r="P59" s="30" t="str">
        <f t="shared" si="28"/>
        <v/>
      </c>
    </row>
    <row r="60" spans="2:16" x14ac:dyDescent="0.25"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8"/>
      <c r="P60" s="17"/>
    </row>
    <row r="61" spans="2:16" ht="14" thickBot="1" x14ac:dyDescent="0.3"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3"/>
      <c r="O61" s="13" t="s">
        <v>16</v>
      </c>
      <c r="P61" s="19" t="str">
        <f>IFERROR((P34+P52)/(100%-P17-P55),"")</f>
        <v/>
      </c>
    </row>
    <row r="62" spans="2:16" ht="14" thickTop="1" x14ac:dyDescent="0.25">
      <c r="B62" s="13" t="s">
        <v>25</v>
      </c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8"/>
      <c r="P62" s="17"/>
    </row>
    <row r="63" spans="2:16" ht="14" thickBot="1" x14ac:dyDescent="0.3"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8"/>
      <c r="P63" s="17"/>
    </row>
    <row r="64" spans="2:16" collapsed="1" x14ac:dyDescent="0.25">
      <c r="B64" s="47" t="str">
        <f>'תחזית רווה'!B64</f>
        <v>רווח לתזרים</v>
      </c>
      <c r="C64" s="48"/>
      <c r="D64" s="48"/>
      <c r="E64" s="48"/>
      <c r="F64" s="48"/>
      <c r="G64" s="48"/>
      <c r="H64" s="48"/>
      <c r="I64" s="48"/>
      <c r="J64" s="48"/>
      <c r="K64" s="48"/>
      <c r="L64" s="48"/>
      <c r="M64" s="48"/>
      <c r="N64" s="48"/>
      <c r="O64" s="49">
        <f>SUM(C64:N64)</f>
        <v>0</v>
      </c>
      <c r="P64" s="50">
        <f>IFERROR(O64/(12-COUNTIF($C$5:$N$5,0)),0)</f>
        <v>0</v>
      </c>
    </row>
    <row r="65" spans="2:16" x14ac:dyDescent="0.25">
      <c r="B65" s="26" t="str">
        <f>'תחזית רווה'!B65</f>
        <v>%</v>
      </c>
      <c r="C65" s="11" t="str">
        <f t="shared" ref="C65:P65" si="29">IFERROR(C64/C$5,"")</f>
        <v/>
      </c>
      <c r="D65" s="11" t="str">
        <f t="shared" si="29"/>
        <v/>
      </c>
      <c r="E65" s="11" t="str">
        <f t="shared" si="29"/>
        <v/>
      </c>
      <c r="F65" s="11" t="str">
        <f t="shared" si="29"/>
        <v/>
      </c>
      <c r="G65" s="11" t="str">
        <f t="shared" si="29"/>
        <v/>
      </c>
      <c r="H65" s="11" t="str">
        <f t="shared" si="29"/>
        <v/>
      </c>
      <c r="I65" s="11" t="str">
        <f t="shared" si="29"/>
        <v/>
      </c>
      <c r="J65" s="11" t="str">
        <f t="shared" si="29"/>
        <v/>
      </c>
      <c r="K65" s="11" t="str">
        <f t="shared" si="29"/>
        <v/>
      </c>
      <c r="L65" s="11" t="str">
        <f t="shared" si="29"/>
        <v/>
      </c>
      <c r="M65" s="11" t="str">
        <f t="shared" si="29"/>
        <v/>
      </c>
      <c r="N65" s="11" t="str">
        <f t="shared" si="29"/>
        <v/>
      </c>
      <c r="O65" s="11" t="str">
        <f t="shared" si="29"/>
        <v/>
      </c>
      <c r="P65" s="27" t="str">
        <f t="shared" si="29"/>
        <v/>
      </c>
    </row>
    <row r="66" spans="2:16" outlineLevel="1" collapsed="1" x14ac:dyDescent="0.25">
      <c r="B66" s="43" t="str">
        <f>'תחזית רווה'!B66</f>
        <v>השקעות / רכוש קבוע</v>
      </c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6">
        <f>SUM(C66:N66)</f>
        <v>0</v>
      </c>
      <c r="P66" s="44">
        <f>IFERROR(O66/(12-COUNTIF($C$5:$N$5,0)),0)</f>
        <v>0</v>
      </c>
    </row>
    <row r="67" spans="2:16" outlineLevel="1" x14ac:dyDescent="0.25">
      <c r="B67" s="26" t="str">
        <f>'תחזית רווה'!B67</f>
        <v>%</v>
      </c>
      <c r="C67" s="11" t="str">
        <f t="shared" ref="C67:P67" si="30">IFERROR(C66/C$5,"")</f>
        <v/>
      </c>
      <c r="D67" s="11" t="str">
        <f t="shared" si="30"/>
        <v/>
      </c>
      <c r="E67" s="11" t="str">
        <f t="shared" si="30"/>
        <v/>
      </c>
      <c r="F67" s="11" t="str">
        <f t="shared" si="30"/>
        <v/>
      </c>
      <c r="G67" s="11" t="str">
        <f t="shared" si="30"/>
        <v/>
      </c>
      <c r="H67" s="11" t="str">
        <f t="shared" si="30"/>
        <v/>
      </c>
      <c r="I67" s="11" t="str">
        <f t="shared" si="30"/>
        <v/>
      </c>
      <c r="J67" s="11" t="str">
        <f t="shared" si="30"/>
        <v/>
      </c>
      <c r="K67" s="11" t="str">
        <f t="shared" si="30"/>
        <v/>
      </c>
      <c r="L67" s="11" t="str">
        <f t="shared" si="30"/>
        <v/>
      </c>
      <c r="M67" s="11" t="str">
        <f t="shared" si="30"/>
        <v/>
      </c>
      <c r="N67" s="11" t="str">
        <f t="shared" si="30"/>
        <v/>
      </c>
      <c r="O67" s="11" t="str">
        <f t="shared" si="30"/>
        <v/>
      </c>
      <c r="P67" s="27" t="str">
        <f t="shared" si="30"/>
        <v/>
      </c>
    </row>
    <row r="68" spans="2:16" outlineLevel="1" collapsed="1" x14ac:dyDescent="0.25">
      <c r="B68" s="43" t="str">
        <f>'תחזית רווה'!B68</f>
        <v>פריסת תשלומים עבור רכוש קבוע</v>
      </c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6">
        <f>SUM(C68:N68)</f>
        <v>0</v>
      </c>
      <c r="P68" s="44">
        <f>IFERROR(O68/(12-COUNTIF($C$5:$N$5,0)),0)</f>
        <v>0</v>
      </c>
    </row>
    <row r="69" spans="2:16" outlineLevel="1" x14ac:dyDescent="0.25">
      <c r="B69" s="26" t="str">
        <f>'תחזית רווה'!B69</f>
        <v>%</v>
      </c>
      <c r="C69" s="11" t="str">
        <f t="shared" ref="C69:P77" si="31">IFERROR(C68/C$5,"")</f>
        <v/>
      </c>
      <c r="D69" s="11" t="str">
        <f t="shared" si="31"/>
        <v/>
      </c>
      <c r="E69" s="11" t="str">
        <f t="shared" si="31"/>
        <v/>
      </c>
      <c r="F69" s="11" t="str">
        <f t="shared" si="31"/>
        <v/>
      </c>
      <c r="G69" s="11" t="str">
        <f t="shared" si="31"/>
        <v/>
      </c>
      <c r="H69" s="11" t="str">
        <f t="shared" si="31"/>
        <v/>
      </c>
      <c r="I69" s="11" t="str">
        <f t="shared" si="31"/>
        <v/>
      </c>
      <c r="J69" s="11" t="str">
        <f t="shared" si="31"/>
        <v/>
      </c>
      <c r="K69" s="11" t="str">
        <f t="shared" si="31"/>
        <v/>
      </c>
      <c r="L69" s="11" t="str">
        <f t="shared" si="31"/>
        <v/>
      </c>
      <c r="M69" s="11" t="str">
        <f t="shared" si="31"/>
        <v/>
      </c>
      <c r="N69" s="11" t="str">
        <f t="shared" si="31"/>
        <v/>
      </c>
      <c r="O69" s="11" t="str">
        <f t="shared" si="31"/>
        <v/>
      </c>
      <c r="P69" s="27" t="str">
        <f t="shared" si="31"/>
        <v/>
      </c>
    </row>
    <row r="70" spans="2:16" outlineLevel="1" collapsed="1" x14ac:dyDescent="0.25">
      <c r="B70" s="43" t="str">
        <f>'תחזית רווה'!B70</f>
        <v>תשלומי מס הכנסה - מקדמות והסדרים</v>
      </c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6">
        <f>SUM(C70:N70)</f>
        <v>0</v>
      </c>
      <c r="P70" s="44">
        <f>IFERROR(O70/(12-COUNTIF($C$5:$N$5,0)),0)</f>
        <v>0</v>
      </c>
    </row>
    <row r="71" spans="2:16" outlineLevel="1" x14ac:dyDescent="0.25">
      <c r="B71" s="26" t="str">
        <f>'תחזית רווה'!B71</f>
        <v>%</v>
      </c>
      <c r="C71" s="11" t="str">
        <f t="shared" si="31"/>
        <v/>
      </c>
      <c r="D71" s="11" t="str">
        <f t="shared" si="31"/>
        <v/>
      </c>
      <c r="E71" s="11" t="str">
        <f t="shared" si="31"/>
        <v/>
      </c>
      <c r="F71" s="11" t="str">
        <f t="shared" si="31"/>
        <v/>
      </c>
      <c r="G71" s="11" t="str">
        <f t="shared" si="31"/>
        <v/>
      </c>
      <c r="H71" s="11" t="str">
        <f t="shared" si="31"/>
        <v/>
      </c>
      <c r="I71" s="11" t="str">
        <f t="shared" si="31"/>
        <v/>
      </c>
      <c r="J71" s="11" t="str">
        <f t="shared" si="31"/>
        <v/>
      </c>
      <c r="K71" s="11" t="str">
        <f t="shared" si="31"/>
        <v/>
      </c>
      <c r="L71" s="11" t="str">
        <f t="shared" si="31"/>
        <v/>
      </c>
      <c r="M71" s="11" t="str">
        <f t="shared" si="31"/>
        <v/>
      </c>
      <c r="N71" s="11" t="str">
        <f t="shared" si="31"/>
        <v/>
      </c>
      <c r="O71" s="11" t="str">
        <f t="shared" si="31"/>
        <v/>
      </c>
      <c r="P71" s="27" t="str">
        <f t="shared" si="31"/>
        <v/>
      </c>
    </row>
    <row r="72" spans="2:16" outlineLevel="1" collapsed="1" x14ac:dyDescent="0.25">
      <c r="B72" s="43" t="str">
        <f>'תחזית רווה'!B72</f>
        <v>משיכות (הלוואות) בעלים</v>
      </c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6">
        <f>SUM(C72:N72)</f>
        <v>0</v>
      </c>
      <c r="P72" s="44">
        <f>IFERROR(O72/(12-COUNTIF($C$5:$N$5,0)),0)</f>
        <v>0</v>
      </c>
    </row>
    <row r="73" spans="2:16" outlineLevel="1" x14ac:dyDescent="0.25">
      <c r="B73" s="26" t="str">
        <f>'תחזית רווה'!B73</f>
        <v>%</v>
      </c>
      <c r="C73" s="11" t="str">
        <f t="shared" si="31"/>
        <v/>
      </c>
      <c r="D73" s="11" t="str">
        <f t="shared" si="31"/>
        <v/>
      </c>
      <c r="E73" s="11" t="str">
        <f t="shared" si="31"/>
        <v/>
      </c>
      <c r="F73" s="11" t="str">
        <f t="shared" si="31"/>
        <v/>
      </c>
      <c r="G73" s="11" t="str">
        <f t="shared" si="31"/>
        <v/>
      </c>
      <c r="H73" s="11" t="str">
        <f t="shared" si="31"/>
        <v/>
      </c>
      <c r="I73" s="11" t="str">
        <f t="shared" si="31"/>
        <v/>
      </c>
      <c r="J73" s="11" t="str">
        <f t="shared" si="31"/>
        <v/>
      </c>
      <c r="K73" s="11" t="str">
        <f t="shared" si="31"/>
        <v/>
      </c>
      <c r="L73" s="11" t="str">
        <f t="shared" si="31"/>
        <v/>
      </c>
      <c r="M73" s="11" t="str">
        <f t="shared" si="31"/>
        <v/>
      </c>
      <c r="N73" s="11" t="str">
        <f t="shared" si="31"/>
        <v/>
      </c>
      <c r="O73" s="11" t="str">
        <f t="shared" si="31"/>
        <v/>
      </c>
      <c r="P73" s="27" t="str">
        <f t="shared" si="31"/>
        <v/>
      </c>
    </row>
    <row r="74" spans="2:16" outlineLevel="1" collapsed="1" x14ac:dyDescent="0.25">
      <c r="B74" s="43" t="str">
        <f>'תחזית רווה'!B74</f>
        <v>החזר הלוואות קבועות</v>
      </c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6">
        <f>SUM(C74:N74)</f>
        <v>0</v>
      </c>
      <c r="P74" s="44">
        <f>IFERROR(O74/(12-COUNTIF($C$5:$N$5,0)),0)</f>
        <v>0</v>
      </c>
    </row>
    <row r="75" spans="2:16" outlineLevel="1" x14ac:dyDescent="0.25">
      <c r="B75" s="26" t="str">
        <f>'תחזית רווה'!B75</f>
        <v>%</v>
      </c>
      <c r="C75" s="11" t="str">
        <f t="shared" ref="C75:P75" si="32">IFERROR(C74/C$5,"")</f>
        <v/>
      </c>
      <c r="D75" s="11" t="str">
        <f t="shared" si="32"/>
        <v/>
      </c>
      <c r="E75" s="11" t="str">
        <f t="shared" si="32"/>
        <v/>
      </c>
      <c r="F75" s="11" t="str">
        <f t="shared" si="32"/>
        <v/>
      </c>
      <c r="G75" s="11" t="str">
        <f t="shared" si="32"/>
        <v/>
      </c>
      <c r="H75" s="11" t="str">
        <f t="shared" si="32"/>
        <v/>
      </c>
      <c r="I75" s="11" t="str">
        <f t="shared" si="32"/>
        <v/>
      </c>
      <c r="J75" s="11" t="str">
        <f t="shared" si="32"/>
        <v/>
      </c>
      <c r="K75" s="11" t="str">
        <f t="shared" si="32"/>
        <v/>
      </c>
      <c r="L75" s="11" t="str">
        <f t="shared" si="32"/>
        <v/>
      </c>
      <c r="M75" s="11" t="str">
        <f t="shared" si="32"/>
        <v/>
      </c>
      <c r="N75" s="11" t="str">
        <f t="shared" si="32"/>
        <v/>
      </c>
      <c r="O75" s="11" t="str">
        <f t="shared" si="32"/>
        <v/>
      </c>
      <c r="P75" s="27" t="str">
        <f t="shared" si="32"/>
        <v/>
      </c>
    </row>
    <row r="76" spans="2:16" outlineLevel="1" collapsed="1" x14ac:dyDescent="0.25">
      <c r="B76" s="43" t="str">
        <f>'תחזית רווה'!B76</f>
        <v>החזר הלוואות גישור</v>
      </c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6">
        <f>SUM(C76:N76)</f>
        <v>0</v>
      </c>
      <c r="P76" s="44">
        <f>IFERROR(O76/(12-COUNTIF($C$5:$N$5,0)),0)</f>
        <v>0</v>
      </c>
    </row>
    <row r="77" spans="2:16" outlineLevel="1" x14ac:dyDescent="0.25">
      <c r="B77" s="26" t="str">
        <f>'תחזית רווה'!B77</f>
        <v>%</v>
      </c>
      <c r="C77" s="11" t="str">
        <f t="shared" si="31"/>
        <v/>
      </c>
      <c r="D77" s="11" t="str">
        <f t="shared" si="31"/>
        <v/>
      </c>
      <c r="E77" s="11" t="str">
        <f t="shared" si="31"/>
        <v/>
      </c>
      <c r="F77" s="11" t="str">
        <f t="shared" si="31"/>
        <v/>
      </c>
      <c r="G77" s="11" t="str">
        <f t="shared" si="31"/>
        <v/>
      </c>
      <c r="H77" s="11" t="str">
        <f t="shared" si="31"/>
        <v/>
      </c>
      <c r="I77" s="11" t="str">
        <f t="shared" si="31"/>
        <v/>
      </c>
      <c r="J77" s="11" t="str">
        <f t="shared" si="31"/>
        <v/>
      </c>
      <c r="K77" s="11" t="str">
        <f t="shared" si="31"/>
        <v/>
      </c>
      <c r="L77" s="11" t="str">
        <f t="shared" si="31"/>
        <v/>
      </c>
      <c r="M77" s="11" t="str">
        <f t="shared" si="31"/>
        <v/>
      </c>
      <c r="N77" s="11" t="str">
        <f t="shared" si="31"/>
        <v/>
      </c>
      <c r="O77" s="11" t="str">
        <f t="shared" si="31"/>
        <v/>
      </c>
      <c r="P77" s="27" t="str">
        <f t="shared" si="31"/>
        <v/>
      </c>
    </row>
    <row r="78" spans="2:16" outlineLevel="1" collapsed="1" x14ac:dyDescent="0.25">
      <c r="B78" s="43" t="str">
        <f>'תחזית רווה'!B78</f>
        <v>קבלת מימון חדש</v>
      </c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6">
        <f>SUM(C78:N78)</f>
        <v>0</v>
      </c>
      <c r="P78" s="44">
        <f>IFERROR(O78/(12-COUNTIF($C$5:$N$5,0)),0)</f>
        <v>0</v>
      </c>
    </row>
    <row r="79" spans="2:16" outlineLevel="1" x14ac:dyDescent="0.25">
      <c r="B79" s="26" t="str">
        <f>'תחזית רווה'!B79</f>
        <v>%</v>
      </c>
      <c r="C79" s="11" t="str">
        <f t="shared" ref="C79:P79" si="33">IFERROR(C78/C$5,"")</f>
        <v/>
      </c>
      <c r="D79" s="11" t="str">
        <f t="shared" si="33"/>
        <v/>
      </c>
      <c r="E79" s="11" t="str">
        <f t="shared" si="33"/>
        <v/>
      </c>
      <c r="F79" s="11" t="str">
        <f t="shared" si="33"/>
        <v/>
      </c>
      <c r="G79" s="11" t="str">
        <f t="shared" si="33"/>
        <v/>
      </c>
      <c r="H79" s="11" t="str">
        <f t="shared" si="33"/>
        <v/>
      </c>
      <c r="I79" s="11" t="str">
        <f t="shared" si="33"/>
        <v/>
      </c>
      <c r="J79" s="11" t="str">
        <f t="shared" si="33"/>
        <v/>
      </c>
      <c r="K79" s="11" t="str">
        <f t="shared" si="33"/>
        <v/>
      </c>
      <c r="L79" s="11" t="str">
        <f t="shared" si="33"/>
        <v/>
      </c>
      <c r="M79" s="11" t="str">
        <f t="shared" si="33"/>
        <v/>
      </c>
      <c r="N79" s="11" t="str">
        <f t="shared" si="33"/>
        <v/>
      </c>
      <c r="O79" s="11" t="str">
        <f t="shared" si="33"/>
        <v/>
      </c>
      <c r="P79" s="27" t="str">
        <f t="shared" si="33"/>
        <v/>
      </c>
    </row>
    <row r="80" spans="2:16" outlineLevel="1" collapsed="1" x14ac:dyDescent="0.25">
      <c r="B80" s="43" t="str">
        <f>'תחזית רווה'!B80</f>
        <v>העברות לחברות קשורות</v>
      </c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6">
        <f>SUM(C80:N80)</f>
        <v>0</v>
      </c>
      <c r="P80" s="44">
        <f>IFERROR(O80/(12-COUNTIF($C$5:$N$5,0)),0)</f>
        <v>0</v>
      </c>
    </row>
    <row r="81" spans="1:16" outlineLevel="1" x14ac:dyDescent="0.25">
      <c r="B81" s="26" t="str">
        <f>'תחזית רווה'!B81</f>
        <v>%</v>
      </c>
      <c r="C81" s="11" t="str">
        <f t="shared" ref="C81:P81" si="34">IFERROR(C80/C$5,"")</f>
        <v/>
      </c>
      <c r="D81" s="11" t="str">
        <f t="shared" si="34"/>
        <v/>
      </c>
      <c r="E81" s="11" t="str">
        <f t="shared" si="34"/>
        <v/>
      </c>
      <c r="F81" s="11" t="str">
        <f t="shared" si="34"/>
        <v/>
      </c>
      <c r="G81" s="11" t="str">
        <f t="shared" si="34"/>
        <v/>
      </c>
      <c r="H81" s="11" t="str">
        <f t="shared" si="34"/>
        <v/>
      </c>
      <c r="I81" s="11" t="str">
        <f t="shared" si="34"/>
        <v/>
      </c>
      <c r="J81" s="11" t="str">
        <f t="shared" si="34"/>
        <v/>
      </c>
      <c r="K81" s="11" t="str">
        <f t="shared" si="34"/>
        <v/>
      </c>
      <c r="L81" s="11" t="str">
        <f t="shared" si="34"/>
        <v/>
      </c>
      <c r="M81" s="11" t="str">
        <f t="shared" si="34"/>
        <v/>
      </c>
      <c r="N81" s="11" t="str">
        <f t="shared" si="34"/>
        <v/>
      </c>
      <c r="O81" s="11" t="str">
        <f t="shared" si="34"/>
        <v/>
      </c>
      <c r="P81" s="27" t="str">
        <f t="shared" si="34"/>
        <v/>
      </c>
    </row>
    <row r="82" spans="1:16" outlineLevel="1" collapsed="1" x14ac:dyDescent="0.25">
      <c r="B82" s="43" t="str">
        <f>'תחזית רווה'!B82</f>
        <v>שינויים במלאי</v>
      </c>
      <c r="C82" s="15">
        <f>C30-C18</f>
        <v>0</v>
      </c>
      <c r="D82" s="15">
        <f t="shared" ref="D82:N82" si="35">D30-D18</f>
        <v>0</v>
      </c>
      <c r="E82" s="15">
        <f t="shared" si="35"/>
        <v>0</v>
      </c>
      <c r="F82" s="15">
        <f t="shared" si="35"/>
        <v>0</v>
      </c>
      <c r="G82" s="15">
        <f t="shared" si="35"/>
        <v>0</v>
      </c>
      <c r="H82" s="15">
        <f t="shared" si="35"/>
        <v>0</v>
      </c>
      <c r="I82" s="15">
        <f t="shared" si="35"/>
        <v>0</v>
      </c>
      <c r="J82" s="15">
        <f t="shared" si="35"/>
        <v>0</v>
      </c>
      <c r="K82" s="15">
        <f t="shared" si="35"/>
        <v>0</v>
      </c>
      <c r="L82" s="15">
        <f t="shared" si="35"/>
        <v>0</v>
      </c>
      <c r="M82" s="15">
        <f t="shared" si="35"/>
        <v>0</v>
      </c>
      <c r="N82" s="15">
        <f t="shared" si="35"/>
        <v>0</v>
      </c>
      <c r="O82" s="16">
        <f>SUM(C82:N82)</f>
        <v>0</v>
      </c>
      <c r="P82" s="44">
        <f>IFERROR(O82/(12-COUNTIF($C$5:$N$5,0)),0)</f>
        <v>0</v>
      </c>
    </row>
    <row r="83" spans="1:16" outlineLevel="1" x14ac:dyDescent="0.25">
      <c r="B83" s="26" t="str">
        <f>'תחזית רווה'!B83</f>
        <v>%</v>
      </c>
      <c r="C83" s="11" t="str">
        <f t="shared" ref="C83:P83" si="36">IFERROR(C82/C$5,"")</f>
        <v/>
      </c>
      <c r="D83" s="11" t="str">
        <f t="shared" si="36"/>
        <v/>
      </c>
      <c r="E83" s="11" t="str">
        <f t="shared" si="36"/>
        <v/>
      </c>
      <c r="F83" s="11" t="str">
        <f t="shared" si="36"/>
        <v/>
      </c>
      <c r="G83" s="11" t="str">
        <f t="shared" si="36"/>
        <v/>
      </c>
      <c r="H83" s="11" t="str">
        <f t="shared" si="36"/>
        <v/>
      </c>
      <c r="I83" s="11" t="str">
        <f t="shared" si="36"/>
        <v/>
      </c>
      <c r="J83" s="11" t="str">
        <f t="shared" si="36"/>
        <v/>
      </c>
      <c r="K83" s="11" t="str">
        <f t="shared" si="36"/>
        <v/>
      </c>
      <c r="L83" s="11" t="str">
        <f t="shared" si="36"/>
        <v/>
      </c>
      <c r="M83" s="11" t="str">
        <f t="shared" si="36"/>
        <v/>
      </c>
      <c r="N83" s="11" t="str">
        <f t="shared" si="36"/>
        <v/>
      </c>
      <c r="O83" s="11" t="str">
        <f t="shared" si="36"/>
        <v/>
      </c>
      <c r="P83" s="27" t="str">
        <f t="shared" si="36"/>
        <v/>
      </c>
    </row>
    <row r="84" spans="1:16" outlineLevel="1" collapsed="1" x14ac:dyDescent="0.25">
      <c r="B84" s="43" t="str">
        <f>'תחזית רווה'!B84</f>
        <v>גידול/קיטון בחוב שהחברה חייבת לספקים</v>
      </c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6">
        <f>SUM(C84:N84)</f>
        <v>0</v>
      </c>
      <c r="P84" s="44">
        <f>IFERROR(O84/(12-COUNTIF($C$5:$N$5,0)),0)</f>
        <v>0</v>
      </c>
    </row>
    <row r="85" spans="1:16" outlineLevel="1" x14ac:dyDescent="0.25">
      <c r="B85" s="26" t="str">
        <f>'תחזית רווה'!B85</f>
        <v>%</v>
      </c>
      <c r="C85" s="11" t="str">
        <f t="shared" ref="C85:P85" si="37">IFERROR(C84/C$5,"")</f>
        <v/>
      </c>
      <c r="D85" s="11" t="str">
        <f t="shared" si="37"/>
        <v/>
      </c>
      <c r="E85" s="11" t="str">
        <f t="shared" si="37"/>
        <v/>
      </c>
      <c r="F85" s="11" t="str">
        <f t="shared" si="37"/>
        <v/>
      </c>
      <c r="G85" s="11" t="str">
        <f t="shared" si="37"/>
        <v/>
      </c>
      <c r="H85" s="11" t="str">
        <f t="shared" si="37"/>
        <v/>
      </c>
      <c r="I85" s="11" t="str">
        <f t="shared" si="37"/>
        <v/>
      </c>
      <c r="J85" s="11" t="str">
        <f t="shared" si="37"/>
        <v/>
      </c>
      <c r="K85" s="11" t="str">
        <f t="shared" si="37"/>
        <v/>
      </c>
      <c r="L85" s="11" t="str">
        <f t="shared" si="37"/>
        <v/>
      </c>
      <c r="M85" s="11" t="str">
        <f t="shared" si="37"/>
        <v/>
      </c>
      <c r="N85" s="11" t="str">
        <f t="shared" si="37"/>
        <v/>
      </c>
      <c r="O85" s="11" t="str">
        <f t="shared" si="37"/>
        <v/>
      </c>
      <c r="P85" s="27" t="str">
        <f t="shared" si="37"/>
        <v/>
      </c>
    </row>
    <row r="86" spans="1:16" outlineLevel="1" collapsed="1" x14ac:dyDescent="0.25">
      <c r="B86" s="43" t="str">
        <f>'תחזית רווה'!B86</f>
        <v>גידול/קיטון בחוב שלקוחות חייבים לחברה</v>
      </c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6">
        <f>SUM(C86:N86)</f>
        <v>0</v>
      </c>
      <c r="P86" s="44">
        <f>IFERROR(O86/(12-COUNTIF($C$5:$N$5,0)),0)</f>
        <v>0</v>
      </c>
    </row>
    <row r="87" spans="1:16" outlineLevel="1" x14ac:dyDescent="0.25">
      <c r="B87" s="26" t="str">
        <f>'תחזית רווה'!B87</f>
        <v>%</v>
      </c>
      <c r="C87" s="11" t="str">
        <f t="shared" ref="C87:P87" si="38">IFERROR(C86/C$5,"")</f>
        <v/>
      </c>
      <c r="D87" s="11" t="str">
        <f t="shared" si="38"/>
        <v/>
      </c>
      <c r="E87" s="11" t="str">
        <f t="shared" si="38"/>
        <v/>
      </c>
      <c r="F87" s="11" t="str">
        <f t="shared" si="38"/>
        <v/>
      </c>
      <c r="G87" s="11" t="str">
        <f t="shared" si="38"/>
        <v/>
      </c>
      <c r="H87" s="11" t="str">
        <f t="shared" si="38"/>
        <v/>
      </c>
      <c r="I87" s="11" t="str">
        <f t="shared" si="38"/>
        <v/>
      </c>
      <c r="J87" s="11" t="str">
        <f t="shared" si="38"/>
        <v/>
      </c>
      <c r="K87" s="11" t="str">
        <f t="shared" si="38"/>
        <v/>
      </c>
      <c r="L87" s="11" t="str">
        <f t="shared" si="38"/>
        <v/>
      </c>
      <c r="M87" s="11" t="str">
        <f t="shared" si="38"/>
        <v/>
      </c>
      <c r="N87" s="11" t="str">
        <f t="shared" si="38"/>
        <v/>
      </c>
      <c r="O87" s="11" t="str">
        <f t="shared" si="38"/>
        <v/>
      </c>
      <c r="P87" s="27" t="str">
        <f t="shared" si="38"/>
        <v/>
      </c>
    </row>
    <row r="88" spans="1:16" x14ac:dyDescent="0.25">
      <c r="B88" s="43" t="str">
        <f>'תחזית רווה'!B88</f>
        <v>עודף/גירעון</v>
      </c>
      <c r="C88" s="15">
        <f>C64-C66-C68-C70-C72-C74-C76-C78-C80-C82-C84+C86</f>
        <v>0</v>
      </c>
      <c r="D88" s="15">
        <f t="shared" ref="D88:N88" si="39">D64-D66-D68-D70-D72-D74-D76-D78-D80-D82-D84+D86</f>
        <v>0</v>
      </c>
      <c r="E88" s="15">
        <f t="shared" si="39"/>
        <v>0</v>
      </c>
      <c r="F88" s="15">
        <f t="shared" si="39"/>
        <v>0</v>
      </c>
      <c r="G88" s="15">
        <f t="shared" si="39"/>
        <v>0</v>
      </c>
      <c r="H88" s="15">
        <f t="shared" si="39"/>
        <v>0</v>
      </c>
      <c r="I88" s="15">
        <f t="shared" si="39"/>
        <v>0</v>
      </c>
      <c r="J88" s="15">
        <f t="shared" si="39"/>
        <v>0</v>
      </c>
      <c r="K88" s="15">
        <f t="shared" si="39"/>
        <v>0</v>
      </c>
      <c r="L88" s="15">
        <f t="shared" si="39"/>
        <v>0</v>
      </c>
      <c r="M88" s="15">
        <f t="shared" si="39"/>
        <v>0</v>
      </c>
      <c r="N88" s="15">
        <f t="shared" si="39"/>
        <v>0</v>
      </c>
      <c r="O88" s="16">
        <f>SUM(C88:N88)</f>
        <v>0</v>
      </c>
      <c r="P88" s="44">
        <f>IFERROR(O88/(12-COUNTIF($C$5:$N$5,0)),0)</f>
        <v>0</v>
      </c>
    </row>
    <row r="89" spans="1:16" ht="14" thickBot="1" x14ac:dyDescent="0.3">
      <c r="B89" s="29" t="str">
        <f>'תחזית רווה'!B89</f>
        <v>%</v>
      </c>
      <c r="C89" s="45" t="str">
        <f t="shared" ref="C89:P89" si="40">IFERROR(C88/C$5,"")</f>
        <v/>
      </c>
      <c r="D89" s="45" t="str">
        <f t="shared" si="40"/>
        <v/>
      </c>
      <c r="E89" s="45" t="str">
        <f t="shared" si="40"/>
        <v/>
      </c>
      <c r="F89" s="45" t="str">
        <f t="shared" si="40"/>
        <v/>
      </c>
      <c r="G89" s="45" t="str">
        <f t="shared" si="40"/>
        <v/>
      </c>
      <c r="H89" s="45" t="str">
        <f t="shared" si="40"/>
        <v/>
      </c>
      <c r="I89" s="45" t="str">
        <f t="shared" si="40"/>
        <v/>
      </c>
      <c r="J89" s="45" t="str">
        <f t="shared" si="40"/>
        <v/>
      </c>
      <c r="K89" s="45" t="str">
        <f t="shared" si="40"/>
        <v/>
      </c>
      <c r="L89" s="45" t="str">
        <f t="shared" si="40"/>
        <v/>
      </c>
      <c r="M89" s="45" t="str">
        <f t="shared" si="40"/>
        <v/>
      </c>
      <c r="N89" s="45" t="str">
        <f t="shared" si="40"/>
        <v/>
      </c>
      <c r="O89" s="45" t="str">
        <f t="shared" si="40"/>
        <v/>
      </c>
      <c r="P89" s="30" t="str">
        <f t="shared" si="40"/>
        <v/>
      </c>
    </row>
    <row r="93" spans="1:16" ht="14" thickBot="1" x14ac:dyDescent="0.3"/>
    <row r="94" spans="1:16" x14ac:dyDescent="0.25">
      <c r="B94" s="38">
        <f t="shared" ref="B94:O94" si="41">B4</f>
        <v>0</v>
      </c>
      <c r="C94" s="39">
        <f t="shared" si="41"/>
        <v>44562</v>
      </c>
      <c r="D94" s="39">
        <f t="shared" si="41"/>
        <v>44593</v>
      </c>
      <c r="E94" s="39">
        <f t="shared" si="41"/>
        <v>44621</v>
      </c>
      <c r="F94" s="39">
        <f t="shared" si="41"/>
        <v>44652</v>
      </c>
      <c r="G94" s="39">
        <f t="shared" si="41"/>
        <v>44682</v>
      </c>
      <c r="H94" s="39">
        <f t="shared" si="41"/>
        <v>44713</v>
      </c>
      <c r="I94" s="39">
        <f t="shared" si="41"/>
        <v>44743</v>
      </c>
      <c r="J94" s="39">
        <f t="shared" si="41"/>
        <v>44774</v>
      </c>
      <c r="K94" s="39">
        <f t="shared" si="41"/>
        <v>44805</v>
      </c>
      <c r="L94" s="39">
        <f t="shared" si="41"/>
        <v>44835</v>
      </c>
      <c r="M94" s="39">
        <f t="shared" si="41"/>
        <v>44866</v>
      </c>
      <c r="N94" s="39">
        <f t="shared" si="41"/>
        <v>44896</v>
      </c>
      <c r="O94" s="51" t="str">
        <f t="shared" si="41"/>
        <v>סה"כ</v>
      </c>
    </row>
    <row r="95" spans="1:16" x14ac:dyDescent="0.25">
      <c r="B95" s="43" t="str">
        <f t="shared" ref="B95:B107" si="42">B5</f>
        <v>סה"כ הכנסות</v>
      </c>
      <c r="C95" s="15" t="str">
        <f>IF('תחזית רווה'!C$58=0,"",C5)</f>
        <v/>
      </c>
      <c r="D95" s="15" t="str">
        <f>IF('תחזית רווה'!D$58=0,"",D5)</f>
        <v/>
      </c>
      <c r="E95" s="15" t="str">
        <f>IF('תחזית רווה'!E$58=0,"",E5)</f>
        <v/>
      </c>
      <c r="F95" s="15" t="str">
        <f>IF('תחזית רווה'!F$58=0,"",F5)</f>
        <v/>
      </c>
      <c r="G95" s="15" t="str">
        <f>IF('תחזית רווה'!G$5=0,"",G5)</f>
        <v/>
      </c>
      <c r="H95" s="15" t="str">
        <f>IF('תחזית רווה'!H$5=0,"",H5)</f>
        <v/>
      </c>
      <c r="I95" s="15" t="str">
        <f>IF('תחזית רווה'!I$5=0,"",I5)</f>
        <v/>
      </c>
      <c r="J95" s="15" t="str">
        <f>IF('תחזית רווה'!J$5=0,"",J5)</f>
        <v/>
      </c>
      <c r="K95" s="15" t="str">
        <f>IF('תחזית רווה'!K$5=0,"",K5)</f>
        <v/>
      </c>
      <c r="L95" s="15" t="str">
        <f>IF('תחזית רווה'!L$5=0,"",L5)</f>
        <v/>
      </c>
      <c r="M95" s="15" t="str">
        <f>IF('תחזית רווה'!M$5=0,"",M5)</f>
        <v/>
      </c>
      <c r="N95" s="15" t="str">
        <f>IF('תחזית רווה'!N$5=0,"",N5)</f>
        <v/>
      </c>
      <c r="O95" s="52">
        <f>IFERROR(SUM(C95:N95),"")</f>
        <v>0</v>
      </c>
    </row>
    <row r="96" spans="1:16" x14ac:dyDescent="0.25">
      <c r="A96" s="24"/>
      <c r="B96" s="26" t="str">
        <f t="shared" si="42"/>
        <v>פעילות שוטפת</v>
      </c>
      <c r="C96" s="7" t="str">
        <f>IF('תחזית רווה'!C$5=0,"",C6)</f>
        <v/>
      </c>
      <c r="D96" s="7" t="str">
        <f>IF('תחזית רווה'!D$5=0,"",D6)</f>
        <v/>
      </c>
      <c r="E96" s="7" t="str">
        <f>IF('תחזית רווה'!E$5=0,"",E6)</f>
        <v/>
      </c>
      <c r="F96" s="7" t="str">
        <f>IF('תחזית רווה'!F$5=0,"",F6)</f>
        <v/>
      </c>
      <c r="G96" s="7" t="str">
        <f>IF('תחזית רווה'!G$5=0,"",G6)</f>
        <v/>
      </c>
      <c r="H96" s="7" t="str">
        <f>IF('תחזית רווה'!H$5=0,"",H6)</f>
        <v/>
      </c>
      <c r="I96" s="7" t="str">
        <f>IF('תחזית רווה'!I$5=0,"",I6)</f>
        <v/>
      </c>
      <c r="J96" s="7" t="str">
        <f>IF('תחזית רווה'!J$5=0,"",J6)</f>
        <v/>
      </c>
      <c r="K96" s="7" t="str">
        <f>IF('תחזית רווה'!K$5=0,"",K6)</f>
        <v/>
      </c>
      <c r="L96" s="7" t="str">
        <f>IF('תחזית רווה'!L$5=0,"",L6)</f>
        <v/>
      </c>
      <c r="M96" s="7" t="str">
        <f>IF('תחזית רווה'!M$5=0,"",M6)</f>
        <v/>
      </c>
      <c r="N96" s="7" t="str">
        <f>IF('תחזית רווה'!N$5=0,"",N6)</f>
        <v/>
      </c>
      <c r="O96" s="37">
        <f>IFERROR(SUM(C96:N96),"")</f>
        <v>0</v>
      </c>
    </row>
    <row r="97" spans="1:15" x14ac:dyDescent="0.25">
      <c r="A97" s="24"/>
      <c r="B97" s="26" t="str">
        <f t="shared" si="42"/>
        <v>%</v>
      </c>
      <c r="C97" s="7" t="str">
        <f>IF('תחזית רווה'!C$5=0,"",C7)</f>
        <v/>
      </c>
      <c r="D97" s="7" t="str">
        <f>IF('תחזית רווה'!D$5=0,"",D7)</f>
        <v/>
      </c>
      <c r="E97" s="7" t="str">
        <f>IF('תחזית רווה'!E$5=0,"",E7)</f>
        <v/>
      </c>
      <c r="F97" s="7" t="str">
        <f>IF('תחזית רווה'!F$5=0,"",F7)</f>
        <v/>
      </c>
      <c r="G97" s="7" t="str">
        <f>IF('תחזית רווה'!G$5=0,"",G7)</f>
        <v/>
      </c>
      <c r="H97" s="7" t="str">
        <f>IF('תחזית רווה'!H$5=0,"",H7)</f>
        <v/>
      </c>
      <c r="I97" s="7" t="str">
        <f>IF('תחזית רווה'!I$5=0,"",I7)</f>
        <v/>
      </c>
      <c r="J97" s="7" t="str">
        <f>IF('תחזית רווה'!J$5=0,"",J7)</f>
        <v/>
      </c>
      <c r="K97" s="7" t="str">
        <f>IF('תחזית רווה'!K$5=0,"",K7)</f>
        <v/>
      </c>
      <c r="L97" s="7" t="str">
        <f>IF('תחזית רווה'!L$5=0,"",L7)</f>
        <v/>
      </c>
      <c r="M97" s="7" t="str">
        <f>IF('תחזית רווה'!M$5=0,"",M7)</f>
        <v/>
      </c>
      <c r="N97" s="7" t="str">
        <f>IF('תחזית רווה'!N$5=0,"",N7)</f>
        <v/>
      </c>
      <c r="O97" s="33" t="str">
        <f>IFERROR(O96/$O$95,"")</f>
        <v/>
      </c>
    </row>
    <row r="98" spans="1:15" x14ac:dyDescent="0.25">
      <c r="A98" s="24"/>
      <c r="B98" s="26" t="str">
        <f t="shared" si="42"/>
        <v>הכנסות 2</v>
      </c>
      <c r="C98" s="7" t="str">
        <f>IF('תחזית רווה'!C$5=0,"",C8)</f>
        <v/>
      </c>
      <c r="D98" s="7" t="str">
        <f>IF('תחזית רווה'!D$5=0,"",D8)</f>
        <v/>
      </c>
      <c r="E98" s="7" t="str">
        <f>IF('תחזית רווה'!E$5=0,"",E8)</f>
        <v/>
      </c>
      <c r="F98" s="7" t="str">
        <f>IF('תחזית רווה'!F$5=0,"",F8)</f>
        <v/>
      </c>
      <c r="G98" s="7" t="str">
        <f>IF('תחזית רווה'!G$5=0,"",G8)</f>
        <v/>
      </c>
      <c r="H98" s="7" t="str">
        <f>IF('תחזית רווה'!H$5=0,"",H8)</f>
        <v/>
      </c>
      <c r="I98" s="7" t="str">
        <f>IF('תחזית רווה'!I$5=0,"",I8)</f>
        <v/>
      </c>
      <c r="J98" s="7" t="str">
        <f>IF('תחזית רווה'!J$5=0,"",J8)</f>
        <v/>
      </c>
      <c r="K98" s="7" t="str">
        <f>IF('תחזית רווה'!K$5=0,"",K8)</f>
        <v/>
      </c>
      <c r="L98" s="7" t="str">
        <f>IF('תחזית רווה'!L$5=0,"",L8)</f>
        <v/>
      </c>
      <c r="M98" s="7" t="str">
        <f>IF('תחזית רווה'!M$5=0,"",M8)</f>
        <v/>
      </c>
      <c r="N98" s="7" t="str">
        <f>IF('תחזית רווה'!N$5=0,"",N8)</f>
        <v/>
      </c>
      <c r="O98" s="37">
        <f>IFERROR(SUM(C98:N98),"")</f>
        <v>0</v>
      </c>
    </row>
    <row r="99" spans="1:15" x14ac:dyDescent="0.25">
      <c r="A99" s="24"/>
      <c r="B99" s="26" t="str">
        <f t="shared" si="42"/>
        <v>%</v>
      </c>
      <c r="C99" s="7" t="str">
        <f>IF('תחזית רווה'!C$5=0,"",C9)</f>
        <v/>
      </c>
      <c r="D99" s="7" t="str">
        <f>IF('תחזית רווה'!D$5=0,"",D9)</f>
        <v/>
      </c>
      <c r="E99" s="7" t="str">
        <f>IF('תחזית רווה'!E$5=0,"",E9)</f>
        <v/>
      </c>
      <c r="F99" s="7" t="str">
        <f>IF('תחזית רווה'!F$5=0,"",F9)</f>
        <v/>
      </c>
      <c r="G99" s="7" t="str">
        <f>IF('תחזית רווה'!G$5=0,"",G9)</f>
        <v/>
      </c>
      <c r="H99" s="7" t="str">
        <f>IF('תחזית רווה'!H$5=0,"",H9)</f>
        <v/>
      </c>
      <c r="I99" s="7" t="str">
        <f>IF('תחזית רווה'!I$5=0,"",I9)</f>
        <v/>
      </c>
      <c r="J99" s="7" t="str">
        <f>IF('תחזית רווה'!J$5=0,"",J9)</f>
        <v/>
      </c>
      <c r="K99" s="7" t="str">
        <f>IF('תחזית רווה'!K$5=0,"",K9)</f>
        <v/>
      </c>
      <c r="L99" s="7" t="str">
        <f>IF('תחזית רווה'!L$5=0,"",L9)</f>
        <v/>
      </c>
      <c r="M99" s="7" t="str">
        <f>IF('תחזית רווה'!M$5=0,"",M9)</f>
        <v/>
      </c>
      <c r="N99" s="7" t="str">
        <f>IF('תחזית רווה'!N$5=0,"",N9)</f>
        <v/>
      </c>
      <c r="O99" s="33" t="str">
        <f>IFERROR(O98/$O$95,"")</f>
        <v/>
      </c>
    </row>
    <row r="100" spans="1:15" x14ac:dyDescent="0.25">
      <c r="A100" s="24"/>
      <c r="B100" s="26" t="str">
        <f t="shared" si="42"/>
        <v>הכנסות 3</v>
      </c>
      <c r="C100" s="7" t="str">
        <f>IF('תחזית רווה'!C$5=0,"",C10)</f>
        <v/>
      </c>
      <c r="D100" s="7" t="str">
        <f>IF('תחזית רווה'!D$5=0,"",D10)</f>
        <v/>
      </c>
      <c r="E100" s="7" t="str">
        <f>IF('תחזית רווה'!E$5=0,"",E10)</f>
        <v/>
      </c>
      <c r="F100" s="7" t="str">
        <f>IF('תחזית רווה'!F$5=0,"",F10)</f>
        <v/>
      </c>
      <c r="G100" s="7" t="str">
        <f>IF('תחזית רווה'!G$5=0,"",G10)</f>
        <v/>
      </c>
      <c r="H100" s="7" t="str">
        <f>IF('תחזית רווה'!H$5=0,"",H10)</f>
        <v/>
      </c>
      <c r="I100" s="7" t="str">
        <f>IF('תחזית רווה'!I$5=0,"",I10)</f>
        <v/>
      </c>
      <c r="J100" s="7" t="str">
        <f>IF('תחזית רווה'!J$5=0,"",J10)</f>
        <v/>
      </c>
      <c r="K100" s="7" t="str">
        <f>IF('תחזית רווה'!K$5=0,"",K10)</f>
        <v/>
      </c>
      <c r="L100" s="7" t="str">
        <f>IF('תחזית רווה'!L$5=0,"",L10)</f>
        <v/>
      </c>
      <c r="M100" s="7" t="str">
        <f>IF('תחזית רווה'!M$5=0,"",M10)</f>
        <v/>
      </c>
      <c r="N100" s="7" t="str">
        <f>IF('תחזית רווה'!N$5=0,"",N10)</f>
        <v/>
      </c>
      <c r="O100" s="37">
        <f>IFERROR(SUM(C100:N100),"")</f>
        <v>0</v>
      </c>
    </row>
    <row r="101" spans="1:15" x14ac:dyDescent="0.25">
      <c r="A101" s="24"/>
      <c r="B101" s="26" t="str">
        <f t="shared" si="42"/>
        <v>%</v>
      </c>
      <c r="C101" s="7" t="str">
        <f>IF('תחזית רווה'!C$5=0,"",C11)</f>
        <v/>
      </c>
      <c r="D101" s="7" t="str">
        <f>IF('תחזית רווה'!D$5=0,"",D11)</f>
        <v/>
      </c>
      <c r="E101" s="7" t="str">
        <f>IF('תחזית רווה'!E$5=0,"",E11)</f>
        <v/>
      </c>
      <c r="F101" s="7" t="str">
        <f>IF('תחזית רווה'!F$5=0,"",F11)</f>
        <v/>
      </c>
      <c r="G101" s="7" t="str">
        <f>IF('תחזית רווה'!G$5=0,"",G11)</f>
        <v/>
      </c>
      <c r="H101" s="7" t="str">
        <f>IF('תחזית רווה'!H$5=0,"",H11)</f>
        <v/>
      </c>
      <c r="I101" s="7" t="str">
        <f>IF('תחזית רווה'!I$5=0,"",I11)</f>
        <v/>
      </c>
      <c r="J101" s="7" t="str">
        <f>IF('תחזית רווה'!J$5=0,"",J11)</f>
        <v/>
      </c>
      <c r="K101" s="7" t="str">
        <f>IF('תחזית רווה'!K$5=0,"",K11)</f>
        <v/>
      </c>
      <c r="L101" s="7" t="str">
        <f>IF('תחזית רווה'!L$5=0,"",L11)</f>
        <v/>
      </c>
      <c r="M101" s="7" t="str">
        <f>IF('תחזית רווה'!M$5=0,"",M11)</f>
        <v/>
      </c>
      <c r="N101" s="7" t="str">
        <f>IF('תחזית רווה'!N$5=0,"",N11)</f>
        <v/>
      </c>
      <c r="O101" s="33" t="str">
        <f>IFERROR(O100/$O$95,"")</f>
        <v/>
      </c>
    </row>
    <row r="102" spans="1:15" x14ac:dyDescent="0.25">
      <c r="A102" s="24"/>
      <c r="B102" s="26" t="str">
        <f t="shared" si="42"/>
        <v>הכנסות 4</v>
      </c>
      <c r="C102" s="7" t="str">
        <f>IF('תחזית רווה'!C$5=0,"",C12)</f>
        <v/>
      </c>
      <c r="D102" s="7" t="str">
        <f>IF('תחזית רווה'!D$5=0,"",D12)</f>
        <v/>
      </c>
      <c r="E102" s="7" t="str">
        <f>IF('תחזית רווה'!E$5=0,"",E12)</f>
        <v/>
      </c>
      <c r="F102" s="7" t="str">
        <f>IF('תחזית רווה'!F$5=0,"",F12)</f>
        <v/>
      </c>
      <c r="G102" s="7" t="str">
        <f>IF('תחזית רווה'!G$5=0,"",G12)</f>
        <v/>
      </c>
      <c r="H102" s="7" t="str">
        <f>IF('תחזית רווה'!H$5=0,"",H12)</f>
        <v/>
      </c>
      <c r="I102" s="7" t="str">
        <f>IF('תחזית רווה'!I$5=0,"",I12)</f>
        <v/>
      </c>
      <c r="J102" s="7" t="str">
        <f>IF('תחזית רווה'!J$5=0,"",J12)</f>
        <v/>
      </c>
      <c r="K102" s="7" t="str">
        <f>IF('תחזית רווה'!K$5=0,"",K12)</f>
        <v/>
      </c>
      <c r="L102" s="7" t="str">
        <f>IF('תחזית רווה'!L$5=0,"",L12)</f>
        <v/>
      </c>
      <c r="M102" s="7" t="str">
        <f>IF('תחזית רווה'!M$5=0,"",M12)</f>
        <v/>
      </c>
      <c r="N102" s="7" t="str">
        <f>IF('תחזית רווה'!N$5=0,"",N12)</f>
        <v/>
      </c>
      <c r="O102" s="37">
        <f>IFERROR(SUM(C102:N102),"")</f>
        <v>0</v>
      </c>
    </row>
    <row r="103" spans="1:15" x14ac:dyDescent="0.25">
      <c r="A103" s="24"/>
      <c r="B103" s="26" t="str">
        <f t="shared" si="42"/>
        <v>%</v>
      </c>
      <c r="C103" s="7" t="str">
        <f>IF('תחזית רווה'!C$5=0,"",C13)</f>
        <v/>
      </c>
      <c r="D103" s="7" t="str">
        <f>IF('תחזית רווה'!D$5=0,"",D13)</f>
        <v/>
      </c>
      <c r="E103" s="7" t="str">
        <f>IF('תחזית רווה'!E$5=0,"",E13)</f>
        <v/>
      </c>
      <c r="F103" s="7" t="str">
        <f>IF('תחזית רווה'!F$5=0,"",F13)</f>
        <v/>
      </c>
      <c r="G103" s="7" t="str">
        <f>IF('תחזית רווה'!G$5=0,"",G13)</f>
        <v/>
      </c>
      <c r="H103" s="7" t="str">
        <f>IF('תחזית רווה'!H$5=0,"",H13)</f>
        <v/>
      </c>
      <c r="I103" s="7" t="str">
        <f>IF('תחזית רווה'!I$5=0,"",I13)</f>
        <v/>
      </c>
      <c r="J103" s="7" t="str">
        <f>IF('תחזית רווה'!J$5=0,"",J13)</f>
        <v/>
      </c>
      <c r="K103" s="7" t="str">
        <f>IF('תחזית רווה'!K$5=0,"",K13)</f>
        <v/>
      </c>
      <c r="L103" s="7" t="str">
        <f>IF('תחזית רווה'!L$5=0,"",L13)</f>
        <v/>
      </c>
      <c r="M103" s="7" t="str">
        <f>IF('תחזית רווה'!M$5=0,"",M13)</f>
        <v/>
      </c>
      <c r="N103" s="7" t="str">
        <f>IF('תחזית רווה'!N$5=0,"",N13)</f>
        <v/>
      </c>
      <c r="O103" s="33" t="str">
        <f>IFERROR(O102/$O$95,"")</f>
        <v/>
      </c>
    </row>
    <row r="104" spans="1:15" x14ac:dyDescent="0.25">
      <c r="A104" s="24"/>
      <c r="B104" s="26" t="str">
        <f t="shared" si="42"/>
        <v>הכנסות 5</v>
      </c>
      <c r="C104" s="7" t="str">
        <f>IF('תחזית רווה'!C$5=0,"",C14)</f>
        <v/>
      </c>
      <c r="D104" s="7" t="str">
        <f>IF('תחזית רווה'!D$5=0,"",D14)</f>
        <v/>
      </c>
      <c r="E104" s="7" t="str">
        <f>IF('תחזית רווה'!E$5=0,"",E14)</f>
        <v/>
      </c>
      <c r="F104" s="7" t="str">
        <f>IF('תחזית רווה'!F$5=0,"",F14)</f>
        <v/>
      </c>
      <c r="G104" s="7" t="str">
        <f>IF('תחזית רווה'!G$5=0,"",G14)</f>
        <v/>
      </c>
      <c r="H104" s="7" t="str">
        <f>IF('תחזית רווה'!H$5=0,"",H14)</f>
        <v/>
      </c>
      <c r="I104" s="7" t="str">
        <f>IF('תחזית רווה'!I$5=0,"",I14)</f>
        <v/>
      </c>
      <c r="J104" s="7" t="str">
        <f>IF('תחזית רווה'!J$5=0,"",J14)</f>
        <v/>
      </c>
      <c r="K104" s="7" t="str">
        <f>IF('תחזית רווה'!K$5=0,"",K14)</f>
        <v/>
      </c>
      <c r="L104" s="7" t="str">
        <f>IF('תחזית רווה'!L$5=0,"",L14)</f>
        <v/>
      </c>
      <c r="M104" s="7" t="str">
        <f>IF('תחזית רווה'!M$5=0,"",M14)</f>
        <v/>
      </c>
      <c r="N104" s="7" t="str">
        <f>IF('תחזית רווה'!N$5=0,"",N14)</f>
        <v/>
      </c>
      <c r="O104" s="37">
        <f>IFERROR(SUM(C104:N104),"")</f>
        <v>0</v>
      </c>
    </row>
    <row r="105" spans="1:15" x14ac:dyDescent="0.25">
      <c r="A105" s="22"/>
      <c r="B105" s="26" t="str">
        <f t="shared" si="42"/>
        <v>%</v>
      </c>
      <c r="C105" s="7" t="str">
        <f>IF('תחזית רווה'!C$5=0,"",C15)</f>
        <v/>
      </c>
      <c r="D105" s="7" t="str">
        <f>IF('תחזית רווה'!D$5=0,"",D15)</f>
        <v/>
      </c>
      <c r="E105" s="7" t="str">
        <f>IF('תחזית רווה'!E$5=0,"",E15)</f>
        <v/>
      </c>
      <c r="F105" s="7" t="str">
        <f>IF('תחזית רווה'!F$5=0,"",F15)</f>
        <v/>
      </c>
      <c r="G105" s="7" t="str">
        <f>IF('תחזית רווה'!G$5=0,"",G15)</f>
        <v/>
      </c>
      <c r="H105" s="7" t="str">
        <f>IF('תחזית רווה'!H$5=0,"",H15)</f>
        <v/>
      </c>
      <c r="I105" s="7" t="str">
        <f>IF('תחזית רווה'!I$5=0,"",I15)</f>
        <v/>
      </c>
      <c r="J105" s="7" t="str">
        <f>IF('תחזית רווה'!J$5=0,"",J15)</f>
        <v/>
      </c>
      <c r="K105" s="7" t="str">
        <f>IF('תחזית רווה'!K$5=0,"",K15)</f>
        <v/>
      </c>
      <c r="L105" s="7" t="str">
        <f>IF('תחזית רווה'!L$5=0,"",L15)</f>
        <v/>
      </c>
      <c r="M105" s="7" t="str">
        <f>IF('תחזית רווה'!M$5=0,"",M15)</f>
        <v/>
      </c>
      <c r="N105" s="7" t="str">
        <f>IF('תחזית רווה'!N$5=0,"",N15)</f>
        <v/>
      </c>
      <c r="O105" s="33" t="str">
        <f>IFERROR(O104/$O$95,"")</f>
        <v/>
      </c>
    </row>
    <row r="106" spans="1:15" x14ac:dyDescent="0.25">
      <c r="B106" s="43" t="str">
        <f t="shared" si="42"/>
        <v>סה"כ עלות המכר</v>
      </c>
      <c r="C106" s="15" t="str">
        <f>IF('תחזית רווה'!C$5=0,"",C16)</f>
        <v/>
      </c>
      <c r="D106" s="15" t="str">
        <f>IF('תחזית רווה'!D$5=0,"",D16)</f>
        <v/>
      </c>
      <c r="E106" s="15" t="str">
        <f>IF('תחזית רווה'!E$5=0,"",E16)</f>
        <v/>
      </c>
      <c r="F106" s="15" t="str">
        <f>IF('תחזית רווה'!F$5=0,"",F16)</f>
        <v/>
      </c>
      <c r="G106" s="15" t="str">
        <f>IF('תחזית רווה'!G$5=0,"",G16)</f>
        <v/>
      </c>
      <c r="H106" s="15" t="str">
        <f>IF('תחזית רווה'!H$5=0,"",H16)</f>
        <v/>
      </c>
      <c r="I106" s="15" t="str">
        <f>IF('תחזית רווה'!I$5=0,"",I16)</f>
        <v/>
      </c>
      <c r="J106" s="15" t="str">
        <f>IF('תחזית רווה'!J$5=0,"",J16)</f>
        <v/>
      </c>
      <c r="K106" s="15" t="str">
        <f>IF('תחזית רווה'!K$5=0,"",K16)</f>
        <v/>
      </c>
      <c r="L106" s="15" t="str">
        <f>IF('תחזית רווה'!L$5=0,"",L16)</f>
        <v/>
      </c>
      <c r="M106" s="15" t="str">
        <f>IF('תחזית רווה'!M$5=0,"",M16)</f>
        <v/>
      </c>
      <c r="N106" s="15" t="str">
        <f>IF('תחזית רווה'!N$5=0,"",N16)</f>
        <v/>
      </c>
      <c r="O106" s="52">
        <f>IFERROR(SUM(C106:N106),"")</f>
        <v>0</v>
      </c>
    </row>
    <row r="107" spans="1:15" x14ac:dyDescent="0.25">
      <c r="B107" s="26" t="str">
        <f t="shared" si="42"/>
        <v>%</v>
      </c>
      <c r="C107" s="7" t="str">
        <f>IF('תחזית רווה'!C$5=0,"",C17)</f>
        <v/>
      </c>
      <c r="D107" s="7" t="str">
        <f>IF('תחזית רווה'!D$5=0,"",D17)</f>
        <v/>
      </c>
      <c r="E107" s="7" t="str">
        <f>IF('תחזית רווה'!E$5=0,"",E17)</f>
        <v/>
      </c>
      <c r="F107" s="7" t="str">
        <f>IF('תחזית רווה'!F$5=0,"",F17)</f>
        <v/>
      </c>
      <c r="G107" s="7" t="str">
        <f>IF('תחזית רווה'!G$5=0,"",G17)</f>
        <v/>
      </c>
      <c r="H107" s="7" t="str">
        <f>IF('תחזית רווה'!H$5=0,"",H17)</f>
        <v/>
      </c>
      <c r="I107" s="7" t="str">
        <f>IF('תחזית רווה'!I$5=0,"",I17)</f>
        <v/>
      </c>
      <c r="J107" s="7" t="str">
        <f>IF('תחזית רווה'!J$5=0,"",J17)</f>
        <v/>
      </c>
      <c r="K107" s="7" t="str">
        <f>IF('תחזית רווה'!K$5=0,"",K17)</f>
        <v/>
      </c>
      <c r="L107" s="7" t="str">
        <f>IF('תחזית רווה'!L$5=0,"",L17)</f>
        <v/>
      </c>
      <c r="M107" s="7" t="str">
        <f>IF('תחזית רווה'!M$5=0,"",M17)</f>
        <v/>
      </c>
      <c r="N107" s="7" t="str">
        <f>IF('תחזית רווה'!N$5=0,"",N17)</f>
        <v/>
      </c>
      <c r="O107" s="33" t="str">
        <f>IFERROR(O106/$O$95,"")</f>
        <v/>
      </c>
    </row>
    <row r="108" spans="1:15" x14ac:dyDescent="0.25">
      <c r="B108" s="26" t="str">
        <f t="shared" ref="B108:B121" si="43">B18</f>
        <v>מלאי פתיחה</v>
      </c>
      <c r="C108" s="7" t="str">
        <f>IF('תחזית רווה'!C$5=0,"",C18)</f>
        <v/>
      </c>
      <c r="D108" s="7" t="str">
        <f>IF('תחזית רווה'!D$5=0,"",D18)</f>
        <v/>
      </c>
      <c r="E108" s="7" t="str">
        <f>IF('תחזית רווה'!E$5=0,"",E18)</f>
        <v/>
      </c>
      <c r="F108" s="7" t="str">
        <f>IF('תחזית רווה'!F$5=0,"",F18)</f>
        <v/>
      </c>
      <c r="G108" s="7" t="str">
        <f>IF('תחזית רווה'!G$5=0,"",G18)</f>
        <v/>
      </c>
      <c r="H108" s="7" t="str">
        <f>IF('תחזית רווה'!H$5=0,"",H18)</f>
        <v/>
      </c>
      <c r="I108" s="7" t="str">
        <f>IF('תחזית רווה'!I$5=0,"",I18)</f>
        <v/>
      </c>
      <c r="J108" s="7" t="str">
        <f>IF('תחזית רווה'!J$5=0,"",J18)</f>
        <v/>
      </c>
      <c r="K108" s="7" t="str">
        <f>IF('תחזית רווה'!K$5=0,"",K18)</f>
        <v/>
      </c>
      <c r="L108" s="7" t="str">
        <f>IF('תחזית רווה'!L$5=0,"",L18)</f>
        <v/>
      </c>
      <c r="M108" s="7" t="str">
        <f>IF('תחזית רווה'!M$5=0,"",M18)</f>
        <v/>
      </c>
      <c r="N108" s="7" t="str">
        <f>IF('תחזית רווה'!N$5=0,"",N18)</f>
        <v/>
      </c>
      <c r="O108" s="37">
        <f>IFERROR(SUM(C108:N108),"")</f>
        <v>0</v>
      </c>
    </row>
    <row r="109" spans="1:15" x14ac:dyDescent="0.25">
      <c r="B109" s="26" t="str">
        <f t="shared" si="43"/>
        <v>%</v>
      </c>
      <c r="C109" s="7" t="str">
        <f>IF('תחזית רווה'!C$5=0,"",C19)</f>
        <v/>
      </c>
      <c r="D109" s="7" t="str">
        <f>IF('תחזית רווה'!D$5=0,"",D19)</f>
        <v/>
      </c>
      <c r="E109" s="7" t="str">
        <f>IF('תחזית רווה'!E$5=0,"",E19)</f>
        <v/>
      </c>
      <c r="F109" s="7" t="str">
        <f>IF('תחזית רווה'!F$5=0,"",F19)</f>
        <v/>
      </c>
      <c r="G109" s="7" t="str">
        <f>IF('תחזית רווה'!G$5=0,"",G19)</f>
        <v/>
      </c>
      <c r="H109" s="7" t="str">
        <f>IF('תחזית רווה'!H$5=0,"",H19)</f>
        <v/>
      </c>
      <c r="I109" s="7" t="str">
        <f>IF('תחזית רווה'!I$5=0,"",I19)</f>
        <v/>
      </c>
      <c r="J109" s="7" t="str">
        <f>IF('תחזית רווה'!J$5=0,"",J19)</f>
        <v/>
      </c>
      <c r="K109" s="7" t="str">
        <f>IF('תחזית רווה'!K$5=0,"",K19)</f>
        <v/>
      </c>
      <c r="L109" s="7" t="str">
        <f>IF('תחזית רווה'!L$5=0,"",L19)</f>
        <v/>
      </c>
      <c r="M109" s="7" t="str">
        <f>IF('תחזית רווה'!M$5=0,"",M19)</f>
        <v/>
      </c>
      <c r="N109" s="7" t="str">
        <f>IF('תחזית רווה'!N$5=0,"",N19)</f>
        <v/>
      </c>
      <c r="O109" s="37" t="str">
        <f>IFERROR(O108/$O$95,"")</f>
        <v/>
      </c>
    </row>
    <row r="110" spans="1:15" x14ac:dyDescent="0.25">
      <c r="B110" s="26" t="str">
        <f t="shared" si="43"/>
        <v>עלות המכר 1</v>
      </c>
      <c r="C110" s="7" t="str">
        <f>IF('תחזית רווה'!C$5=0,"",C20)</f>
        <v/>
      </c>
      <c r="D110" s="7" t="str">
        <f>IF('תחזית רווה'!D$5=0,"",D20)</f>
        <v/>
      </c>
      <c r="E110" s="7" t="str">
        <f>IF('תחזית רווה'!E$5=0,"",E20)</f>
        <v/>
      </c>
      <c r="F110" s="7" t="str">
        <f>IF('תחזית רווה'!F$5=0,"",F20)</f>
        <v/>
      </c>
      <c r="G110" s="7" t="str">
        <f>IF('תחזית רווה'!G$5=0,"",G20)</f>
        <v/>
      </c>
      <c r="H110" s="7" t="str">
        <f>IF('תחזית רווה'!H$5=0,"",H20)</f>
        <v/>
      </c>
      <c r="I110" s="7" t="str">
        <f>IF('תחזית רווה'!I$5=0,"",I20)</f>
        <v/>
      </c>
      <c r="J110" s="7" t="str">
        <f>IF('תחזית רווה'!J$5=0,"",J20)</f>
        <v/>
      </c>
      <c r="K110" s="7" t="str">
        <f>IF('תחזית רווה'!K$5=0,"",K20)</f>
        <v/>
      </c>
      <c r="L110" s="7" t="str">
        <f>IF('תחזית רווה'!L$5=0,"",L20)</f>
        <v/>
      </c>
      <c r="M110" s="7" t="str">
        <f>IF('תחזית רווה'!M$5=0,"",M20)</f>
        <v/>
      </c>
      <c r="N110" s="7" t="str">
        <f>IF('תחזית רווה'!N$5=0,"",N20)</f>
        <v/>
      </c>
      <c r="O110" s="37">
        <f>IFERROR(SUM(C110:N110),"")</f>
        <v>0</v>
      </c>
    </row>
    <row r="111" spans="1:15" x14ac:dyDescent="0.25">
      <c r="B111" s="26" t="str">
        <f t="shared" si="43"/>
        <v>%</v>
      </c>
      <c r="C111" s="7" t="str">
        <f>IF('תחזית רווה'!C$5=0,"",C21)</f>
        <v/>
      </c>
      <c r="D111" s="7" t="str">
        <f>IF('תחזית רווה'!D$5=0,"",D21)</f>
        <v/>
      </c>
      <c r="E111" s="7" t="str">
        <f>IF('תחזית רווה'!E$5=0,"",E21)</f>
        <v/>
      </c>
      <c r="F111" s="7" t="str">
        <f>IF('תחזית רווה'!F$5=0,"",F21)</f>
        <v/>
      </c>
      <c r="G111" s="7" t="str">
        <f>IF('תחזית רווה'!G$5=0,"",G21)</f>
        <v/>
      </c>
      <c r="H111" s="7" t="str">
        <f>IF('תחזית רווה'!H$5=0,"",H21)</f>
        <v/>
      </c>
      <c r="I111" s="7" t="str">
        <f>IF('תחזית רווה'!I$5=0,"",I21)</f>
        <v/>
      </c>
      <c r="J111" s="7" t="str">
        <f>IF('תחזית רווה'!J$5=0,"",J21)</f>
        <v/>
      </c>
      <c r="K111" s="7" t="str">
        <f>IF('תחזית רווה'!K$5=0,"",K21)</f>
        <v/>
      </c>
      <c r="L111" s="7" t="str">
        <f>IF('תחזית רווה'!L$5=0,"",L21)</f>
        <v/>
      </c>
      <c r="M111" s="7" t="str">
        <f>IF('תחזית רווה'!M$5=0,"",M21)</f>
        <v/>
      </c>
      <c r="N111" s="7" t="str">
        <f>IF('תחזית רווה'!N$5=0,"",N21)</f>
        <v/>
      </c>
      <c r="O111" s="33" t="str">
        <f>IFERROR(O110/$O$95,"")</f>
        <v/>
      </c>
    </row>
    <row r="112" spans="1:15" x14ac:dyDescent="0.25">
      <c r="B112" s="26" t="str">
        <f t="shared" si="43"/>
        <v>עלות המכר 2</v>
      </c>
      <c r="C112" s="7" t="str">
        <f>IF('תחזית רווה'!C$5=0,"",C22)</f>
        <v/>
      </c>
      <c r="D112" s="7" t="str">
        <f>IF('תחזית רווה'!D$5=0,"",D22)</f>
        <v/>
      </c>
      <c r="E112" s="7" t="str">
        <f>IF('תחזית רווה'!E$5=0,"",E22)</f>
        <v/>
      </c>
      <c r="F112" s="7" t="str">
        <f>IF('תחזית רווה'!F$5=0,"",F22)</f>
        <v/>
      </c>
      <c r="G112" s="7" t="str">
        <f>IF('תחזית רווה'!G$5=0,"",G22)</f>
        <v/>
      </c>
      <c r="H112" s="7" t="str">
        <f>IF('תחזית רווה'!H$5=0,"",H22)</f>
        <v/>
      </c>
      <c r="I112" s="7" t="str">
        <f>IF('תחזית רווה'!I$5=0,"",I22)</f>
        <v/>
      </c>
      <c r="J112" s="7" t="str">
        <f>IF('תחזית רווה'!J$5=0,"",J22)</f>
        <v/>
      </c>
      <c r="K112" s="7" t="str">
        <f>IF('תחזית רווה'!K$5=0,"",K22)</f>
        <v/>
      </c>
      <c r="L112" s="7" t="str">
        <f>IF('תחזית רווה'!L$5=0,"",L22)</f>
        <v/>
      </c>
      <c r="M112" s="7" t="str">
        <f>IF('תחזית רווה'!M$5=0,"",M22)</f>
        <v/>
      </c>
      <c r="N112" s="7" t="str">
        <f>IF('תחזית רווה'!N$5=0,"",N22)</f>
        <v/>
      </c>
      <c r="O112" s="37">
        <f>IFERROR(SUM(C112:N112),"")</f>
        <v>0</v>
      </c>
    </row>
    <row r="113" spans="2:15" x14ac:dyDescent="0.25">
      <c r="B113" s="26" t="str">
        <f t="shared" si="43"/>
        <v>%</v>
      </c>
      <c r="C113" s="7" t="str">
        <f>IF('תחזית רווה'!C$5=0,"",C23)</f>
        <v/>
      </c>
      <c r="D113" s="7" t="str">
        <f>IF('תחזית רווה'!D$5=0,"",D23)</f>
        <v/>
      </c>
      <c r="E113" s="7" t="str">
        <f>IF('תחזית רווה'!E$5=0,"",E23)</f>
        <v/>
      </c>
      <c r="F113" s="7" t="str">
        <f>IF('תחזית רווה'!F$5=0,"",F23)</f>
        <v/>
      </c>
      <c r="G113" s="7" t="str">
        <f>IF('תחזית רווה'!G$5=0,"",G23)</f>
        <v/>
      </c>
      <c r="H113" s="7" t="str">
        <f>IF('תחזית רווה'!H$5=0,"",H23)</f>
        <v/>
      </c>
      <c r="I113" s="7" t="str">
        <f>IF('תחזית רווה'!I$5=0,"",I23)</f>
        <v/>
      </c>
      <c r="J113" s="7" t="str">
        <f>IF('תחזית רווה'!J$5=0,"",J23)</f>
        <v/>
      </c>
      <c r="K113" s="7" t="str">
        <f>IF('תחזית רווה'!K$5=0,"",K23)</f>
        <v/>
      </c>
      <c r="L113" s="7" t="str">
        <f>IF('תחזית רווה'!L$5=0,"",L23)</f>
        <v/>
      </c>
      <c r="M113" s="7" t="str">
        <f>IF('תחזית רווה'!M$5=0,"",M23)</f>
        <v/>
      </c>
      <c r="N113" s="7" t="str">
        <f>IF('תחזית רווה'!N$5=0,"",N23)</f>
        <v/>
      </c>
      <c r="O113" s="33" t="str">
        <f>IFERROR(O112/$O$95,"")</f>
        <v/>
      </c>
    </row>
    <row r="114" spans="2:15" x14ac:dyDescent="0.25">
      <c r="B114" s="26" t="str">
        <f t="shared" si="43"/>
        <v>עלות המכר 3</v>
      </c>
      <c r="C114" s="7" t="str">
        <f>IF('תחזית רווה'!C$5=0,"",C24)</f>
        <v/>
      </c>
      <c r="D114" s="7" t="str">
        <f>IF('תחזית רווה'!D$5=0,"",D24)</f>
        <v/>
      </c>
      <c r="E114" s="7" t="str">
        <f>IF('תחזית רווה'!E$5=0,"",E24)</f>
        <v/>
      </c>
      <c r="F114" s="7" t="str">
        <f>IF('תחזית רווה'!F$5=0,"",F24)</f>
        <v/>
      </c>
      <c r="G114" s="7" t="str">
        <f>IF('תחזית רווה'!G$5=0,"",G24)</f>
        <v/>
      </c>
      <c r="H114" s="7" t="str">
        <f>IF('תחזית רווה'!H$5=0,"",H24)</f>
        <v/>
      </c>
      <c r="I114" s="7" t="str">
        <f>IF('תחזית רווה'!I$5=0,"",I24)</f>
        <v/>
      </c>
      <c r="J114" s="7" t="str">
        <f>IF('תחזית רווה'!J$5=0,"",J24)</f>
        <v/>
      </c>
      <c r="K114" s="7" t="str">
        <f>IF('תחזית רווה'!K$5=0,"",K24)</f>
        <v/>
      </c>
      <c r="L114" s="7" t="str">
        <f>IF('תחזית רווה'!L$5=0,"",L24)</f>
        <v/>
      </c>
      <c r="M114" s="7" t="str">
        <f>IF('תחזית רווה'!M$5=0,"",M24)</f>
        <v/>
      </c>
      <c r="N114" s="7" t="str">
        <f>IF('תחזית רווה'!N$5=0,"",N24)</f>
        <v/>
      </c>
      <c r="O114" s="37">
        <f>IFERROR(SUM(C114:N114),"")</f>
        <v>0</v>
      </c>
    </row>
    <row r="115" spans="2:15" x14ac:dyDescent="0.25">
      <c r="B115" s="26" t="str">
        <f t="shared" si="43"/>
        <v>%</v>
      </c>
      <c r="C115" s="7" t="str">
        <f>IF('תחזית רווה'!C$5=0,"",C25)</f>
        <v/>
      </c>
      <c r="D115" s="7" t="str">
        <f>IF('תחזית רווה'!D$5=0,"",D25)</f>
        <v/>
      </c>
      <c r="E115" s="7" t="str">
        <f>IF('תחזית רווה'!E$5=0,"",E25)</f>
        <v/>
      </c>
      <c r="F115" s="7" t="str">
        <f>IF('תחזית רווה'!F$5=0,"",F25)</f>
        <v/>
      </c>
      <c r="G115" s="7" t="str">
        <f>IF('תחזית רווה'!G$5=0,"",G25)</f>
        <v/>
      </c>
      <c r="H115" s="7" t="str">
        <f>IF('תחזית רווה'!H$5=0,"",H25)</f>
        <v/>
      </c>
      <c r="I115" s="7" t="str">
        <f>IF('תחזית רווה'!I$5=0,"",I25)</f>
        <v/>
      </c>
      <c r="J115" s="7" t="str">
        <f>IF('תחזית רווה'!J$5=0,"",J25)</f>
        <v/>
      </c>
      <c r="K115" s="7" t="str">
        <f>IF('תחזית רווה'!K$5=0,"",K25)</f>
        <v/>
      </c>
      <c r="L115" s="7" t="str">
        <f>IF('תחזית רווה'!L$5=0,"",L25)</f>
        <v/>
      </c>
      <c r="M115" s="7" t="str">
        <f>IF('תחזית רווה'!M$5=0,"",M25)</f>
        <v/>
      </c>
      <c r="N115" s="7" t="str">
        <f>IF('תחזית רווה'!N$5=0,"",N25)</f>
        <v/>
      </c>
      <c r="O115" s="33" t="str">
        <f>IFERROR(O114/$O$95,"")</f>
        <v/>
      </c>
    </row>
    <row r="116" spans="2:15" x14ac:dyDescent="0.25">
      <c r="B116" s="26" t="str">
        <f t="shared" si="43"/>
        <v>עלות המכר 4</v>
      </c>
      <c r="C116" s="7" t="str">
        <f>IF('תחזית רווה'!C$5=0,"",C26)</f>
        <v/>
      </c>
      <c r="D116" s="7" t="str">
        <f>IF('תחזית רווה'!D$5=0,"",D26)</f>
        <v/>
      </c>
      <c r="E116" s="7" t="str">
        <f>IF('תחזית רווה'!E$5=0,"",E26)</f>
        <v/>
      </c>
      <c r="F116" s="7" t="str">
        <f>IF('תחזית רווה'!F$5=0,"",F26)</f>
        <v/>
      </c>
      <c r="G116" s="7" t="str">
        <f>IF('תחזית רווה'!G$5=0,"",G26)</f>
        <v/>
      </c>
      <c r="H116" s="7" t="str">
        <f>IF('תחזית רווה'!H$5=0,"",H26)</f>
        <v/>
      </c>
      <c r="I116" s="7" t="str">
        <f>IF('תחזית רווה'!I$5=0,"",I26)</f>
        <v/>
      </c>
      <c r="J116" s="7" t="str">
        <f>IF('תחזית רווה'!J$5=0,"",J26)</f>
        <v/>
      </c>
      <c r="K116" s="7" t="str">
        <f>IF('תחזית רווה'!K$5=0,"",K26)</f>
        <v/>
      </c>
      <c r="L116" s="7" t="str">
        <f>IF('תחזית רווה'!L$5=0,"",L26)</f>
        <v/>
      </c>
      <c r="M116" s="7" t="str">
        <f>IF('תחזית רווה'!M$5=0,"",M26)</f>
        <v/>
      </c>
      <c r="N116" s="7" t="str">
        <f>IF('תחזית רווה'!N$5=0,"",N26)</f>
        <v/>
      </c>
      <c r="O116" s="37">
        <f>IFERROR(SUM(C116:N116),"")</f>
        <v>0</v>
      </c>
    </row>
    <row r="117" spans="2:15" x14ac:dyDescent="0.25">
      <c r="B117" s="26" t="str">
        <f t="shared" si="43"/>
        <v>%</v>
      </c>
      <c r="C117" s="7" t="str">
        <f>IF('תחזית רווה'!C$5=0,"",C27)</f>
        <v/>
      </c>
      <c r="D117" s="7" t="str">
        <f>IF('תחזית רווה'!D$5=0,"",D27)</f>
        <v/>
      </c>
      <c r="E117" s="7" t="str">
        <f>IF('תחזית רווה'!E$5=0,"",E27)</f>
        <v/>
      </c>
      <c r="F117" s="7" t="str">
        <f>IF('תחזית רווה'!F$5=0,"",F27)</f>
        <v/>
      </c>
      <c r="G117" s="7" t="str">
        <f>IF('תחזית רווה'!G$5=0,"",G27)</f>
        <v/>
      </c>
      <c r="H117" s="7" t="str">
        <f>IF('תחזית רווה'!H$5=0,"",H27)</f>
        <v/>
      </c>
      <c r="I117" s="7" t="str">
        <f>IF('תחזית רווה'!I$5=0,"",I27)</f>
        <v/>
      </c>
      <c r="J117" s="7" t="str">
        <f>IF('תחזית רווה'!J$5=0,"",J27)</f>
        <v/>
      </c>
      <c r="K117" s="7" t="str">
        <f>IF('תחזית רווה'!K$5=0,"",K27)</f>
        <v/>
      </c>
      <c r="L117" s="7" t="str">
        <f>IF('תחזית רווה'!L$5=0,"",L27)</f>
        <v/>
      </c>
      <c r="M117" s="7" t="str">
        <f>IF('תחזית רווה'!M$5=0,"",M27)</f>
        <v/>
      </c>
      <c r="N117" s="7" t="str">
        <f>IF('תחזית רווה'!N$5=0,"",N27)</f>
        <v/>
      </c>
      <c r="O117" s="33" t="str">
        <f>IFERROR(O116/$O$95,"")</f>
        <v/>
      </c>
    </row>
    <row r="118" spans="2:15" x14ac:dyDescent="0.25">
      <c r="B118" s="26" t="str">
        <f t="shared" si="43"/>
        <v>עלות המכר 5</v>
      </c>
      <c r="C118" s="7" t="str">
        <f>IF('תחזית רווה'!C$5=0,"",C28)</f>
        <v/>
      </c>
      <c r="D118" s="7" t="str">
        <f>IF('תחזית רווה'!D$5=0,"",D28)</f>
        <v/>
      </c>
      <c r="E118" s="7" t="str">
        <f>IF('תחזית רווה'!E$5=0,"",E28)</f>
        <v/>
      </c>
      <c r="F118" s="7" t="str">
        <f>IF('תחזית רווה'!F$5=0,"",F28)</f>
        <v/>
      </c>
      <c r="G118" s="7" t="str">
        <f>IF('תחזית רווה'!G$5=0,"",G28)</f>
        <v/>
      </c>
      <c r="H118" s="7" t="str">
        <f>IF('תחזית רווה'!H$5=0,"",H28)</f>
        <v/>
      </c>
      <c r="I118" s="7" t="str">
        <f>IF('תחזית רווה'!I$5=0,"",I28)</f>
        <v/>
      </c>
      <c r="J118" s="7" t="str">
        <f>IF('תחזית רווה'!J$5=0,"",J28)</f>
        <v/>
      </c>
      <c r="K118" s="7" t="str">
        <f>IF('תחזית רווה'!K$5=0,"",K28)</f>
        <v/>
      </c>
      <c r="L118" s="7" t="str">
        <f>IF('תחזית רווה'!L$5=0,"",L28)</f>
        <v/>
      </c>
      <c r="M118" s="7" t="str">
        <f>IF('תחזית רווה'!M$5=0,"",M28)</f>
        <v/>
      </c>
      <c r="N118" s="7" t="str">
        <f>IF('תחזית רווה'!N$5=0,"",N28)</f>
        <v/>
      </c>
      <c r="O118" s="37">
        <f>IFERROR(SUM(C118:N118),"")</f>
        <v>0</v>
      </c>
    </row>
    <row r="119" spans="2:15" x14ac:dyDescent="0.25">
      <c r="B119" s="26" t="str">
        <f t="shared" si="43"/>
        <v>%</v>
      </c>
      <c r="C119" s="7" t="str">
        <f>IF('תחזית רווה'!C$5=0,"",C29)</f>
        <v/>
      </c>
      <c r="D119" s="7" t="str">
        <f>IF('תחזית רווה'!D$5=0,"",D29)</f>
        <v/>
      </c>
      <c r="E119" s="7" t="str">
        <f>IF('תחזית רווה'!E$5=0,"",E29)</f>
        <v/>
      </c>
      <c r="F119" s="7" t="str">
        <f>IF('תחזית רווה'!F$5=0,"",F29)</f>
        <v/>
      </c>
      <c r="G119" s="7" t="str">
        <f>IF('תחזית רווה'!G$5=0,"",G29)</f>
        <v/>
      </c>
      <c r="H119" s="7" t="str">
        <f>IF('תחזית רווה'!H$5=0,"",H29)</f>
        <v/>
      </c>
      <c r="I119" s="7" t="str">
        <f>IF('תחזית רווה'!I$5=0,"",I29)</f>
        <v/>
      </c>
      <c r="J119" s="7" t="str">
        <f>IF('תחזית רווה'!J$5=0,"",J29)</f>
        <v/>
      </c>
      <c r="K119" s="7" t="str">
        <f>IF('תחזית רווה'!K$5=0,"",K29)</f>
        <v/>
      </c>
      <c r="L119" s="7" t="str">
        <f>IF('תחזית רווה'!L$5=0,"",L29)</f>
        <v/>
      </c>
      <c r="M119" s="7" t="str">
        <f>IF('תחזית רווה'!M$5=0,"",M29)</f>
        <v/>
      </c>
      <c r="N119" s="7" t="str">
        <f>IF('תחזית רווה'!N$5=0,"",N29)</f>
        <v/>
      </c>
      <c r="O119" s="33" t="str">
        <f>IFERROR(O118/$O$95,"")</f>
        <v/>
      </c>
    </row>
    <row r="120" spans="2:15" x14ac:dyDescent="0.25">
      <c r="B120" s="26" t="str">
        <f t="shared" si="43"/>
        <v>מלאי סגירה</v>
      </c>
      <c r="C120" s="7" t="str">
        <f>IF('תחזית רווה'!C$5=0,"",C30)</f>
        <v/>
      </c>
      <c r="D120" s="7" t="str">
        <f>IF('תחזית רווה'!D$5=0,"",D30)</f>
        <v/>
      </c>
      <c r="E120" s="7" t="str">
        <f>IF('תחזית רווה'!E$5=0,"",E30)</f>
        <v/>
      </c>
      <c r="F120" s="7" t="str">
        <f>IF('תחזית רווה'!F$5=0,"",F30)</f>
        <v/>
      </c>
      <c r="G120" s="7" t="str">
        <f>IF('תחזית רווה'!G$5=0,"",G30)</f>
        <v/>
      </c>
      <c r="H120" s="7" t="str">
        <f>IF('תחזית רווה'!H$5=0,"",H30)</f>
        <v/>
      </c>
      <c r="I120" s="7" t="str">
        <f>IF('תחזית רווה'!I$5=0,"",I30)</f>
        <v/>
      </c>
      <c r="J120" s="7" t="str">
        <f>IF('תחזית רווה'!J$5=0,"",J30)</f>
        <v/>
      </c>
      <c r="K120" s="7" t="str">
        <f>IF('תחזית רווה'!K$5=0,"",K30)</f>
        <v/>
      </c>
      <c r="L120" s="7" t="str">
        <f>IF('תחזית רווה'!L$5=0,"",L30)</f>
        <v/>
      </c>
      <c r="M120" s="7" t="str">
        <f>IF('תחזית רווה'!M$5=0,"",M30)</f>
        <v/>
      </c>
      <c r="N120" s="7" t="str">
        <f>IF('תחזית רווה'!N$5=0,"",N30)</f>
        <v/>
      </c>
      <c r="O120" s="37">
        <f>IFERROR(SUM(C120:N120),"")</f>
        <v>0</v>
      </c>
    </row>
    <row r="121" spans="2:15" x14ac:dyDescent="0.25">
      <c r="B121" s="26" t="str">
        <f t="shared" si="43"/>
        <v>%</v>
      </c>
      <c r="C121" s="7" t="str">
        <f>IF('תחזית רווה'!C$5=0,"",C31)</f>
        <v/>
      </c>
      <c r="D121" s="7" t="str">
        <f>IF('תחזית רווה'!D$5=0,"",D31)</f>
        <v/>
      </c>
      <c r="E121" s="7" t="str">
        <f>IF('תחזית רווה'!E$5=0,"",E31)</f>
        <v/>
      </c>
      <c r="F121" s="7" t="str">
        <f>IF('תחזית רווה'!F$5=0,"",F31)</f>
        <v/>
      </c>
      <c r="G121" s="7" t="str">
        <f>IF('תחזית רווה'!G$5=0,"",G31)</f>
        <v/>
      </c>
      <c r="H121" s="7" t="str">
        <f>IF('תחזית רווה'!H$5=0,"",H31)</f>
        <v/>
      </c>
      <c r="I121" s="7" t="str">
        <f>IF('תחזית רווה'!I$5=0,"",I31)</f>
        <v/>
      </c>
      <c r="J121" s="7" t="str">
        <f>IF('תחזית רווה'!J$5=0,"",J31)</f>
        <v/>
      </c>
      <c r="K121" s="7" t="str">
        <f>IF('תחזית רווה'!K$5=0,"",K31)</f>
        <v/>
      </c>
      <c r="L121" s="7" t="str">
        <f>IF('תחזית רווה'!L$5=0,"",L31)</f>
        <v/>
      </c>
      <c r="M121" s="7" t="str">
        <f>IF('תחזית רווה'!M$5=0,"",M31)</f>
        <v/>
      </c>
      <c r="N121" s="7" t="str">
        <f>IF('תחזית רווה'!N$5=0,"",N31)</f>
        <v/>
      </c>
      <c r="O121" s="33" t="str">
        <f>IFERROR(O120/$O$95,"")</f>
        <v/>
      </c>
    </row>
    <row r="122" spans="2:15" x14ac:dyDescent="0.25">
      <c r="B122" s="53" t="str">
        <f t="shared" ref="B122:B152" si="44">B32</f>
        <v>רווח גולמי</v>
      </c>
      <c r="C122" s="15" t="str">
        <f>IF('תחזית רווה'!C$5=0,"",C32)</f>
        <v/>
      </c>
      <c r="D122" s="15" t="str">
        <f>IF('תחזית רווה'!D$5=0,"",D32)</f>
        <v/>
      </c>
      <c r="E122" s="15" t="str">
        <f>IF('תחזית רווה'!E$5=0,"",E32)</f>
        <v/>
      </c>
      <c r="F122" s="15" t="str">
        <f>IF('תחזית רווה'!F$5=0,"",F32)</f>
        <v/>
      </c>
      <c r="G122" s="15" t="str">
        <f>IF('תחזית רווה'!G$5=0,"",G32)</f>
        <v/>
      </c>
      <c r="H122" s="15" t="str">
        <f>IF('תחזית רווה'!H$5=0,"",H32)</f>
        <v/>
      </c>
      <c r="I122" s="15" t="str">
        <f>IF('תחזית רווה'!I$5=0,"",I32)</f>
        <v/>
      </c>
      <c r="J122" s="15" t="str">
        <f>IF('תחזית רווה'!J$5=0,"",J32)</f>
        <v/>
      </c>
      <c r="K122" s="15" t="str">
        <f>IF('תחזית רווה'!K$5=0,"",K32)</f>
        <v/>
      </c>
      <c r="L122" s="15" t="str">
        <f>IF('תחזית רווה'!L$5=0,"",L32)</f>
        <v/>
      </c>
      <c r="M122" s="15" t="str">
        <f>IF('תחזית רווה'!M$5=0,"",M32)</f>
        <v/>
      </c>
      <c r="N122" s="15" t="str">
        <f>IF('תחזית רווה'!N$5=0,"",N32)</f>
        <v/>
      </c>
      <c r="O122" s="54">
        <f>IFERROR(SUM(C122:N122),"")</f>
        <v>0</v>
      </c>
    </row>
    <row r="123" spans="2:15" x14ac:dyDescent="0.25">
      <c r="B123" s="26" t="str">
        <f t="shared" si="44"/>
        <v>%</v>
      </c>
      <c r="C123" s="7" t="str">
        <f>IF('תחזית רווה'!C$5=0,"",C33)</f>
        <v/>
      </c>
      <c r="D123" s="7" t="str">
        <f>IF('תחזית רווה'!D$5=0,"",D33)</f>
        <v/>
      </c>
      <c r="E123" s="7" t="str">
        <f>IF('תחזית רווה'!E$5=0,"",E33)</f>
        <v/>
      </c>
      <c r="F123" s="7" t="str">
        <f>IF('תחזית רווה'!F$5=0,"",F33)</f>
        <v/>
      </c>
      <c r="G123" s="7" t="str">
        <f>IF('תחזית רווה'!G$5=0,"",G33)</f>
        <v/>
      </c>
      <c r="H123" s="7" t="str">
        <f>IF('תחזית רווה'!H$5=0,"",H33)</f>
        <v/>
      </c>
      <c r="I123" s="7" t="str">
        <f>IF('תחזית רווה'!I$5=0,"",I33)</f>
        <v/>
      </c>
      <c r="J123" s="7" t="str">
        <f>IF('תחזית רווה'!J$5=0,"",J33)</f>
        <v/>
      </c>
      <c r="K123" s="7" t="str">
        <f>IF('תחזית רווה'!K$5=0,"",K33)</f>
        <v/>
      </c>
      <c r="L123" s="7" t="str">
        <f>IF('תחזית רווה'!L$5=0,"",L33)</f>
        <v/>
      </c>
      <c r="M123" s="7" t="str">
        <f>IF('תחזית רווה'!M$5=0,"",M33)</f>
        <v/>
      </c>
      <c r="N123" s="7" t="str">
        <f>IF('תחזית רווה'!N$5=0,"",N33)</f>
        <v/>
      </c>
      <c r="O123" s="33" t="str">
        <f>IFERROR(O122/$O$95,"")</f>
        <v/>
      </c>
    </row>
    <row r="124" spans="2:15" x14ac:dyDescent="0.25">
      <c r="B124" s="53" t="str">
        <f t="shared" si="44"/>
        <v>סה"כ שכר</v>
      </c>
      <c r="C124" s="15" t="str">
        <f>IF('תחזית רווה'!C$5=0,"",C34)</f>
        <v/>
      </c>
      <c r="D124" s="15" t="str">
        <f>IF('תחזית רווה'!D$5=0,"",D34)</f>
        <v/>
      </c>
      <c r="E124" s="15" t="str">
        <f>IF('תחזית רווה'!E$5=0,"",E34)</f>
        <v/>
      </c>
      <c r="F124" s="15" t="str">
        <f>IF('תחזית רווה'!F$5=0,"",F34)</f>
        <v/>
      </c>
      <c r="G124" s="15" t="str">
        <f>IF('תחזית רווה'!G$5=0,"",G34)</f>
        <v/>
      </c>
      <c r="H124" s="15" t="str">
        <f>IF('תחזית רווה'!H$5=0,"",H34)</f>
        <v/>
      </c>
      <c r="I124" s="15" t="str">
        <f>IF('תחזית רווה'!I$5=0,"",I34)</f>
        <v/>
      </c>
      <c r="J124" s="15" t="str">
        <f>IF('תחזית רווה'!J$5=0,"",J34)</f>
        <v/>
      </c>
      <c r="K124" s="15" t="str">
        <f>IF('תחזית רווה'!K$5=0,"",K34)</f>
        <v/>
      </c>
      <c r="L124" s="15" t="str">
        <f>IF('תחזית רווה'!L$5=0,"",L34)</f>
        <v/>
      </c>
      <c r="M124" s="15" t="str">
        <f>IF('תחזית רווה'!M$5=0,"",M34)</f>
        <v/>
      </c>
      <c r="N124" s="15" t="str">
        <f>IF('תחזית רווה'!N$5=0,"",N34)</f>
        <v/>
      </c>
      <c r="O124" s="54">
        <f>IFERROR(SUM(C124:N124),"")</f>
        <v>0</v>
      </c>
    </row>
    <row r="125" spans="2:15" x14ac:dyDescent="0.25">
      <c r="B125" s="26" t="str">
        <f t="shared" si="44"/>
        <v>%</v>
      </c>
      <c r="C125" s="7" t="str">
        <f>IF('תחזית רווה'!C$5=0,"",C35)</f>
        <v/>
      </c>
      <c r="D125" s="7" t="str">
        <f>IF('תחזית רווה'!D$5=0,"",D35)</f>
        <v/>
      </c>
      <c r="E125" s="7" t="str">
        <f>IF('תחזית רווה'!E$5=0,"",E35)</f>
        <v/>
      </c>
      <c r="F125" s="7" t="str">
        <f>IF('תחזית רווה'!F$5=0,"",F35)</f>
        <v/>
      </c>
      <c r="G125" s="7" t="str">
        <f>IF('תחזית רווה'!G$5=0,"",G35)</f>
        <v/>
      </c>
      <c r="H125" s="7" t="str">
        <f>IF('תחזית רווה'!H$5=0,"",H35)</f>
        <v/>
      </c>
      <c r="I125" s="7" t="str">
        <f>IF('תחזית רווה'!I$5=0,"",I35)</f>
        <v/>
      </c>
      <c r="J125" s="7" t="str">
        <f>IF('תחזית רווה'!J$5=0,"",J35)</f>
        <v/>
      </c>
      <c r="K125" s="7" t="str">
        <f>IF('תחזית רווה'!K$5=0,"",K35)</f>
        <v/>
      </c>
      <c r="L125" s="7" t="str">
        <f>IF('תחזית רווה'!L$5=0,"",L35)</f>
        <v/>
      </c>
      <c r="M125" s="7" t="str">
        <f>IF('תחזית רווה'!M$5=0,"",M35)</f>
        <v/>
      </c>
      <c r="N125" s="7" t="str">
        <f>IF('תחזית רווה'!N$5=0,"",N35)</f>
        <v/>
      </c>
      <c r="O125" s="33" t="str">
        <f>IFERROR(O124/$O$95,"")</f>
        <v/>
      </c>
    </row>
    <row r="126" spans="2:15" x14ac:dyDescent="0.25">
      <c r="B126" s="26">
        <f t="shared" si="44"/>
        <v>0</v>
      </c>
      <c r="C126" s="7" t="str">
        <f>IF('תחזית רווה'!C$5=0,"",C36)</f>
        <v/>
      </c>
      <c r="D126" s="7" t="str">
        <f>IF('תחזית רווה'!D$5=0,"",D36)</f>
        <v/>
      </c>
      <c r="E126" s="7" t="str">
        <f>IF('תחזית רווה'!E$5=0,"",E36)</f>
        <v/>
      </c>
      <c r="F126" s="7" t="str">
        <f>IF('תחזית רווה'!F$5=0,"",F36)</f>
        <v/>
      </c>
      <c r="G126" s="7" t="str">
        <f>IF('תחזית רווה'!G$5=0,"",G36)</f>
        <v/>
      </c>
      <c r="H126" s="7" t="str">
        <f>IF('תחזית רווה'!H$5=0,"",H36)</f>
        <v/>
      </c>
      <c r="I126" s="7" t="str">
        <f>IF('תחזית רווה'!I$5=0,"",I36)</f>
        <v/>
      </c>
      <c r="J126" s="7" t="str">
        <f>IF('תחזית רווה'!J$5=0,"",J36)</f>
        <v/>
      </c>
      <c r="K126" s="7" t="str">
        <f>IF('תחזית רווה'!K$5=0,"",K36)</f>
        <v/>
      </c>
      <c r="L126" s="7" t="str">
        <f>IF('תחזית רווה'!L$5=0,"",L36)</f>
        <v/>
      </c>
      <c r="M126" s="7" t="str">
        <f>IF('תחזית רווה'!M$5=0,"",M36)</f>
        <v/>
      </c>
      <c r="N126" s="7" t="str">
        <f>IF('תחזית רווה'!N$5=0,"",N36)</f>
        <v/>
      </c>
      <c r="O126" s="37">
        <f>IFERROR(SUM(C126:N126),"")</f>
        <v>0</v>
      </c>
    </row>
    <row r="127" spans="2:15" x14ac:dyDescent="0.25">
      <c r="B127" s="26" t="str">
        <f t="shared" si="44"/>
        <v>%</v>
      </c>
      <c r="C127" s="7" t="str">
        <f>IF('תחזית רווה'!C$5=0,"",C37)</f>
        <v/>
      </c>
      <c r="D127" s="7" t="str">
        <f>IF('תחזית רווה'!D$5=0,"",D37)</f>
        <v/>
      </c>
      <c r="E127" s="7" t="str">
        <f>IF('תחזית רווה'!E$5=0,"",E37)</f>
        <v/>
      </c>
      <c r="F127" s="7" t="str">
        <f>IF('תחזית רווה'!F$5=0,"",F37)</f>
        <v/>
      </c>
      <c r="G127" s="7" t="str">
        <f>IF('תחזית רווה'!G$5=0,"",G37)</f>
        <v/>
      </c>
      <c r="H127" s="7" t="str">
        <f>IF('תחזית רווה'!H$5=0,"",H37)</f>
        <v/>
      </c>
      <c r="I127" s="7" t="str">
        <f>IF('תחזית רווה'!I$5=0,"",I37)</f>
        <v/>
      </c>
      <c r="J127" s="7" t="str">
        <f>IF('תחזית רווה'!J$5=0,"",J37)</f>
        <v/>
      </c>
      <c r="K127" s="7" t="str">
        <f>IF('תחזית רווה'!K$5=0,"",K37)</f>
        <v/>
      </c>
      <c r="L127" s="7" t="str">
        <f>IF('תחזית רווה'!L$5=0,"",L37)</f>
        <v/>
      </c>
      <c r="M127" s="7" t="str">
        <f>IF('תחזית רווה'!M$5=0,"",M37)</f>
        <v/>
      </c>
      <c r="N127" s="7" t="str">
        <f>IF('תחזית רווה'!N$5=0,"",N37)</f>
        <v/>
      </c>
      <c r="O127" s="33" t="str">
        <f>IFERROR(O126/$O$95,"")</f>
        <v/>
      </c>
    </row>
    <row r="128" spans="2:15" x14ac:dyDescent="0.25">
      <c r="B128" s="26">
        <f t="shared" si="44"/>
        <v>0</v>
      </c>
      <c r="C128" s="7" t="str">
        <f>IF('תחזית רווה'!C$5=0,"",C38)</f>
        <v/>
      </c>
      <c r="D128" s="7" t="str">
        <f>IF('תחזית רווה'!D$5=0,"",D38)</f>
        <v/>
      </c>
      <c r="E128" s="7" t="str">
        <f>IF('תחזית רווה'!E$5=0,"",E38)</f>
        <v/>
      </c>
      <c r="F128" s="7" t="str">
        <f>IF('תחזית רווה'!F$5=0,"",F38)</f>
        <v/>
      </c>
      <c r="G128" s="7" t="str">
        <f>IF('תחזית רווה'!G$5=0,"",G38)</f>
        <v/>
      </c>
      <c r="H128" s="7" t="str">
        <f>IF('תחזית רווה'!H$5=0,"",H38)</f>
        <v/>
      </c>
      <c r="I128" s="7" t="str">
        <f>IF('תחזית רווה'!I$5=0,"",I38)</f>
        <v/>
      </c>
      <c r="J128" s="7" t="str">
        <f>IF('תחזית רווה'!J$5=0,"",J38)</f>
        <v/>
      </c>
      <c r="K128" s="7" t="str">
        <f>IF('תחזית רווה'!K$5=0,"",K38)</f>
        <v/>
      </c>
      <c r="L128" s="7" t="str">
        <f>IF('תחזית רווה'!L$5=0,"",L38)</f>
        <v/>
      </c>
      <c r="M128" s="7" t="str">
        <f>IF('תחזית רווה'!M$5=0,"",M38)</f>
        <v/>
      </c>
      <c r="N128" s="7" t="str">
        <f>IF('תחזית רווה'!N$5=0,"",N38)</f>
        <v/>
      </c>
      <c r="O128" s="37">
        <f>IFERROR(SUM(C128:N128),"")</f>
        <v>0</v>
      </c>
    </row>
    <row r="129" spans="2:15" x14ac:dyDescent="0.25">
      <c r="B129" s="26" t="str">
        <f t="shared" si="44"/>
        <v>%</v>
      </c>
      <c r="C129" s="7" t="str">
        <f>IF('תחזית רווה'!C$5=0,"",C39)</f>
        <v/>
      </c>
      <c r="D129" s="7" t="str">
        <f>IF('תחזית רווה'!D$5=0,"",D39)</f>
        <v/>
      </c>
      <c r="E129" s="7" t="str">
        <f>IF('תחזית רווה'!E$5=0,"",E39)</f>
        <v/>
      </c>
      <c r="F129" s="7" t="str">
        <f>IF('תחזית רווה'!F$5=0,"",F39)</f>
        <v/>
      </c>
      <c r="G129" s="7" t="str">
        <f>IF('תחזית רווה'!G$5=0,"",G39)</f>
        <v/>
      </c>
      <c r="H129" s="7" t="str">
        <f>IF('תחזית רווה'!H$5=0,"",H39)</f>
        <v/>
      </c>
      <c r="I129" s="7" t="str">
        <f>IF('תחזית רווה'!I$5=0,"",I39)</f>
        <v/>
      </c>
      <c r="J129" s="7" t="str">
        <f>IF('תחזית רווה'!J$5=0,"",J39)</f>
        <v/>
      </c>
      <c r="K129" s="7" t="str">
        <f>IF('תחזית רווה'!K$5=0,"",K39)</f>
        <v/>
      </c>
      <c r="L129" s="7" t="str">
        <f>IF('תחזית רווה'!L$5=0,"",L39)</f>
        <v/>
      </c>
      <c r="M129" s="7" t="str">
        <f>IF('תחזית רווה'!M$5=0,"",M39)</f>
        <v/>
      </c>
      <c r="N129" s="7" t="str">
        <f>IF('תחזית רווה'!N$5=0,"",N39)</f>
        <v/>
      </c>
      <c r="O129" s="33" t="str">
        <f>IFERROR(O128/$O$95,"")</f>
        <v/>
      </c>
    </row>
    <row r="130" spans="2:15" x14ac:dyDescent="0.25">
      <c r="B130" s="26">
        <f t="shared" si="44"/>
        <v>0</v>
      </c>
      <c r="C130" s="7" t="str">
        <f>IF('תחזית רווה'!C$5=0,"",C40)</f>
        <v/>
      </c>
      <c r="D130" s="7" t="str">
        <f>IF('תחזית רווה'!D$5=0,"",D40)</f>
        <v/>
      </c>
      <c r="E130" s="7" t="str">
        <f>IF('תחזית רווה'!E$5=0,"",E40)</f>
        <v/>
      </c>
      <c r="F130" s="7" t="str">
        <f>IF('תחזית רווה'!F$5=0,"",F40)</f>
        <v/>
      </c>
      <c r="G130" s="7" t="str">
        <f>IF('תחזית רווה'!G$5=0,"",G40)</f>
        <v/>
      </c>
      <c r="H130" s="7" t="str">
        <f>IF('תחזית רווה'!H$5=0,"",H40)</f>
        <v/>
      </c>
      <c r="I130" s="7" t="str">
        <f>IF('תחזית רווה'!I$5=0,"",I40)</f>
        <v/>
      </c>
      <c r="J130" s="7" t="str">
        <f>IF('תחזית רווה'!J$5=0,"",J40)</f>
        <v/>
      </c>
      <c r="K130" s="7" t="str">
        <f>IF('תחזית רווה'!K$5=0,"",K40)</f>
        <v/>
      </c>
      <c r="L130" s="7" t="str">
        <f>IF('תחזית רווה'!L$5=0,"",L40)</f>
        <v/>
      </c>
      <c r="M130" s="7" t="str">
        <f>IF('תחזית רווה'!M$5=0,"",M40)</f>
        <v/>
      </c>
      <c r="N130" s="7" t="str">
        <f>IF('תחזית רווה'!N$5=0,"",N40)</f>
        <v/>
      </c>
      <c r="O130" s="37">
        <f>IFERROR(SUM(C130:N130),"")</f>
        <v>0</v>
      </c>
    </row>
    <row r="131" spans="2:15" x14ac:dyDescent="0.25">
      <c r="B131" s="26" t="str">
        <f t="shared" si="44"/>
        <v>%</v>
      </c>
      <c r="C131" s="7" t="str">
        <f>IF('תחזית רווה'!C$5=0,"",C41)</f>
        <v/>
      </c>
      <c r="D131" s="7" t="str">
        <f>IF('תחזית רווה'!D$5=0,"",D41)</f>
        <v/>
      </c>
      <c r="E131" s="7" t="str">
        <f>IF('תחזית רווה'!E$5=0,"",E41)</f>
        <v/>
      </c>
      <c r="F131" s="7" t="str">
        <f>IF('תחזית רווה'!F$5=0,"",F41)</f>
        <v/>
      </c>
      <c r="G131" s="7" t="str">
        <f>IF('תחזית רווה'!G$5=0,"",G41)</f>
        <v/>
      </c>
      <c r="H131" s="7" t="str">
        <f>IF('תחזית רווה'!H$5=0,"",H41)</f>
        <v/>
      </c>
      <c r="I131" s="7" t="str">
        <f>IF('תחזית רווה'!I$5=0,"",I41)</f>
        <v/>
      </c>
      <c r="J131" s="7" t="str">
        <f>IF('תחזית רווה'!J$5=0,"",J41)</f>
        <v/>
      </c>
      <c r="K131" s="7" t="str">
        <f>IF('תחזית רווה'!K$5=0,"",K41)</f>
        <v/>
      </c>
      <c r="L131" s="7" t="str">
        <f>IF('תחזית רווה'!L$5=0,"",L41)</f>
        <v/>
      </c>
      <c r="M131" s="7" t="str">
        <f>IF('תחזית רווה'!M$5=0,"",M41)</f>
        <v/>
      </c>
      <c r="N131" s="7" t="str">
        <f>IF('תחזית רווה'!N$5=0,"",N41)</f>
        <v/>
      </c>
      <c r="O131" s="33" t="str">
        <f>IFERROR(O130/$O$95,"")</f>
        <v/>
      </c>
    </row>
    <row r="132" spans="2:15" x14ac:dyDescent="0.25">
      <c r="B132" s="26">
        <f t="shared" si="44"/>
        <v>0</v>
      </c>
      <c r="C132" s="7" t="str">
        <f>IF('תחזית רווה'!C$5=0,"",C42)</f>
        <v/>
      </c>
      <c r="D132" s="7" t="str">
        <f>IF('תחזית רווה'!D$5=0,"",D42)</f>
        <v/>
      </c>
      <c r="E132" s="7" t="str">
        <f>IF('תחזית רווה'!E$5=0,"",E42)</f>
        <v/>
      </c>
      <c r="F132" s="7" t="str">
        <f>IF('תחזית רווה'!F$5=0,"",F42)</f>
        <v/>
      </c>
      <c r="G132" s="7" t="str">
        <f>IF('תחזית רווה'!G$5=0,"",G42)</f>
        <v/>
      </c>
      <c r="H132" s="7" t="str">
        <f>IF('תחזית רווה'!H$5=0,"",H42)</f>
        <v/>
      </c>
      <c r="I132" s="7" t="str">
        <f>IF('תחזית רווה'!I$5=0,"",I42)</f>
        <v/>
      </c>
      <c r="J132" s="7" t="str">
        <f>IF('תחזית רווה'!J$5=0,"",J42)</f>
        <v/>
      </c>
      <c r="K132" s="7" t="str">
        <f>IF('תחזית רווה'!K$5=0,"",K42)</f>
        <v/>
      </c>
      <c r="L132" s="7" t="str">
        <f>IF('תחזית רווה'!L$5=0,"",L42)</f>
        <v/>
      </c>
      <c r="M132" s="7" t="str">
        <f>IF('תחזית רווה'!M$5=0,"",M42)</f>
        <v/>
      </c>
      <c r="N132" s="7" t="str">
        <f>IF('תחזית רווה'!N$5=0,"",N42)</f>
        <v/>
      </c>
      <c r="O132" s="37">
        <f>IFERROR(SUM(C132:N132),"")</f>
        <v>0</v>
      </c>
    </row>
    <row r="133" spans="2:15" x14ac:dyDescent="0.25">
      <c r="B133" s="26" t="str">
        <f t="shared" si="44"/>
        <v>%</v>
      </c>
      <c r="C133" s="7" t="str">
        <f>IF('תחזית רווה'!C$5=0,"",C43)</f>
        <v/>
      </c>
      <c r="D133" s="7" t="str">
        <f>IF('תחזית רווה'!D$5=0,"",D43)</f>
        <v/>
      </c>
      <c r="E133" s="7" t="str">
        <f>IF('תחזית רווה'!E$5=0,"",E43)</f>
        <v/>
      </c>
      <c r="F133" s="7" t="str">
        <f>IF('תחזית רווה'!F$5=0,"",F43)</f>
        <v/>
      </c>
      <c r="G133" s="7" t="str">
        <f>IF('תחזית רווה'!G$5=0,"",G43)</f>
        <v/>
      </c>
      <c r="H133" s="7" t="str">
        <f>IF('תחזית רווה'!H$5=0,"",H43)</f>
        <v/>
      </c>
      <c r="I133" s="7" t="str">
        <f>IF('תחזית רווה'!I$5=0,"",I43)</f>
        <v/>
      </c>
      <c r="J133" s="7" t="str">
        <f>IF('תחזית רווה'!J$5=0,"",J43)</f>
        <v/>
      </c>
      <c r="K133" s="7" t="str">
        <f>IF('תחזית רווה'!K$5=0,"",K43)</f>
        <v/>
      </c>
      <c r="L133" s="7" t="str">
        <f>IF('תחזית רווה'!L$5=0,"",L43)</f>
        <v/>
      </c>
      <c r="M133" s="7" t="str">
        <f>IF('תחזית רווה'!M$5=0,"",M43)</f>
        <v/>
      </c>
      <c r="N133" s="7" t="str">
        <f>IF('תחזית רווה'!N$5=0,"",N43)</f>
        <v/>
      </c>
      <c r="O133" s="33" t="str">
        <f>IFERROR(O132/$O$95,"")</f>
        <v/>
      </c>
    </row>
    <row r="134" spans="2:15" x14ac:dyDescent="0.25">
      <c r="B134" s="26">
        <f t="shared" si="44"/>
        <v>0</v>
      </c>
      <c r="C134" s="7" t="str">
        <f>IF('תחזית רווה'!C$5=0,"",C44)</f>
        <v/>
      </c>
      <c r="D134" s="7" t="str">
        <f>IF('תחזית רווה'!D$5=0,"",D44)</f>
        <v/>
      </c>
      <c r="E134" s="7" t="str">
        <f>IF('תחזית רווה'!E$5=0,"",E44)</f>
        <v/>
      </c>
      <c r="F134" s="7" t="str">
        <f>IF('תחזית רווה'!F$5=0,"",F44)</f>
        <v/>
      </c>
      <c r="G134" s="7" t="str">
        <f>IF('תחזית רווה'!G$5=0,"",G44)</f>
        <v/>
      </c>
      <c r="H134" s="7" t="str">
        <f>IF('תחזית רווה'!H$5=0,"",H44)</f>
        <v/>
      </c>
      <c r="I134" s="7" t="str">
        <f>IF('תחזית רווה'!I$5=0,"",I44)</f>
        <v/>
      </c>
      <c r="J134" s="7" t="str">
        <f>IF('תחזית רווה'!J$5=0,"",J44)</f>
        <v/>
      </c>
      <c r="K134" s="7" t="str">
        <f>IF('תחזית רווה'!K$5=0,"",K44)</f>
        <v/>
      </c>
      <c r="L134" s="7" t="str">
        <f>IF('תחזית רווה'!L$5=0,"",L44)</f>
        <v/>
      </c>
      <c r="M134" s="7" t="str">
        <f>IF('תחזית רווה'!M$5=0,"",M44)</f>
        <v/>
      </c>
      <c r="N134" s="7" t="str">
        <f>IF('תחזית רווה'!N$5=0,"",N44)</f>
        <v/>
      </c>
      <c r="O134" s="37">
        <f>IFERROR(SUM(C134:N134),"")</f>
        <v>0</v>
      </c>
    </row>
    <row r="135" spans="2:15" x14ac:dyDescent="0.25">
      <c r="B135" s="26" t="str">
        <f t="shared" si="44"/>
        <v>%</v>
      </c>
      <c r="C135" s="7" t="str">
        <f>IF('תחזית רווה'!C$5=0,"",C45)</f>
        <v/>
      </c>
      <c r="D135" s="7" t="str">
        <f>IF('תחזית רווה'!D$5=0,"",D45)</f>
        <v/>
      </c>
      <c r="E135" s="7" t="str">
        <f>IF('תחזית רווה'!E$5=0,"",E45)</f>
        <v/>
      </c>
      <c r="F135" s="7" t="str">
        <f>IF('תחזית רווה'!F$5=0,"",F45)</f>
        <v/>
      </c>
      <c r="G135" s="7" t="str">
        <f>IF('תחזית רווה'!G$5=0,"",G45)</f>
        <v/>
      </c>
      <c r="H135" s="7" t="str">
        <f>IF('תחזית רווה'!H$5=0,"",H45)</f>
        <v/>
      </c>
      <c r="I135" s="7" t="str">
        <f>IF('תחזית רווה'!I$5=0,"",I45)</f>
        <v/>
      </c>
      <c r="J135" s="7" t="str">
        <f>IF('תחזית רווה'!J$5=0,"",J45)</f>
        <v/>
      </c>
      <c r="K135" s="7" t="str">
        <f>IF('תחזית רווה'!K$5=0,"",K45)</f>
        <v/>
      </c>
      <c r="L135" s="7" t="str">
        <f>IF('תחזית רווה'!L$5=0,"",L45)</f>
        <v/>
      </c>
      <c r="M135" s="7" t="str">
        <f>IF('תחזית רווה'!M$5=0,"",M45)</f>
        <v/>
      </c>
      <c r="N135" s="7" t="str">
        <f>IF('תחזית רווה'!N$5=0,"",N45)</f>
        <v/>
      </c>
      <c r="O135" s="33" t="str">
        <f>IFERROR(O134/$O$95,"")</f>
        <v/>
      </c>
    </row>
    <row r="136" spans="2:15" x14ac:dyDescent="0.25">
      <c r="B136" s="26">
        <f t="shared" si="44"/>
        <v>0</v>
      </c>
      <c r="C136" s="7" t="str">
        <f>IF('תחזית רווה'!C$5=0,"",C46)</f>
        <v/>
      </c>
      <c r="D136" s="7" t="str">
        <f>IF('תחזית רווה'!D$5=0,"",D46)</f>
        <v/>
      </c>
      <c r="E136" s="7" t="str">
        <f>IF('תחזית רווה'!E$5=0,"",E46)</f>
        <v/>
      </c>
      <c r="F136" s="7" t="str">
        <f>IF('תחזית רווה'!F$5=0,"",F46)</f>
        <v/>
      </c>
      <c r="G136" s="7" t="str">
        <f>IF('תחזית רווה'!G$5=0,"",G46)</f>
        <v/>
      </c>
      <c r="H136" s="7" t="str">
        <f>IF('תחזית רווה'!H$5=0,"",H46)</f>
        <v/>
      </c>
      <c r="I136" s="7" t="str">
        <f>IF('תחזית רווה'!I$5=0,"",I46)</f>
        <v/>
      </c>
      <c r="J136" s="7" t="str">
        <f>IF('תחזית רווה'!J$5=0,"",J46)</f>
        <v/>
      </c>
      <c r="K136" s="7" t="str">
        <f>IF('תחזית רווה'!K$5=0,"",K46)</f>
        <v/>
      </c>
      <c r="L136" s="7" t="str">
        <f>IF('תחזית רווה'!L$5=0,"",L46)</f>
        <v/>
      </c>
      <c r="M136" s="7" t="str">
        <f>IF('תחזית רווה'!M$5=0,"",M46)</f>
        <v/>
      </c>
      <c r="N136" s="7" t="str">
        <f>IF('תחזית רווה'!N$5=0,"",N46)</f>
        <v/>
      </c>
      <c r="O136" s="37">
        <f>IFERROR(SUM(C136:N136),"")</f>
        <v>0</v>
      </c>
    </row>
    <row r="137" spans="2:15" x14ac:dyDescent="0.25">
      <c r="B137" s="26" t="str">
        <f t="shared" si="44"/>
        <v>%</v>
      </c>
      <c r="C137" s="7" t="str">
        <f>IF('תחזית רווה'!C$5=0,"",C47)</f>
        <v/>
      </c>
      <c r="D137" s="7" t="str">
        <f>IF('תחזית רווה'!D$5=0,"",D47)</f>
        <v/>
      </c>
      <c r="E137" s="7" t="str">
        <f>IF('תחזית רווה'!E$5=0,"",E47)</f>
        <v/>
      </c>
      <c r="F137" s="7" t="str">
        <f>IF('תחזית רווה'!F$5=0,"",F47)</f>
        <v/>
      </c>
      <c r="G137" s="7" t="str">
        <f>IF('תחזית רווה'!G$5=0,"",G47)</f>
        <v/>
      </c>
      <c r="H137" s="7" t="str">
        <f>IF('תחזית רווה'!H$5=0,"",H47)</f>
        <v/>
      </c>
      <c r="I137" s="7" t="str">
        <f>IF('תחזית רווה'!I$5=0,"",I47)</f>
        <v/>
      </c>
      <c r="J137" s="7" t="str">
        <f>IF('תחזית רווה'!J$5=0,"",J47)</f>
        <v/>
      </c>
      <c r="K137" s="7" t="str">
        <f>IF('תחזית רווה'!K$5=0,"",K47)</f>
        <v/>
      </c>
      <c r="L137" s="7" t="str">
        <f>IF('תחזית רווה'!L$5=0,"",L47)</f>
        <v/>
      </c>
      <c r="M137" s="7" t="str">
        <f>IF('תחזית רווה'!M$5=0,"",M47)</f>
        <v/>
      </c>
      <c r="N137" s="7" t="str">
        <f>IF('תחזית רווה'!N$5=0,"",N47)</f>
        <v/>
      </c>
      <c r="O137" s="33" t="str">
        <f>IFERROR(O136/$O$95,"")</f>
        <v/>
      </c>
    </row>
    <row r="138" spans="2:15" x14ac:dyDescent="0.25">
      <c r="B138" s="26">
        <f t="shared" si="44"/>
        <v>0</v>
      </c>
      <c r="C138" s="7" t="str">
        <f>IF('תחזית רווה'!C$5=0,"",C48)</f>
        <v/>
      </c>
      <c r="D138" s="7" t="str">
        <f>IF('תחזית רווה'!D$5=0,"",D48)</f>
        <v/>
      </c>
      <c r="E138" s="7" t="str">
        <f>IF('תחזית רווה'!E$5=0,"",E48)</f>
        <v/>
      </c>
      <c r="F138" s="7" t="str">
        <f>IF('תחזית רווה'!F$5=0,"",F48)</f>
        <v/>
      </c>
      <c r="G138" s="7" t="str">
        <f>IF('תחזית רווה'!G$5=0,"",G48)</f>
        <v/>
      </c>
      <c r="H138" s="7" t="str">
        <f>IF('תחזית רווה'!H$5=0,"",H48)</f>
        <v/>
      </c>
      <c r="I138" s="7" t="str">
        <f>IF('תחזית רווה'!I$5=0,"",I48)</f>
        <v/>
      </c>
      <c r="J138" s="7" t="str">
        <f>IF('תחזית רווה'!J$5=0,"",J48)</f>
        <v/>
      </c>
      <c r="K138" s="7" t="str">
        <f>IF('תחזית רווה'!K$5=0,"",K48)</f>
        <v/>
      </c>
      <c r="L138" s="7" t="str">
        <f>IF('תחזית רווה'!L$5=0,"",L48)</f>
        <v/>
      </c>
      <c r="M138" s="7" t="str">
        <f>IF('תחזית רווה'!M$5=0,"",M48)</f>
        <v/>
      </c>
      <c r="N138" s="7" t="str">
        <f>IF('תחזית רווה'!N$5=0,"",N48)</f>
        <v/>
      </c>
      <c r="O138" s="37">
        <f>IFERROR(SUM(C138:N138),"")</f>
        <v>0</v>
      </c>
    </row>
    <row r="139" spans="2:15" x14ac:dyDescent="0.25">
      <c r="B139" s="26" t="str">
        <f t="shared" si="44"/>
        <v>%</v>
      </c>
      <c r="C139" s="7" t="str">
        <f>IF('תחזית רווה'!C$5=0,"",C49)</f>
        <v/>
      </c>
      <c r="D139" s="7" t="str">
        <f>IF('תחזית רווה'!D$5=0,"",D49)</f>
        <v/>
      </c>
      <c r="E139" s="7" t="str">
        <f>IF('תחזית רווה'!E$5=0,"",E49)</f>
        <v/>
      </c>
      <c r="F139" s="7" t="str">
        <f>IF('תחזית רווה'!F$5=0,"",F49)</f>
        <v/>
      </c>
      <c r="G139" s="7" t="str">
        <f>IF('תחזית רווה'!G$5=0,"",G49)</f>
        <v/>
      </c>
      <c r="H139" s="7" t="str">
        <f>IF('תחזית רווה'!H$5=0,"",H49)</f>
        <v/>
      </c>
      <c r="I139" s="7" t="str">
        <f>IF('תחזית רווה'!I$5=0,"",I49)</f>
        <v/>
      </c>
      <c r="J139" s="7" t="str">
        <f>IF('תחזית רווה'!J$5=0,"",J49)</f>
        <v/>
      </c>
      <c r="K139" s="7" t="str">
        <f>IF('תחזית רווה'!K$5=0,"",K49)</f>
        <v/>
      </c>
      <c r="L139" s="7" t="str">
        <f>IF('תחזית רווה'!L$5=0,"",L49)</f>
        <v/>
      </c>
      <c r="M139" s="7" t="str">
        <f>IF('תחזית רווה'!M$5=0,"",M49)</f>
        <v/>
      </c>
      <c r="N139" s="7" t="str">
        <f>IF('תחזית רווה'!N$5=0,"",N49)</f>
        <v/>
      </c>
      <c r="O139" s="33" t="str">
        <f>IFERROR(O138/$O$95,"")</f>
        <v/>
      </c>
    </row>
    <row r="140" spans="2:15" x14ac:dyDescent="0.25">
      <c r="B140" s="26">
        <f t="shared" si="44"/>
        <v>0</v>
      </c>
      <c r="C140" s="7" t="str">
        <f>IF('תחזית רווה'!C$5=0,"",C50)</f>
        <v/>
      </c>
      <c r="D140" s="7" t="str">
        <f>IF('תחזית רווה'!D$5=0,"",D50)</f>
        <v/>
      </c>
      <c r="E140" s="7" t="str">
        <f>IF('תחזית רווה'!E$5=0,"",E50)</f>
        <v/>
      </c>
      <c r="F140" s="7" t="str">
        <f>IF('תחזית רווה'!F$5=0,"",F50)</f>
        <v/>
      </c>
      <c r="G140" s="7" t="str">
        <f>IF('תחזית רווה'!G$5=0,"",G50)</f>
        <v/>
      </c>
      <c r="H140" s="7" t="str">
        <f>IF('תחזית רווה'!H$5=0,"",H50)</f>
        <v/>
      </c>
      <c r="I140" s="7" t="str">
        <f>IF('תחזית רווה'!I$5=0,"",I50)</f>
        <v/>
      </c>
      <c r="J140" s="7" t="str">
        <f>IF('תחזית רווה'!J$5=0,"",J50)</f>
        <v/>
      </c>
      <c r="K140" s="7" t="str">
        <f>IF('תחזית רווה'!K$5=0,"",K50)</f>
        <v/>
      </c>
      <c r="L140" s="7" t="str">
        <f>IF('תחזית רווה'!L$5=0,"",L50)</f>
        <v/>
      </c>
      <c r="M140" s="7" t="str">
        <f>IF('תחזית רווה'!M$5=0,"",M50)</f>
        <v/>
      </c>
      <c r="N140" s="7" t="str">
        <f>IF('תחזית רווה'!N$5=0,"",N50)</f>
        <v/>
      </c>
      <c r="O140" s="37">
        <f>IFERROR(SUM(C140:N140),"")</f>
        <v>0</v>
      </c>
    </row>
    <row r="141" spans="2:15" x14ac:dyDescent="0.25">
      <c r="B141" s="26" t="str">
        <f t="shared" si="44"/>
        <v>%</v>
      </c>
      <c r="C141" s="7" t="str">
        <f>IF('תחזית רווה'!C$5=0,"",C51)</f>
        <v/>
      </c>
      <c r="D141" s="7" t="str">
        <f>IF('תחזית רווה'!D$5=0,"",D51)</f>
        <v/>
      </c>
      <c r="E141" s="7" t="str">
        <f>IF('תחזית רווה'!E$5=0,"",E51)</f>
        <v/>
      </c>
      <c r="F141" s="7" t="str">
        <f>IF('תחזית רווה'!F$5=0,"",F51)</f>
        <v/>
      </c>
      <c r="G141" s="7" t="str">
        <f>IF('תחזית רווה'!G$5=0,"",G51)</f>
        <v/>
      </c>
      <c r="H141" s="7" t="str">
        <f>IF('תחזית רווה'!H$5=0,"",H51)</f>
        <v/>
      </c>
      <c r="I141" s="7" t="str">
        <f>IF('תחזית רווה'!I$5=0,"",I51)</f>
        <v/>
      </c>
      <c r="J141" s="7" t="str">
        <f>IF('תחזית רווה'!J$5=0,"",J51)</f>
        <v/>
      </c>
      <c r="K141" s="7" t="str">
        <f>IF('תחזית רווה'!K$5=0,"",K51)</f>
        <v/>
      </c>
      <c r="L141" s="7" t="str">
        <f>IF('תחזית רווה'!L$5=0,"",L51)</f>
        <v/>
      </c>
      <c r="M141" s="7" t="str">
        <f>IF('תחזית רווה'!M$5=0,"",M51)</f>
        <v/>
      </c>
      <c r="N141" s="7" t="str">
        <f>IF('תחזית רווה'!N$5=0,"",N51)</f>
        <v/>
      </c>
      <c r="O141" s="33" t="str">
        <f>IFERROR(O140/$O$95,"")</f>
        <v/>
      </c>
    </row>
    <row r="142" spans="2:15" x14ac:dyDescent="0.25">
      <c r="B142" s="53" t="str">
        <f t="shared" si="44"/>
        <v>הוצאות קבועות</v>
      </c>
      <c r="C142" s="15" t="str">
        <f>IF('תחזית רווה'!C$5=0,"",C52)</f>
        <v/>
      </c>
      <c r="D142" s="15" t="str">
        <f>IF('תחזית רווה'!D$5=0,"",D52)</f>
        <v/>
      </c>
      <c r="E142" s="15" t="str">
        <f>IF('תחזית רווה'!E$5=0,"",E52)</f>
        <v/>
      </c>
      <c r="F142" s="15" t="str">
        <f>IF('תחזית רווה'!F$5=0,"",F52)</f>
        <v/>
      </c>
      <c r="G142" s="15" t="str">
        <f>IF('תחזית רווה'!G$5=0,"",G52)</f>
        <v/>
      </c>
      <c r="H142" s="15" t="str">
        <f>IF('תחזית רווה'!H$5=0,"",H52)</f>
        <v/>
      </c>
      <c r="I142" s="15" t="str">
        <f>IF('תחזית רווה'!I$5=0,"",I52)</f>
        <v/>
      </c>
      <c r="J142" s="15" t="str">
        <f>IF('תחזית רווה'!J$5=0,"",J52)</f>
        <v/>
      </c>
      <c r="K142" s="15" t="str">
        <f>IF('תחזית רווה'!K$5=0,"",K52)</f>
        <v/>
      </c>
      <c r="L142" s="15" t="str">
        <f>IF('תחזית רווה'!L$5=0,"",L52)</f>
        <v/>
      </c>
      <c r="M142" s="15" t="str">
        <f>IF('תחזית רווה'!M$5=0,"",M52)</f>
        <v/>
      </c>
      <c r="N142" s="15" t="str">
        <f>IF('תחזית רווה'!N$5=0,"",N52)</f>
        <v/>
      </c>
      <c r="O142" s="54">
        <f>IFERROR(SUM(C142:N142),"")</f>
        <v>0</v>
      </c>
    </row>
    <row r="143" spans="2:15" x14ac:dyDescent="0.25">
      <c r="B143" s="26" t="str">
        <f t="shared" si="44"/>
        <v>%</v>
      </c>
      <c r="C143" s="7" t="str">
        <f>IF('תחזית רווה'!C$5=0,"",C53)</f>
        <v/>
      </c>
      <c r="D143" s="7" t="str">
        <f>IF('תחזית רווה'!D$5=0,"",D53)</f>
        <v/>
      </c>
      <c r="E143" s="7" t="str">
        <f>IF('תחזית רווה'!E$5=0,"",E53)</f>
        <v/>
      </c>
      <c r="F143" s="7" t="str">
        <f>IF('תחזית רווה'!F$5=0,"",F53)</f>
        <v/>
      </c>
      <c r="G143" s="7" t="str">
        <f>IF('תחזית רווה'!G$5=0,"",G53)</f>
        <v/>
      </c>
      <c r="H143" s="7" t="str">
        <f>IF('תחזית רווה'!H$5=0,"",H53)</f>
        <v/>
      </c>
      <c r="I143" s="7" t="str">
        <f>IF('תחזית רווה'!I$5=0,"",I53)</f>
        <v/>
      </c>
      <c r="J143" s="7" t="str">
        <f>IF('תחזית רווה'!J$5=0,"",J53)</f>
        <v/>
      </c>
      <c r="K143" s="7" t="str">
        <f>IF('תחזית רווה'!K$5=0,"",K53)</f>
        <v/>
      </c>
      <c r="L143" s="7" t="str">
        <f>IF('תחזית רווה'!L$5=0,"",L53)</f>
        <v/>
      </c>
      <c r="M143" s="7" t="str">
        <f>IF('תחזית רווה'!M$5=0,"",M53)</f>
        <v/>
      </c>
      <c r="N143" s="7" t="str">
        <f>IF('תחזית רווה'!N$5=0,"",N53)</f>
        <v/>
      </c>
      <c r="O143" s="33" t="str">
        <f>IFERROR(O142/$O$95,"")</f>
        <v/>
      </c>
    </row>
    <row r="144" spans="2:15" x14ac:dyDescent="0.25">
      <c r="B144" s="53" t="str">
        <f t="shared" si="44"/>
        <v>מימון</v>
      </c>
      <c r="C144" s="15" t="str">
        <f>IF('תחזית רווה'!C$5=0,"",C54)</f>
        <v/>
      </c>
      <c r="D144" s="15" t="str">
        <f>IF('תחזית רווה'!D$5=0,"",D54)</f>
        <v/>
      </c>
      <c r="E144" s="15" t="str">
        <f>IF('תחזית רווה'!E$5=0,"",E54)</f>
        <v/>
      </c>
      <c r="F144" s="15" t="str">
        <f>IF('תחזית רווה'!F$5=0,"",F54)</f>
        <v/>
      </c>
      <c r="G144" s="15" t="str">
        <f>IF('תחזית רווה'!G$5=0,"",G54)</f>
        <v/>
      </c>
      <c r="H144" s="15" t="str">
        <f>IF('תחזית רווה'!H$5=0,"",H54)</f>
        <v/>
      </c>
      <c r="I144" s="15" t="str">
        <f>IF('תחזית רווה'!I$5=0,"",I54)</f>
        <v/>
      </c>
      <c r="J144" s="15" t="str">
        <f>IF('תחזית רווה'!J$5=0,"",J54)</f>
        <v/>
      </c>
      <c r="K144" s="15" t="str">
        <f>IF('תחזית רווה'!K$5=0,"",K54)</f>
        <v/>
      </c>
      <c r="L144" s="15" t="str">
        <f>IF('תחזית רווה'!L$5=0,"",L54)</f>
        <v/>
      </c>
      <c r="M144" s="15" t="str">
        <f>IF('תחזית רווה'!M$5=0,"",M54)</f>
        <v/>
      </c>
      <c r="N144" s="15" t="str">
        <f>IF('תחזית רווה'!N$5=0,"",N54)</f>
        <v/>
      </c>
      <c r="O144" s="54">
        <f>IFERROR(SUM(C144:N144),"")</f>
        <v>0</v>
      </c>
    </row>
    <row r="145" spans="2:15" x14ac:dyDescent="0.25">
      <c r="B145" s="26" t="str">
        <f t="shared" si="44"/>
        <v>%</v>
      </c>
      <c r="C145" s="7" t="str">
        <f>IF('תחזית רווה'!C$5=0,"",C55)</f>
        <v/>
      </c>
      <c r="D145" s="7" t="str">
        <f>IF('תחזית רווה'!D$5=0,"",D55)</f>
        <v/>
      </c>
      <c r="E145" s="7" t="str">
        <f>IF('תחזית רווה'!E$5=0,"",E55)</f>
        <v/>
      </c>
      <c r="F145" s="7" t="str">
        <f>IF('תחזית רווה'!F$5=0,"",F55)</f>
        <v/>
      </c>
      <c r="G145" s="7" t="str">
        <f>IF('תחזית רווה'!G$5=0,"",G55)</f>
        <v/>
      </c>
      <c r="H145" s="7" t="str">
        <f>IF('תחזית רווה'!H$5=0,"",H55)</f>
        <v/>
      </c>
      <c r="I145" s="7" t="str">
        <f>IF('תחזית רווה'!I$5=0,"",I55)</f>
        <v/>
      </c>
      <c r="J145" s="7" t="str">
        <f>IF('תחזית רווה'!J$5=0,"",J55)</f>
        <v/>
      </c>
      <c r="K145" s="7" t="str">
        <f>IF('תחזית רווה'!K$5=0,"",K55)</f>
        <v/>
      </c>
      <c r="L145" s="7" t="str">
        <f>IF('תחזית רווה'!L$5=0,"",L55)</f>
        <v/>
      </c>
      <c r="M145" s="7" t="str">
        <f>IF('תחזית רווה'!M$5=0,"",M55)</f>
        <v/>
      </c>
      <c r="N145" s="7" t="str">
        <f>IF('תחזית רווה'!N$5=0,"",N55)</f>
        <v/>
      </c>
      <c r="O145" s="33" t="str">
        <f>IFERROR(O144/$O$95,"")</f>
        <v/>
      </c>
    </row>
    <row r="146" spans="2:15" x14ac:dyDescent="0.25">
      <c r="B146" s="53" t="str">
        <f t="shared" si="44"/>
        <v>סה"כ הוצאות</v>
      </c>
      <c r="C146" s="15" t="str">
        <f>IF('תחזית רווה'!C$5=0,"",C56)</f>
        <v/>
      </c>
      <c r="D146" s="15" t="str">
        <f>IF('תחזית רווה'!D$5=0,"",D56)</f>
        <v/>
      </c>
      <c r="E146" s="15" t="str">
        <f>IF('תחזית רווה'!E$5=0,"",E56)</f>
        <v/>
      </c>
      <c r="F146" s="15" t="str">
        <f>IF('תחזית רווה'!F$5=0,"",F56)</f>
        <v/>
      </c>
      <c r="G146" s="15" t="str">
        <f>IF('תחזית רווה'!G$5=0,"",G56)</f>
        <v/>
      </c>
      <c r="H146" s="15" t="str">
        <f>IF('תחזית רווה'!H$5=0,"",H56)</f>
        <v/>
      </c>
      <c r="I146" s="15" t="str">
        <f>IF('תחזית רווה'!I$5=0,"",I56)</f>
        <v/>
      </c>
      <c r="J146" s="15" t="str">
        <f>IF('תחזית רווה'!J$5=0,"",J56)</f>
        <v/>
      </c>
      <c r="K146" s="15" t="str">
        <f>IF('תחזית רווה'!K$5=0,"",K56)</f>
        <v/>
      </c>
      <c r="L146" s="15" t="str">
        <f>IF('תחזית רווה'!L$5=0,"",L56)</f>
        <v/>
      </c>
      <c r="M146" s="15" t="str">
        <f>IF('תחזית רווה'!M$5=0,"",M56)</f>
        <v/>
      </c>
      <c r="N146" s="15" t="str">
        <f>IF('תחזית רווה'!N$5=0,"",N56)</f>
        <v/>
      </c>
      <c r="O146" s="54">
        <f>IFERROR(SUM(C146:N146),"")</f>
        <v>0</v>
      </c>
    </row>
    <row r="147" spans="2:15" x14ac:dyDescent="0.25">
      <c r="B147" s="26" t="str">
        <f t="shared" si="44"/>
        <v>%</v>
      </c>
      <c r="C147" s="7" t="str">
        <f>IF('תחזית רווה'!C$5=0,"",C57)</f>
        <v/>
      </c>
      <c r="D147" s="7" t="str">
        <f>IF('תחזית רווה'!D$5=0,"",D57)</f>
        <v/>
      </c>
      <c r="E147" s="7" t="str">
        <f>IF('תחזית רווה'!E$5=0,"",E57)</f>
        <v/>
      </c>
      <c r="F147" s="7" t="str">
        <f>IF('תחזית רווה'!F$5=0,"",F57)</f>
        <v/>
      </c>
      <c r="G147" s="7" t="str">
        <f>IF('תחזית רווה'!G$5=0,"",G57)</f>
        <v/>
      </c>
      <c r="H147" s="7" t="str">
        <f>IF('תחזית רווה'!H$5=0,"",H57)</f>
        <v/>
      </c>
      <c r="I147" s="7" t="str">
        <f>IF('תחזית רווה'!I$5=0,"",I57)</f>
        <v/>
      </c>
      <c r="J147" s="7" t="str">
        <f>IF('תחזית רווה'!J$5=0,"",J57)</f>
        <v/>
      </c>
      <c r="K147" s="7" t="str">
        <f>IF('תחזית רווה'!K$5=0,"",K57)</f>
        <v/>
      </c>
      <c r="L147" s="7" t="str">
        <f>IF('תחזית רווה'!L$5=0,"",L57)</f>
        <v/>
      </c>
      <c r="M147" s="7" t="str">
        <f>IF('תחזית רווה'!M$5=0,"",M57)</f>
        <v/>
      </c>
      <c r="N147" s="7" t="str">
        <f>IF('תחזית רווה'!N$5=0,"",N57)</f>
        <v/>
      </c>
      <c r="O147" s="33" t="str">
        <f>IFERROR(O146/$O$95,"")</f>
        <v/>
      </c>
    </row>
    <row r="148" spans="2:15" x14ac:dyDescent="0.25">
      <c r="B148" s="53" t="str">
        <f t="shared" si="44"/>
        <v>רווח לפני מס</v>
      </c>
      <c r="C148" s="15" t="str">
        <f>IF('תחזית רווה'!C$5=0,"",C58)</f>
        <v/>
      </c>
      <c r="D148" s="15" t="str">
        <f>IF('תחזית רווה'!D$5=0,"",D58)</f>
        <v/>
      </c>
      <c r="E148" s="15" t="str">
        <f>IF('תחזית רווה'!E$5=0,"",E58)</f>
        <v/>
      </c>
      <c r="F148" s="15" t="str">
        <f>IF('תחזית רווה'!F$5=0,"",F58)</f>
        <v/>
      </c>
      <c r="G148" s="15" t="str">
        <f>IF('תחזית רווה'!G$5=0,"",G58)</f>
        <v/>
      </c>
      <c r="H148" s="15" t="str">
        <f>IF('תחזית רווה'!H$5=0,"",H58)</f>
        <v/>
      </c>
      <c r="I148" s="15" t="str">
        <f>IF('תחזית רווה'!I$5=0,"",I58)</f>
        <v/>
      </c>
      <c r="J148" s="15" t="str">
        <f>IF('תחזית רווה'!J$5=0,"",J58)</f>
        <v/>
      </c>
      <c r="K148" s="15" t="str">
        <f>IF('תחזית רווה'!K$5=0,"",K58)</f>
        <v/>
      </c>
      <c r="L148" s="15" t="str">
        <f>IF('תחזית רווה'!L$5=0,"",L58)</f>
        <v/>
      </c>
      <c r="M148" s="15" t="str">
        <f>IF('תחזית רווה'!M$5=0,"",M58)</f>
        <v/>
      </c>
      <c r="N148" s="15" t="str">
        <f>IF('תחזית רווה'!N$5=0,"",N58)</f>
        <v/>
      </c>
      <c r="O148" s="54">
        <f>IFERROR(SUM(C148:N148),"")</f>
        <v>0</v>
      </c>
    </row>
    <row r="149" spans="2:15" x14ac:dyDescent="0.25">
      <c r="B149" s="26" t="str">
        <f t="shared" si="44"/>
        <v>%</v>
      </c>
      <c r="C149" s="7" t="str">
        <f>IF('תחזית רווה'!C$5=0,"",C59)</f>
        <v/>
      </c>
      <c r="D149" s="7" t="str">
        <f>IF('תחזית רווה'!D$5=0,"",D59)</f>
        <v/>
      </c>
      <c r="E149" s="7" t="str">
        <f>IF('תחזית רווה'!E$5=0,"",E59)</f>
        <v/>
      </c>
      <c r="F149" s="7" t="str">
        <f>IF('תחזית רווה'!F$5=0,"",F59)</f>
        <v/>
      </c>
      <c r="G149" s="7" t="str">
        <f>IF('תחזית רווה'!G$5=0,"",G59)</f>
        <v/>
      </c>
      <c r="H149" s="7" t="str">
        <f>IF('תחזית רווה'!H$5=0,"",H59)</f>
        <v/>
      </c>
      <c r="I149" s="7" t="str">
        <f>IF('תחזית רווה'!I$5=0,"",I59)</f>
        <v/>
      </c>
      <c r="J149" s="7" t="str">
        <f>IF('תחזית רווה'!J$5=0,"",J59)</f>
        <v/>
      </c>
      <c r="K149" s="7" t="str">
        <f>IF('תחזית רווה'!K$5=0,"",K59)</f>
        <v/>
      </c>
      <c r="L149" s="7" t="str">
        <f>IF('תחזית רווה'!L$5=0,"",L59)</f>
        <v/>
      </c>
      <c r="M149" s="7" t="str">
        <f>IF('תחזית רווה'!M$5=0,"",M59)</f>
        <v/>
      </c>
      <c r="N149" s="7" t="str">
        <f>IF('תחזית רווה'!N$5=0,"",N59)</f>
        <v/>
      </c>
      <c r="O149" s="33" t="str">
        <f>IFERROR(O148/$O$95,"")</f>
        <v/>
      </c>
    </row>
    <row r="150" spans="2:15" x14ac:dyDescent="0.25">
      <c r="B150" s="26">
        <f t="shared" si="44"/>
        <v>0</v>
      </c>
      <c r="C150" s="7" t="str">
        <f>IF('תחזית רווה'!C$5=0,"",C60)</f>
        <v/>
      </c>
      <c r="D150" s="7" t="str">
        <f>IF('תחזית רווה'!D$5=0,"",D60)</f>
        <v/>
      </c>
      <c r="E150" s="7" t="str">
        <f>IF('תחזית רווה'!E$5=0,"",E60)</f>
        <v/>
      </c>
      <c r="F150" s="7" t="str">
        <f>IF('תחזית רווה'!F$5=0,"",F60)</f>
        <v/>
      </c>
      <c r="G150" s="7" t="str">
        <f>IF('תחזית רווה'!G$5=0,"",G60)</f>
        <v/>
      </c>
      <c r="H150" s="7" t="str">
        <f>IF('תחזית רווה'!H$5=0,"",H60)</f>
        <v/>
      </c>
      <c r="I150" s="7" t="str">
        <f>IF('תחזית רווה'!I$5=0,"",I60)</f>
        <v/>
      </c>
      <c r="J150" s="7" t="str">
        <f>IF('תחזית רווה'!J$5=0,"",J60)</f>
        <v/>
      </c>
      <c r="K150" s="7" t="str">
        <f>IF('תחזית רווה'!K$5=0,"",K60)</f>
        <v/>
      </c>
      <c r="L150" s="7" t="str">
        <f>IF('תחזית רווה'!L$5=0,"",L60)</f>
        <v/>
      </c>
      <c r="M150" s="7" t="str">
        <f>IF('תחזית רווה'!M$5=0,"",M60)</f>
        <v/>
      </c>
      <c r="N150" s="7" t="str">
        <f>IF('תחזית רווה'!N$5=0,"",N60)</f>
        <v/>
      </c>
      <c r="O150" s="37"/>
    </row>
    <row r="151" spans="2:15" ht="14" thickBot="1" x14ac:dyDescent="0.3">
      <c r="B151" s="29">
        <f t="shared" si="44"/>
        <v>0</v>
      </c>
      <c r="C151" s="34" t="str">
        <f>IF('תחזית רווה'!C$5=0,"",C61)</f>
        <v/>
      </c>
      <c r="D151" s="34" t="str">
        <f>IF('תחזית רווה'!D$5=0,"",D61)</f>
        <v/>
      </c>
      <c r="E151" s="34" t="str">
        <f>IF('תחזית רווה'!E$5=0,"",E61)</f>
        <v/>
      </c>
      <c r="F151" s="34" t="str">
        <f>IF('תחזית רווה'!F$5=0,"",F61)</f>
        <v/>
      </c>
      <c r="G151" s="34" t="str">
        <f>IF('תחזית רווה'!G$5=0,"",G61)</f>
        <v/>
      </c>
      <c r="H151" s="34" t="str">
        <f>IF('תחזית רווה'!H$5=0,"",H61)</f>
        <v/>
      </c>
      <c r="I151" s="34" t="str">
        <f>IF('תחזית רווה'!I$5=0,"",I61)</f>
        <v/>
      </c>
      <c r="J151" s="34" t="str">
        <f>IF('תחזית רווה'!J$5=0,"",J61)</f>
        <v/>
      </c>
      <c r="K151" s="34" t="str">
        <f>IF('תחזית רווה'!K$5=0,"",K61)</f>
        <v/>
      </c>
      <c r="L151" s="34" t="str">
        <f>IF('תחזית רווה'!L$5=0,"",L61)</f>
        <v/>
      </c>
      <c r="M151" s="34" t="str">
        <f>IF('תחזית רווה'!M$5=0,"",M61)</f>
        <v/>
      </c>
      <c r="N151" s="34" t="str">
        <f>IF('תחזית רווה'!N$5=0,"",N61)</f>
        <v/>
      </c>
      <c r="O151" s="35"/>
    </row>
    <row r="152" spans="2:15" x14ac:dyDescent="0.25">
      <c r="B152" s="31" t="str">
        <f t="shared" si="44"/>
        <v>הוצאות תזרימיות</v>
      </c>
      <c r="C152" s="32" t="str">
        <f>IF('תחזית רווה'!C$5=0,"",C62)</f>
        <v/>
      </c>
      <c r="D152" s="32" t="str">
        <f>IF('תחזית רווה'!D$5=0,"",D62)</f>
        <v/>
      </c>
      <c r="E152" s="32" t="str">
        <f>IF('תחזית רווה'!E$5=0,"",E62)</f>
        <v/>
      </c>
      <c r="F152" s="32" t="str">
        <f>IF('תחזית רווה'!F$5=0,"",F62)</f>
        <v/>
      </c>
      <c r="G152" s="32" t="str">
        <f>IF('תחזית רווה'!G$5=0,"",G62)</f>
        <v/>
      </c>
      <c r="H152" s="32" t="str">
        <f>IF('תחזית רווה'!H$5=0,"",H62)</f>
        <v/>
      </c>
      <c r="I152" s="32" t="str">
        <f>IF('תחזית רווה'!I$5=0,"",I62)</f>
        <v/>
      </c>
      <c r="J152" s="32" t="str">
        <f>IF('תחזית רווה'!J$5=0,"",J62)</f>
        <v/>
      </c>
      <c r="K152" s="32" t="str">
        <f>IF('תחזית רווה'!K$5=0,"",K62)</f>
        <v/>
      </c>
      <c r="L152" s="32" t="str">
        <f>IF('תחזית רווה'!L$5=0,"",L62)</f>
        <v/>
      </c>
      <c r="M152" s="32" t="str">
        <f>IF('תחזית רווה'!M$5=0,"",M62)</f>
        <v/>
      </c>
      <c r="N152" s="32" t="str">
        <f>IF('תחזית רווה'!N$5=0,"",N62)</f>
        <v/>
      </c>
      <c r="O152" s="36"/>
    </row>
    <row r="153" spans="2:15" x14ac:dyDescent="0.25">
      <c r="B153" s="26">
        <f t="shared" ref="B153:B179" si="45">B63</f>
        <v>0</v>
      </c>
      <c r="C153" s="7" t="str">
        <f>IF('תחזית רווה'!C$5=0,"",C63)</f>
        <v/>
      </c>
      <c r="D153" s="7" t="str">
        <f>IF('תחזית רווה'!D$5=0,"",D63)</f>
        <v/>
      </c>
      <c r="E153" s="7" t="str">
        <f>IF('תחזית רווה'!E$5=0,"",E63)</f>
        <v/>
      </c>
      <c r="F153" s="7" t="str">
        <f>IF('תחזית רווה'!F$5=0,"",F63)</f>
        <v/>
      </c>
      <c r="G153" s="7" t="str">
        <f>IF('תחזית רווה'!G$5=0,"",G63)</f>
        <v/>
      </c>
      <c r="H153" s="7" t="str">
        <f>IF('תחזית רווה'!H$5=0,"",H63)</f>
        <v/>
      </c>
      <c r="I153" s="7" t="str">
        <f>IF('תחזית רווה'!I$5=0,"",I63)</f>
        <v/>
      </c>
      <c r="J153" s="7" t="str">
        <f>IF('תחזית רווה'!J$5=0,"",J63)</f>
        <v/>
      </c>
      <c r="K153" s="7" t="str">
        <f>IF('תחזית רווה'!K$5=0,"",K63)</f>
        <v/>
      </c>
      <c r="L153" s="7" t="str">
        <f>IF('תחזית רווה'!L$5=0,"",L63)</f>
        <v/>
      </c>
      <c r="M153" s="7" t="str">
        <f>IF('תחזית רווה'!M$5=0,"",M63)</f>
        <v/>
      </c>
      <c r="N153" s="7" t="str">
        <f>IF('תחזית רווה'!N$5=0,"",N63)</f>
        <v/>
      </c>
      <c r="O153" s="37">
        <f t="shared" ref="O153" si="46">O63</f>
        <v>0</v>
      </c>
    </row>
    <row r="154" spans="2:15" x14ac:dyDescent="0.25">
      <c r="B154" s="26" t="str">
        <f t="shared" si="45"/>
        <v>רווח לתזרים</v>
      </c>
      <c r="C154" s="7" t="str">
        <f>IF('תחזית רווה'!C$5=0,"",C64)</f>
        <v/>
      </c>
      <c r="D154" s="7" t="str">
        <f>IF('תחזית רווה'!D$5=0,"",D64)</f>
        <v/>
      </c>
      <c r="E154" s="7" t="str">
        <f>IF('תחזית רווה'!E$5=0,"",E64)</f>
        <v/>
      </c>
      <c r="F154" s="7" t="str">
        <f>IF('תחזית רווה'!F$5=0,"",F64)</f>
        <v/>
      </c>
      <c r="G154" s="7" t="str">
        <f>IF('תחזית רווה'!G$5=0,"",G64)</f>
        <v/>
      </c>
      <c r="H154" s="7" t="str">
        <f>IF('תחזית רווה'!H$5=0,"",H64)</f>
        <v/>
      </c>
      <c r="I154" s="7" t="str">
        <f>IF('תחזית רווה'!I$5=0,"",I64)</f>
        <v/>
      </c>
      <c r="J154" s="7" t="str">
        <f>IF('תחזית רווה'!J$5=0,"",J64)</f>
        <v/>
      </c>
      <c r="K154" s="7" t="str">
        <f>IF('תחזית רווה'!K$5=0,"",K64)</f>
        <v/>
      </c>
      <c r="L154" s="7" t="str">
        <f>IF('תחזית רווה'!L$5=0,"",L64)</f>
        <v/>
      </c>
      <c r="M154" s="7" t="str">
        <f>IF('תחזית רווה'!M$5=0,"",M64)</f>
        <v/>
      </c>
      <c r="N154" s="7" t="str">
        <f>IF('תחזית רווה'!N$5=0,"",N64)</f>
        <v/>
      </c>
      <c r="O154" s="37">
        <f>IFERROR(SUM(C154:N154),"")</f>
        <v>0</v>
      </c>
    </row>
    <row r="155" spans="2:15" x14ac:dyDescent="0.25">
      <c r="B155" s="26" t="str">
        <f t="shared" si="45"/>
        <v>%</v>
      </c>
      <c r="C155" s="7" t="str">
        <f>IF('תחזית רווה'!C$5=0,"",C65)</f>
        <v/>
      </c>
      <c r="D155" s="7" t="str">
        <f>IF('תחזית רווה'!D$5=0,"",D65)</f>
        <v/>
      </c>
      <c r="E155" s="7" t="str">
        <f>IF('תחזית רווה'!E$5=0,"",E65)</f>
        <v/>
      </c>
      <c r="F155" s="7" t="str">
        <f>IF('תחזית רווה'!F$5=0,"",F65)</f>
        <v/>
      </c>
      <c r="G155" s="7" t="str">
        <f>IF('תחזית רווה'!G$5=0,"",G65)</f>
        <v/>
      </c>
      <c r="H155" s="7" t="str">
        <f>IF('תחזית רווה'!H$5=0,"",H65)</f>
        <v/>
      </c>
      <c r="I155" s="7" t="str">
        <f>IF('תחזית רווה'!I$5=0,"",I65)</f>
        <v/>
      </c>
      <c r="J155" s="7" t="str">
        <f>IF('תחזית רווה'!J$5=0,"",J65)</f>
        <v/>
      </c>
      <c r="K155" s="7" t="str">
        <f>IF('תחזית רווה'!K$5=0,"",K65)</f>
        <v/>
      </c>
      <c r="L155" s="7" t="str">
        <f>IF('תחזית רווה'!L$5=0,"",L65)</f>
        <v/>
      </c>
      <c r="M155" s="7" t="str">
        <f>IF('תחזית רווה'!M$5=0,"",M65)</f>
        <v/>
      </c>
      <c r="N155" s="7" t="str">
        <f>IF('תחזית רווה'!N$5=0,"",N65)</f>
        <v/>
      </c>
      <c r="O155" s="33" t="str">
        <f>IFERROR(O154/$O$95,"")</f>
        <v/>
      </c>
    </row>
    <row r="156" spans="2:15" x14ac:dyDescent="0.25">
      <c r="B156" s="26" t="str">
        <f t="shared" si="45"/>
        <v>השקעות / רכוש קבוע</v>
      </c>
      <c r="C156" s="7" t="str">
        <f>IF('תחזית רווה'!C$5=0,"",C66)</f>
        <v/>
      </c>
      <c r="D156" s="7" t="str">
        <f>IF('תחזית רווה'!D$5=0,"",D66)</f>
        <v/>
      </c>
      <c r="E156" s="7" t="str">
        <f>IF('תחזית רווה'!E$5=0,"",E66)</f>
        <v/>
      </c>
      <c r="F156" s="7" t="str">
        <f>IF('תחזית רווה'!F$5=0,"",F66)</f>
        <v/>
      </c>
      <c r="G156" s="7" t="str">
        <f>IF('תחזית רווה'!G$5=0,"",G66)</f>
        <v/>
      </c>
      <c r="H156" s="7" t="str">
        <f>IF('תחזית רווה'!H$5=0,"",H66)</f>
        <v/>
      </c>
      <c r="I156" s="7" t="str">
        <f>IF('תחזית רווה'!I$5=0,"",I66)</f>
        <v/>
      </c>
      <c r="J156" s="7" t="str">
        <f>IF('תחזית רווה'!J$5=0,"",J66)</f>
        <v/>
      </c>
      <c r="K156" s="7" t="str">
        <f>IF('תחזית רווה'!K$5=0,"",K66)</f>
        <v/>
      </c>
      <c r="L156" s="7" t="str">
        <f>IF('תחזית רווה'!L$5=0,"",L66)</f>
        <v/>
      </c>
      <c r="M156" s="7" t="str">
        <f>IF('תחזית רווה'!M$5=0,"",M66)</f>
        <v/>
      </c>
      <c r="N156" s="7" t="str">
        <f>IF('תחזית רווה'!N$5=0,"",N66)</f>
        <v/>
      </c>
      <c r="O156" s="37">
        <f>IFERROR(SUM(C156:N156),"")</f>
        <v>0</v>
      </c>
    </row>
    <row r="157" spans="2:15" x14ac:dyDescent="0.25">
      <c r="B157" s="26" t="str">
        <f t="shared" si="45"/>
        <v>%</v>
      </c>
      <c r="C157" s="7" t="str">
        <f>IF('תחזית רווה'!C$5=0,"",C67)</f>
        <v/>
      </c>
      <c r="D157" s="7" t="str">
        <f>IF('תחזית רווה'!D$5=0,"",D67)</f>
        <v/>
      </c>
      <c r="E157" s="7" t="str">
        <f>IF('תחזית רווה'!E$5=0,"",E67)</f>
        <v/>
      </c>
      <c r="F157" s="7" t="str">
        <f>IF('תחזית רווה'!F$5=0,"",F67)</f>
        <v/>
      </c>
      <c r="G157" s="7" t="str">
        <f>IF('תחזית רווה'!G$5=0,"",G67)</f>
        <v/>
      </c>
      <c r="H157" s="7" t="str">
        <f>IF('תחזית רווה'!H$5=0,"",H67)</f>
        <v/>
      </c>
      <c r="I157" s="7" t="str">
        <f>IF('תחזית רווה'!I$5=0,"",I67)</f>
        <v/>
      </c>
      <c r="J157" s="7" t="str">
        <f>IF('תחזית רווה'!J$5=0,"",J67)</f>
        <v/>
      </c>
      <c r="K157" s="7" t="str">
        <f>IF('תחזית רווה'!K$5=0,"",K67)</f>
        <v/>
      </c>
      <c r="L157" s="7" t="str">
        <f>IF('תחזית רווה'!L$5=0,"",L67)</f>
        <v/>
      </c>
      <c r="M157" s="7" t="str">
        <f>IF('תחזית רווה'!M$5=0,"",M67)</f>
        <v/>
      </c>
      <c r="N157" s="7" t="str">
        <f>IF('תחזית רווה'!N$5=0,"",N67)</f>
        <v/>
      </c>
      <c r="O157" s="33" t="str">
        <f>IFERROR(O156/$O$95,"")</f>
        <v/>
      </c>
    </row>
    <row r="158" spans="2:15" x14ac:dyDescent="0.25">
      <c r="B158" s="26" t="str">
        <f t="shared" si="45"/>
        <v>פריסת תשלומים עבור רכוש קבוע</v>
      </c>
      <c r="C158" s="7" t="str">
        <f>IF('תחזית רווה'!C$5=0,"",C68)</f>
        <v/>
      </c>
      <c r="D158" s="7" t="str">
        <f>IF('תחזית רווה'!D$5=0,"",D68)</f>
        <v/>
      </c>
      <c r="E158" s="7" t="str">
        <f>IF('תחזית רווה'!E$5=0,"",E68)</f>
        <v/>
      </c>
      <c r="F158" s="7" t="str">
        <f>IF('תחזית רווה'!F$5=0,"",F68)</f>
        <v/>
      </c>
      <c r="G158" s="7" t="str">
        <f>IF('תחזית רווה'!G$5=0,"",G68)</f>
        <v/>
      </c>
      <c r="H158" s="7" t="str">
        <f>IF('תחזית רווה'!H$5=0,"",H68)</f>
        <v/>
      </c>
      <c r="I158" s="7" t="str">
        <f>IF('תחזית רווה'!I$5=0,"",I68)</f>
        <v/>
      </c>
      <c r="J158" s="7" t="str">
        <f>IF('תחזית רווה'!J$5=0,"",J68)</f>
        <v/>
      </c>
      <c r="K158" s="7" t="str">
        <f>IF('תחזית רווה'!K$5=0,"",K68)</f>
        <v/>
      </c>
      <c r="L158" s="7" t="str">
        <f>IF('תחזית רווה'!L$5=0,"",L68)</f>
        <v/>
      </c>
      <c r="M158" s="7" t="str">
        <f>IF('תחזית רווה'!M$5=0,"",M68)</f>
        <v/>
      </c>
      <c r="N158" s="7" t="str">
        <f>IF('תחזית רווה'!N$5=0,"",N68)</f>
        <v/>
      </c>
      <c r="O158" s="37">
        <f>IFERROR(SUM(C158:N158),"")</f>
        <v>0</v>
      </c>
    </row>
    <row r="159" spans="2:15" x14ac:dyDescent="0.25">
      <c r="B159" s="26" t="str">
        <f t="shared" si="45"/>
        <v>%</v>
      </c>
      <c r="C159" s="7" t="str">
        <f>IF('תחזית רווה'!C$5=0,"",C69)</f>
        <v/>
      </c>
      <c r="D159" s="7" t="str">
        <f>IF('תחזית רווה'!D$5=0,"",D69)</f>
        <v/>
      </c>
      <c r="E159" s="7" t="str">
        <f>IF('תחזית רווה'!E$5=0,"",E69)</f>
        <v/>
      </c>
      <c r="F159" s="7" t="str">
        <f>IF('תחזית רווה'!F$5=0,"",F69)</f>
        <v/>
      </c>
      <c r="G159" s="7" t="str">
        <f>IF('תחזית רווה'!G$5=0,"",G69)</f>
        <v/>
      </c>
      <c r="H159" s="7" t="str">
        <f>IF('תחזית רווה'!H$5=0,"",H69)</f>
        <v/>
      </c>
      <c r="I159" s="7" t="str">
        <f>IF('תחזית רווה'!I$5=0,"",I69)</f>
        <v/>
      </c>
      <c r="J159" s="7" t="str">
        <f>IF('תחזית רווה'!J$5=0,"",J69)</f>
        <v/>
      </c>
      <c r="K159" s="7" t="str">
        <f>IF('תחזית רווה'!K$5=0,"",K69)</f>
        <v/>
      </c>
      <c r="L159" s="7" t="str">
        <f>IF('תחזית רווה'!L$5=0,"",L69)</f>
        <v/>
      </c>
      <c r="M159" s="7" t="str">
        <f>IF('תחזית רווה'!M$5=0,"",M69)</f>
        <v/>
      </c>
      <c r="N159" s="7" t="str">
        <f>IF('תחזית רווה'!N$5=0,"",N69)</f>
        <v/>
      </c>
      <c r="O159" s="33" t="str">
        <f>IFERROR(O158/$O$95,"")</f>
        <v/>
      </c>
    </row>
    <row r="160" spans="2:15" x14ac:dyDescent="0.25">
      <c r="B160" s="26" t="str">
        <f t="shared" si="45"/>
        <v>תשלומי מס הכנסה - מקדמות והסדרים</v>
      </c>
      <c r="C160" s="7" t="str">
        <f>IF('תחזית רווה'!C$5=0,"",C70)</f>
        <v/>
      </c>
      <c r="D160" s="7" t="str">
        <f>IF('תחזית רווה'!D$5=0,"",D70)</f>
        <v/>
      </c>
      <c r="E160" s="7" t="str">
        <f>IF('תחזית רווה'!E$5=0,"",E70)</f>
        <v/>
      </c>
      <c r="F160" s="7" t="str">
        <f>IF('תחזית רווה'!F$5=0,"",F70)</f>
        <v/>
      </c>
      <c r="G160" s="7" t="str">
        <f>IF('תחזית רווה'!G$5=0,"",G70)</f>
        <v/>
      </c>
      <c r="H160" s="7" t="str">
        <f>IF('תחזית רווה'!H$5=0,"",H70)</f>
        <v/>
      </c>
      <c r="I160" s="7" t="str">
        <f>IF('תחזית רווה'!I$5=0,"",I70)</f>
        <v/>
      </c>
      <c r="J160" s="7" t="str">
        <f>IF('תחזית רווה'!J$5=0,"",J70)</f>
        <v/>
      </c>
      <c r="K160" s="7" t="str">
        <f>IF('תחזית רווה'!K$5=0,"",K70)</f>
        <v/>
      </c>
      <c r="L160" s="7" t="str">
        <f>IF('תחזית רווה'!L$5=0,"",L70)</f>
        <v/>
      </c>
      <c r="M160" s="7" t="str">
        <f>IF('תחזית רווה'!M$5=0,"",M70)</f>
        <v/>
      </c>
      <c r="N160" s="7" t="str">
        <f>IF('תחזית רווה'!N$5=0,"",N70)</f>
        <v/>
      </c>
      <c r="O160" s="37">
        <f>IFERROR(SUM(C160:N160),"")</f>
        <v>0</v>
      </c>
    </row>
    <row r="161" spans="2:15" x14ac:dyDescent="0.25">
      <c r="B161" s="26" t="str">
        <f t="shared" si="45"/>
        <v>%</v>
      </c>
      <c r="C161" s="7" t="str">
        <f>IF('תחזית רווה'!C$5=0,"",C71)</f>
        <v/>
      </c>
      <c r="D161" s="7" t="str">
        <f>IF('תחזית רווה'!D$5=0,"",D71)</f>
        <v/>
      </c>
      <c r="E161" s="7" t="str">
        <f>IF('תחזית רווה'!E$5=0,"",E71)</f>
        <v/>
      </c>
      <c r="F161" s="7" t="str">
        <f>IF('תחזית רווה'!F$5=0,"",F71)</f>
        <v/>
      </c>
      <c r="G161" s="7" t="str">
        <f>IF('תחזית רווה'!G$5=0,"",G71)</f>
        <v/>
      </c>
      <c r="H161" s="7" t="str">
        <f>IF('תחזית רווה'!H$5=0,"",H71)</f>
        <v/>
      </c>
      <c r="I161" s="7" t="str">
        <f>IF('תחזית רווה'!I$5=0,"",I71)</f>
        <v/>
      </c>
      <c r="J161" s="7" t="str">
        <f>IF('תחזית רווה'!J$5=0,"",J71)</f>
        <v/>
      </c>
      <c r="K161" s="7" t="str">
        <f>IF('תחזית רווה'!K$5=0,"",K71)</f>
        <v/>
      </c>
      <c r="L161" s="7" t="str">
        <f>IF('תחזית רווה'!L$5=0,"",L71)</f>
        <v/>
      </c>
      <c r="M161" s="7" t="str">
        <f>IF('תחזית רווה'!M$5=0,"",M71)</f>
        <v/>
      </c>
      <c r="N161" s="7" t="str">
        <f>IF('תחזית רווה'!N$5=0,"",N71)</f>
        <v/>
      </c>
      <c r="O161" s="33" t="str">
        <f>IFERROR(O160/$O$95,"")</f>
        <v/>
      </c>
    </row>
    <row r="162" spans="2:15" x14ac:dyDescent="0.25">
      <c r="B162" s="26" t="str">
        <f t="shared" si="45"/>
        <v>משיכות (הלוואות) בעלים</v>
      </c>
      <c r="C162" s="7" t="str">
        <f>IF('תחזית רווה'!C$5=0,"",C72)</f>
        <v/>
      </c>
      <c r="D162" s="7" t="str">
        <f>IF('תחזית רווה'!D$5=0,"",D72)</f>
        <v/>
      </c>
      <c r="E162" s="7" t="str">
        <f>IF('תחזית רווה'!E$5=0,"",E72)</f>
        <v/>
      </c>
      <c r="F162" s="7" t="str">
        <f>IF('תחזית רווה'!F$5=0,"",F72)</f>
        <v/>
      </c>
      <c r="G162" s="7" t="str">
        <f>IF('תחזית רווה'!G$5=0,"",G72)</f>
        <v/>
      </c>
      <c r="H162" s="7" t="str">
        <f>IF('תחזית רווה'!H$5=0,"",H72)</f>
        <v/>
      </c>
      <c r="I162" s="7" t="str">
        <f>IF('תחזית רווה'!I$5=0,"",I72)</f>
        <v/>
      </c>
      <c r="J162" s="7" t="str">
        <f>IF('תחזית רווה'!J$5=0,"",J72)</f>
        <v/>
      </c>
      <c r="K162" s="7" t="str">
        <f>IF('תחזית רווה'!K$5=0,"",K72)</f>
        <v/>
      </c>
      <c r="L162" s="7" t="str">
        <f>IF('תחזית רווה'!L$5=0,"",L72)</f>
        <v/>
      </c>
      <c r="M162" s="7" t="str">
        <f>IF('תחזית רווה'!M$5=0,"",M72)</f>
        <v/>
      </c>
      <c r="N162" s="7" t="str">
        <f>IF('תחזית רווה'!N$5=0,"",N72)</f>
        <v/>
      </c>
      <c r="O162" s="37">
        <f>IFERROR(SUM(C162:N162),"")</f>
        <v>0</v>
      </c>
    </row>
    <row r="163" spans="2:15" x14ac:dyDescent="0.25">
      <c r="B163" s="26" t="str">
        <f t="shared" si="45"/>
        <v>%</v>
      </c>
      <c r="C163" s="7" t="str">
        <f>IF('תחזית רווה'!C$5=0,"",C73)</f>
        <v/>
      </c>
      <c r="D163" s="7" t="str">
        <f>IF('תחזית רווה'!D$5=0,"",D73)</f>
        <v/>
      </c>
      <c r="E163" s="7" t="str">
        <f>IF('תחזית רווה'!E$5=0,"",E73)</f>
        <v/>
      </c>
      <c r="F163" s="7" t="str">
        <f>IF('תחזית רווה'!F$5=0,"",F73)</f>
        <v/>
      </c>
      <c r="G163" s="7" t="str">
        <f>IF('תחזית רווה'!G$5=0,"",G73)</f>
        <v/>
      </c>
      <c r="H163" s="7" t="str">
        <f>IF('תחזית רווה'!H$5=0,"",H73)</f>
        <v/>
      </c>
      <c r="I163" s="7" t="str">
        <f>IF('תחזית רווה'!I$5=0,"",I73)</f>
        <v/>
      </c>
      <c r="J163" s="7" t="str">
        <f>IF('תחזית רווה'!J$5=0,"",J73)</f>
        <v/>
      </c>
      <c r="K163" s="7" t="str">
        <f>IF('תחזית רווה'!K$5=0,"",K73)</f>
        <v/>
      </c>
      <c r="L163" s="7" t="str">
        <f>IF('תחזית רווה'!L$5=0,"",L73)</f>
        <v/>
      </c>
      <c r="M163" s="7" t="str">
        <f>IF('תחזית רווה'!M$5=0,"",M73)</f>
        <v/>
      </c>
      <c r="N163" s="7" t="str">
        <f>IF('תחזית רווה'!N$5=0,"",N73)</f>
        <v/>
      </c>
      <c r="O163" s="33" t="str">
        <f>IFERROR(O162/$O$95,"")</f>
        <v/>
      </c>
    </row>
    <row r="164" spans="2:15" x14ac:dyDescent="0.25">
      <c r="B164" s="26" t="str">
        <f t="shared" si="45"/>
        <v>החזר הלוואות קבועות</v>
      </c>
      <c r="C164" s="7" t="str">
        <f>IF('תחזית רווה'!C$5=0,"",C74)</f>
        <v/>
      </c>
      <c r="D164" s="7" t="str">
        <f>IF('תחזית רווה'!D$5=0,"",D74)</f>
        <v/>
      </c>
      <c r="E164" s="7" t="str">
        <f>IF('תחזית רווה'!E$5=0,"",E74)</f>
        <v/>
      </c>
      <c r="F164" s="7" t="str">
        <f>IF('תחזית רווה'!F$5=0,"",F74)</f>
        <v/>
      </c>
      <c r="G164" s="7" t="str">
        <f>IF('תחזית רווה'!G$5=0,"",G74)</f>
        <v/>
      </c>
      <c r="H164" s="7" t="str">
        <f>IF('תחזית רווה'!H$5=0,"",H74)</f>
        <v/>
      </c>
      <c r="I164" s="7" t="str">
        <f>IF('תחזית רווה'!I$5=0,"",I74)</f>
        <v/>
      </c>
      <c r="J164" s="7" t="str">
        <f>IF('תחזית רווה'!J$5=0,"",J74)</f>
        <v/>
      </c>
      <c r="K164" s="7" t="str">
        <f>IF('תחזית רווה'!K$5=0,"",K74)</f>
        <v/>
      </c>
      <c r="L164" s="7" t="str">
        <f>IF('תחזית רווה'!L$5=0,"",L74)</f>
        <v/>
      </c>
      <c r="M164" s="7" t="str">
        <f>IF('תחזית רווה'!M$5=0,"",M74)</f>
        <v/>
      </c>
      <c r="N164" s="7" t="str">
        <f>IF('תחזית רווה'!N$5=0,"",N74)</f>
        <v/>
      </c>
      <c r="O164" s="37">
        <f>IFERROR(SUM(C164:N164),"")</f>
        <v>0</v>
      </c>
    </row>
    <row r="165" spans="2:15" x14ac:dyDescent="0.25">
      <c r="B165" s="26" t="str">
        <f t="shared" si="45"/>
        <v>%</v>
      </c>
      <c r="C165" s="7" t="str">
        <f>IF('תחזית רווה'!C$5=0,"",C75)</f>
        <v/>
      </c>
      <c r="D165" s="7" t="str">
        <f>IF('תחזית רווה'!D$5=0,"",D75)</f>
        <v/>
      </c>
      <c r="E165" s="7" t="str">
        <f>IF('תחזית רווה'!E$5=0,"",E75)</f>
        <v/>
      </c>
      <c r="F165" s="7" t="str">
        <f>IF('תחזית רווה'!F$5=0,"",F75)</f>
        <v/>
      </c>
      <c r="G165" s="7" t="str">
        <f>IF('תחזית רווה'!G$5=0,"",G75)</f>
        <v/>
      </c>
      <c r="H165" s="7" t="str">
        <f>IF('תחזית רווה'!H$5=0,"",H75)</f>
        <v/>
      </c>
      <c r="I165" s="7" t="str">
        <f>IF('תחזית רווה'!I$5=0,"",I75)</f>
        <v/>
      </c>
      <c r="J165" s="7" t="str">
        <f>IF('תחזית רווה'!J$5=0,"",J75)</f>
        <v/>
      </c>
      <c r="K165" s="7" t="str">
        <f>IF('תחזית רווה'!K$5=0,"",K75)</f>
        <v/>
      </c>
      <c r="L165" s="7" t="str">
        <f>IF('תחזית רווה'!L$5=0,"",L75)</f>
        <v/>
      </c>
      <c r="M165" s="7" t="str">
        <f>IF('תחזית רווה'!M$5=0,"",M75)</f>
        <v/>
      </c>
      <c r="N165" s="7" t="str">
        <f>IF('תחזית רווה'!N$5=0,"",N75)</f>
        <v/>
      </c>
      <c r="O165" s="33" t="str">
        <f>IFERROR(O164/$O$95,"")</f>
        <v/>
      </c>
    </row>
    <row r="166" spans="2:15" x14ac:dyDescent="0.25">
      <c r="B166" s="26" t="str">
        <f t="shared" si="45"/>
        <v>החזר הלוואות גישור</v>
      </c>
      <c r="C166" s="7" t="str">
        <f>IF('תחזית רווה'!C$5=0,"",C76)</f>
        <v/>
      </c>
      <c r="D166" s="7" t="str">
        <f>IF('תחזית רווה'!D$5=0,"",D76)</f>
        <v/>
      </c>
      <c r="E166" s="7" t="str">
        <f>IF('תחזית רווה'!E$5=0,"",E76)</f>
        <v/>
      </c>
      <c r="F166" s="7" t="str">
        <f>IF('תחזית רווה'!F$5=0,"",F76)</f>
        <v/>
      </c>
      <c r="G166" s="7" t="str">
        <f>IF('תחזית רווה'!G$5=0,"",G76)</f>
        <v/>
      </c>
      <c r="H166" s="7" t="str">
        <f>IF('תחזית רווה'!H$5=0,"",H76)</f>
        <v/>
      </c>
      <c r="I166" s="7" t="str">
        <f>IF('תחזית רווה'!I$5=0,"",I76)</f>
        <v/>
      </c>
      <c r="J166" s="7" t="str">
        <f>IF('תחזית רווה'!J$5=0,"",J76)</f>
        <v/>
      </c>
      <c r="K166" s="7" t="str">
        <f>IF('תחזית רווה'!K$5=0,"",K76)</f>
        <v/>
      </c>
      <c r="L166" s="7" t="str">
        <f>IF('תחזית רווה'!L$5=0,"",L76)</f>
        <v/>
      </c>
      <c r="M166" s="7" t="str">
        <f>IF('תחזית רווה'!M$5=0,"",M76)</f>
        <v/>
      </c>
      <c r="N166" s="7" t="str">
        <f>IF('תחזית רווה'!N$5=0,"",N76)</f>
        <v/>
      </c>
      <c r="O166" s="37">
        <f>IFERROR(SUM(C166:N166),"")</f>
        <v>0</v>
      </c>
    </row>
    <row r="167" spans="2:15" x14ac:dyDescent="0.25">
      <c r="B167" s="26" t="str">
        <f t="shared" si="45"/>
        <v>%</v>
      </c>
      <c r="C167" s="7" t="str">
        <f>IF('תחזית רווה'!C$5=0,"",C77)</f>
        <v/>
      </c>
      <c r="D167" s="7" t="str">
        <f>IF('תחזית רווה'!D$5=0,"",D77)</f>
        <v/>
      </c>
      <c r="E167" s="7" t="str">
        <f>IF('תחזית רווה'!E$5=0,"",E77)</f>
        <v/>
      </c>
      <c r="F167" s="7" t="str">
        <f>IF('תחזית רווה'!F$5=0,"",F77)</f>
        <v/>
      </c>
      <c r="G167" s="7" t="str">
        <f>IF('תחזית רווה'!G$5=0,"",G77)</f>
        <v/>
      </c>
      <c r="H167" s="7" t="str">
        <f>IF('תחזית רווה'!H$5=0,"",H77)</f>
        <v/>
      </c>
      <c r="I167" s="7" t="str">
        <f>IF('תחזית רווה'!I$5=0,"",I77)</f>
        <v/>
      </c>
      <c r="J167" s="7" t="str">
        <f>IF('תחזית רווה'!J$5=0,"",J77)</f>
        <v/>
      </c>
      <c r="K167" s="7" t="str">
        <f>IF('תחזית רווה'!K$5=0,"",K77)</f>
        <v/>
      </c>
      <c r="L167" s="7" t="str">
        <f>IF('תחזית רווה'!L$5=0,"",L77)</f>
        <v/>
      </c>
      <c r="M167" s="7" t="str">
        <f>IF('תחזית רווה'!M$5=0,"",M77)</f>
        <v/>
      </c>
      <c r="N167" s="7" t="str">
        <f>IF('תחזית רווה'!N$5=0,"",N77)</f>
        <v/>
      </c>
      <c r="O167" s="33" t="str">
        <f>IFERROR(O166/$O$95,"")</f>
        <v/>
      </c>
    </row>
    <row r="168" spans="2:15" x14ac:dyDescent="0.25">
      <c r="B168" s="26" t="str">
        <f t="shared" si="45"/>
        <v>קבלת מימון חדש</v>
      </c>
      <c r="C168" s="7" t="str">
        <f>IF('תחזית רווה'!C$5=0,"",C78)</f>
        <v/>
      </c>
      <c r="D168" s="7" t="str">
        <f>IF('תחזית רווה'!D$5=0,"",D78)</f>
        <v/>
      </c>
      <c r="E168" s="7" t="str">
        <f>IF('תחזית רווה'!E$5=0,"",E78)</f>
        <v/>
      </c>
      <c r="F168" s="7" t="str">
        <f>IF('תחזית רווה'!F$5=0,"",F78)</f>
        <v/>
      </c>
      <c r="G168" s="7" t="str">
        <f>IF('תחזית רווה'!G$5=0,"",G78)</f>
        <v/>
      </c>
      <c r="H168" s="7" t="str">
        <f>IF('תחזית רווה'!H$5=0,"",H78)</f>
        <v/>
      </c>
      <c r="I168" s="7" t="str">
        <f>IF('תחזית רווה'!I$5=0,"",I78)</f>
        <v/>
      </c>
      <c r="J168" s="7" t="str">
        <f>IF('תחזית רווה'!J$5=0,"",J78)</f>
        <v/>
      </c>
      <c r="K168" s="7" t="str">
        <f>IF('תחזית רווה'!K$5=0,"",K78)</f>
        <v/>
      </c>
      <c r="L168" s="7" t="str">
        <f>IF('תחזית רווה'!L$5=0,"",L78)</f>
        <v/>
      </c>
      <c r="M168" s="7" t="str">
        <f>IF('תחזית רווה'!M$5=0,"",M78)</f>
        <v/>
      </c>
      <c r="N168" s="7" t="str">
        <f>IF('תחזית רווה'!N$5=0,"",N78)</f>
        <v/>
      </c>
      <c r="O168" s="37">
        <f>IFERROR(SUM(C168:N168),"")</f>
        <v>0</v>
      </c>
    </row>
    <row r="169" spans="2:15" x14ac:dyDescent="0.25">
      <c r="B169" s="26" t="str">
        <f t="shared" si="45"/>
        <v>%</v>
      </c>
      <c r="C169" s="7" t="str">
        <f>IF('תחזית רווה'!C$5=0,"",C79)</f>
        <v/>
      </c>
      <c r="D169" s="7" t="str">
        <f>IF('תחזית רווה'!D$5=0,"",D79)</f>
        <v/>
      </c>
      <c r="E169" s="7" t="str">
        <f>IF('תחזית רווה'!E$5=0,"",E79)</f>
        <v/>
      </c>
      <c r="F169" s="7" t="str">
        <f>IF('תחזית רווה'!F$5=0,"",F79)</f>
        <v/>
      </c>
      <c r="G169" s="7" t="str">
        <f>IF('תחזית רווה'!G$5=0,"",G79)</f>
        <v/>
      </c>
      <c r="H169" s="7" t="str">
        <f>IF('תחזית רווה'!H$5=0,"",H79)</f>
        <v/>
      </c>
      <c r="I169" s="7" t="str">
        <f>IF('תחזית רווה'!I$5=0,"",I79)</f>
        <v/>
      </c>
      <c r="J169" s="7" t="str">
        <f>IF('תחזית רווה'!J$5=0,"",J79)</f>
        <v/>
      </c>
      <c r="K169" s="7" t="str">
        <f>IF('תחזית רווה'!K$5=0,"",K79)</f>
        <v/>
      </c>
      <c r="L169" s="7" t="str">
        <f>IF('תחזית רווה'!L$5=0,"",L79)</f>
        <v/>
      </c>
      <c r="M169" s="7" t="str">
        <f>IF('תחזית רווה'!M$5=0,"",M79)</f>
        <v/>
      </c>
      <c r="N169" s="7" t="str">
        <f>IF('תחזית רווה'!N$5=0,"",N79)</f>
        <v/>
      </c>
      <c r="O169" s="33" t="str">
        <f>IFERROR(O168/$O$95,"")</f>
        <v/>
      </c>
    </row>
    <row r="170" spans="2:15" x14ac:dyDescent="0.25">
      <c r="B170" s="26" t="str">
        <f t="shared" si="45"/>
        <v>העברות לחברות קשורות</v>
      </c>
      <c r="C170" s="7" t="str">
        <f>IF('תחזית רווה'!C$5=0,"",C80)</f>
        <v/>
      </c>
      <c r="D170" s="7" t="str">
        <f>IF('תחזית רווה'!D$5=0,"",D80)</f>
        <v/>
      </c>
      <c r="E170" s="7" t="str">
        <f>IF('תחזית רווה'!E$5=0,"",E80)</f>
        <v/>
      </c>
      <c r="F170" s="7" t="str">
        <f>IF('תחזית רווה'!F$5=0,"",F80)</f>
        <v/>
      </c>
      <c r="G170" s="7" t="str">
        <f>IF('תחזית רווה'!G$5=0,"",G80)</f>
        <v/>
      </c>
      <c r="H170" s="7" t="str">
        <f>IF('תחזית רווה'!H$5=0,"",H80)</f>
        <v/>
      </c>
      <c r="I170" s="7" t="str">
        <f>IF('תחזית רווה'!I$5=0,"",I80)</f>
        <v/>
      </c>
      <c r="J170" s="7" t="str">
        <f>IF('תחזית רווה'!J$5=0,"",J80)</f>
        <v/>
      </c>
      <c r="K170" s="7" t="str">
        <f>IF('תחזית רווה'!K$5=0,"",K80)</f>
        <v/>
      </c>
      <c r="L170" s="7" t="str">
        <f>IF('תחזית רווה'!L$5=0,"",L80)</f>
        <v/>
      </c>
      <c r="M170" s="7" t="str">
        <f>IF('תחזית רווה'!M$5=0,"",M80)</f>
        <v/>
      </c>
      <c r="N170" s="7" t="str">
        <f>IF('תחזית רווה'!N$5=0,"",N80)</f>
        <v/>
      </c>
      <c r="O170" s="37">
        <f>IFERROR(SUM(C170:N170),"")</f>
        <v>0</v>
      </c>
    </row>
    <row r="171" spans="2:15" x14ac:dyDescent="0.25">
      <c r="B171" s="26" t="str">
        <f t="shared" si="45"/>
        <v>%</v>
      </c>
      <c r="C171" s="7" t="str">
        <f>IF('תחזית רווה'!C$5=0,"",C81)</f>
        <v/>
      </c>
      <c r="D171" s="7" t="str">
        <f>IF('תחזית רווה'!D$5=0,"",D81)</f>
        <v/>
      </c>
      <c r="E171" s="7" t="str">
        <f>IF('תחזית רווה'!E$5=0,"",E81)</f>
        <v/>
      </c>
      <c r="F171" s="7" t="str">
        <f>IF('תחזית רווה'!F$5=0,"",F81)</f>
        <v/>
      </c>
      <c r="G171" s="7" t="str">
        <f>IF('תחזית רווה'!G$5=0,"",G81)</f>
        <v/>
      </c>
      <c r="H171" s="7" t="str">
        <f>IF('תחזית רווה'!H$5=0,"",H81)</f>
        <v/>
      </c>
      <c r="I171" s="7" t="str">
        <f>IF('תחזית רווה'!I$5=0,"",I81)</f>
        <v/>
      </c>
      <c r="J171" s="7" t="str">
        <f>IF('תחזית רווה'!J$5=0,"",J81)</f>
        <v/>
      </c>
      <c r="K171" s="7" t="str">
        <f>IF('תחזית רווה'!K$5=0,"",K81)</f>
        <v/>
      </c>
      <c r="L171" s="7" t="str">
        <f>IF('תחזית רווה'!L$5=0,"",L81)</f>
        <v/>
      </c>
      <c r="M171" s="7" t="str">
        <f>IF('תחזית רווה'!M$5=0,"",M81)</f>
        <v/>
      </c>
      <c r="N171" s="7" t="str">
        <f>IF('תחזית רווה'!N$5=0,"",N81)</f>
        <v/>
      </c>
      <c r="O171" s="33" t="str">
        <f>IFERROR(O170/$O$95,"")</f>
        <v/>
      </c>
    </row>
    <row r="172" spans="2:15" x14ac:dyDescent="0.25">
      <c r="B172" s="26" t="str">
        <f t="shared" si="45"/>
        <v>שינויים במלאי</v>
      </c>
      <c r="C172" s="7" t="str">
        <f>IF('תחזית רווה'!C$5=0,"",C82)</f>
        <v/>
      </c>
      <c r="D172" s="7" t="str">
        <f>IF('תחזית רווה'!D$5=0,"",D82)</f>
        <v/>
      </c>
      <c r="E172" s="7" t="str">
        <f>IF('תחזית רווה'!E$5=0,"",E82)</f>
        <v/>
      </c>
      <c r="F172" s="7" t="str">
        <f>IF('תחזית רווה'!F$5=0,"",F82)</f>
        <v/>
      </c>
      <c r="G172" s="7" t="str">
        <f>IF('תחזית רווה'!G$5=0,"",G82)</f>
        <v/>
      </c>
      <c r="H172" s="7" t="str">
        <f>IF('תחזית רווה'!H$5=0,"",H82)</f>
        <v/>
      </c>
      <c r="I172" s="7" t="str">
        <f>IF('תחזית רווה'!I$5=0,"",I82)</f>
        <v/>
      </c>
      <c r="J172" s="7" t="str">
        <f>IF('תחזית רווה'!J$5=0,"",J82)</f>
        <v/>
      </c>
      <c r="K172" s="7" t="str">
        <f>IF('תחזית רווה'!K$5=0,"",K82)</f>
        <v/>
      </c>
      <c r="L172" s="7" t="str">
        <f>IF('תחזית רווה'!L$5=0,"",L82)</f>
        <v/>
      </c>
      <c r="M172" s="7" t="str">
        <f>IF('תחזית רווה'!M$5=0,"",M82)</f>
        <v/>
      </c>
      <c r="N172" s="7" t="str">
        <f>IF('תחזית רווה'!N$5=0,"",N82)</f>
        <v/>
      </c>
      <c r="O172" s="37">
        <f>IFERROR(SUM(C172:N172),"")</f>
        <v>0</v>
      </c>
    </row>
    <row r="173" spans="2:15" x14ac:dyDescent="0.25">
      <c r="B173" s="26" t="str">
        <f t="shared" si="45"/>
        <v>%</v>
      </c>
      <c r="C173" s="7" t="str">
        <f>IF('תחזית רווה'!C$5=0,"",C83)</f>
        <v/>
      </c>
      <c r="D173" s="7" t="str">
        <f>IF('תחזית רווה'!D$5=0,"",D83)</f>
        <v/>
      </c>
      <c r="E173" s="7" t="str">
        <f>IF('תחזית רווה'!E$5=0,"",E83)</f>
        <v/>
      </c>
      <c r="F173" s="7" t="str">
        <f>IF('תחזית רווה'!F$5=0,"",F83)</f>
        <v/>
      </c>
      <c r="G173" s="7" t="str">
        <f>IF('תחזית רווה'!G$5=0,"",G83)</f>
        <v/>
      </c>
      <c r="H173" s="7" t="str">
        <f>IF('תחזית רווה'!H$5=0,"",H83)</f>
        <v/>
      </c>
      <c r="I173" s="7" t="str">
        <f>IF('תחזית רווה'!I$5=0,"",I83)</f>
        <v/>
      </c>
      <c r="J173" s="7" t="str">
        <f>IF('תחזית רווה'!J$5=0,"",J83)</f>
        <v/>
      </c>
      <c r="K173" s="7" t="str">
        <f>IF('תחזית רווה'!K$5=0,"",K83)</f>
        <v/>
      </c>
      <c r="L173" s="7" t="str">
        <f>IF('תחזית רווה'!L$5=0,"",L83)</f>
        <v/>
      </c>
      <c r="M173" s="7" t="str">
        <f>IF('תחזית רווה'!M$5=0,"",M83)</f>
        <v/>
      </c>
      <c r="N173" s="7" t="str">
        <f>IF('תחזית רווה'!N$5=0,"",N83)</f>
        <v/>
      </c>
      <c r="O173" s="33" t="str">
        <f>IFERROR(O172/$O$95,"")</f>
        <v/>
      </c>
    </row>
    <row r="174" spans="2:15" x14ac:dyDescent="0.25">
      <c r="B174" s="26" t="str">
        <f t="shared" si="45"/>
        <v>גידול/קיטון בחוב שהחברה חייבת לספקים</v>
      </c>
      <c r="C174" s="7" t="str">
        <f>IF('תחזית רווה'!C$5=0,"",C84)</f>
        <v/>
      </c>
      <c r="D174" s="7" t="str">
        <f>IF('תחזית רווה'!D$5=0,"",D84)</f>
        <v/>
      </c>
      <c r="E174" s="7" t="str">
        <f>IF('תחזית רווה'!E$5=0,"",E84)</f>
        <v/>
      </c>
      <c r="F174" s="7" t="str">
        <f>IF('תחזית רווה'!F$5=0,"",F84)</f>
        <v/>
      </c>
      <c r="G174" s="7" t="str">
        <f>IF('תחזית רווה'!G$5=0,"",G84)</f>
        <v/>
      </c>
      <c r="H174" s="7" t="str">
        <f>IF('תחזית רווה'!H$5=0,"",H84)</f>
        <v/>
      </c>
      <c r="I174" s="7" t="str">
        <f>IF('תחזית רווה'!I$5=0,"",I84)</f>
        <v/>
      </c>
      <c r="J174" s="7" t="str">
        <f>IF('תחזית רווה'!J$5=0,"",J84)</f>
        <v/>
      </c>
      <c r="K174" s="7" t="str">
        <f>IF('תחזית רווה'!K$5=0,"",K84)</f>
        <v/>
      </c>
      <c r="L174" s="7" t="str">
        <f>IF('תחזית רווה'!L$5=0,"",L84)</f>
        <v/>
      </c>
      <c r="M174" s="7" t="str">
        <f>IF('תחזית רווה'!M$5=0,"",M84)</f>
        <v/>
      </c>
      <c r="N174" s="7" t="str">
        <f>IF('תחזית רווה'!N$5=0,"",N84)</f>
        <v/>
      </c>
      <c r="O174" s="37">
        <f>IFERROR(SUM(C174:N174),"")</f>
        <v>0</v>
      </c>
    </row>
    <row r="175" spans="2:15" x14ac:dyDescent="0.25">
      <c r="B175" s="26" t="str">
        <f t="shared" si="45"/>
        <v>%</v>
      </c>
      <c r="C175" s="7" t="str">
        <f>IF('תחזית רווה'!C$5=0,"",C85)</f>
        <v/>
      </c>
      <c r="D175" s="7" t="str">
        <f>IF('תחזית רווה'!D$5=0,"",D85)</f>
        <v/>
      </c>
      <c r="E175" s="7" t="str">
        <f>IF('תחזית רווה'!E$5=0,"",E85)</f>
        <v/>
      </c>
      <c r="F175" s="7" t="str">
        <f>IF('תחזית רווה'!F$5=0,"",F85)</f>
        <v/>
      </c>
      <c r="G175" s="7" t="str">
        <f>IF('תחזית רווה'!G$5=0,"",G85)</f>
        <v/>
      </c>
      <c r="H175" s="7" t="str">
        <f>IF('תחזית רווה'!H$5=0,"",H85)</f>
        <v/>
      </c>
      <c r="I175" s="7" t="str">
        <f>IF('תחזית רווה'!I$5=0,"",I85)</f>
        <v/>
      </c>
      <c r="J175" s="7" t="str">
        <f>IF('תחזית רווה'!J$5=0,"",J85)</f>
        <v/>
      </c>
      <c r="K175" s="7" t="str">
        <f>IF('תחזית רווה'!K$5=0,"",K85)</f>
        <v/>
      </c>
      <c r="L175" s="7" t="str">
        <f>IF('תחזית רווה'!L$5=0,"",L85)</f>
        <v/>
      </c>
      <c r="M175" s="7" t="str">
        <f>IF('תחזית רווה'!M$5=0,"",M85)</f>
        <v/>
      </c>
      <c r="N175" s="7" t="str">
        <f>IF('תחזית רווה'!N$5=0,"",N85)</f>
        <v/>
      </c>
      <c r="O175" s="33" t="str">
        <f>IFERROR(O174/$O$95,"")</f>
        <v/>
      </c>
    </row>
    <row r="176" spans="2:15" x14ac:dyDescent="0.25">
      <c r="B176" s="26" t="str">
        <f t="shared" si="45"/>
        <v>גידול/קיטון בחוב שלקוחות חייבים לחברה</v>
      </c>
      <c r="C176" s="7" t="str">
        <f>IF('תחזית רווה'!C$5=0,"",C86)</f>
        <v/>
      </c>
      <c r="D176" s="7" t="str">
        <f>IF('תחזית רווה'!D$5=0,"",D86)</f>
        <v/>
      </c>
      <c r="E176" s="7" t="str">
        <f>IF('תחזית רווה'!E$5=0,"",E86)</f>
        <v/>
      </c>
      <c r="F176" s="7" t="str">
        <f>IF('תחזית רווה'!F$5=0,"",F86)</f>
        <v/>
      </c>
      <c r="G176" s="7" t="str">
        <f>IF('תחזית רווה'!G$5=0,"",G86)</f>
        <v/>
      </c>
      <c r="H176" s="7" t="str">
        <f>IF('תחזית רווה'!H$5=0,"",H86)</f>
        <v/>
      </c>
      <c r="I176" s="7" t="str">
        <f>IF('תחזית רווה'!I$5=0,"",I86)</f>
        <v/>
      </c>
      <c r="J176" s="7" t="str">
        <f>IF('תחזית רווה'!J$5=0,"",J86)</f>
        <v/>
      </c>
      <c r="K176" s="7" t="str">
        <f>IF('תחזית רווה'!K$5=0,"",K86)</f>
        <v/>
      </c>
      <c r="L176" s="7" t="str">
        <f>IF('תחזית רווה'!L$5=0,"",L86)</f>
        <v/>
      </c>
      <c r="M176" s="7" t="str">
        <f>IF('תחזית רווה'!M$5=0,"",M86)</f>
        <v/>
      </c>
      <c r="N176" s="7" t="str">
        <f>IF('תחזית רווה'!N$5=0,"",N86)</f>
        <v/>
      </c>
      <c r="O176" s="37">
        <f>IFERROR(SUM(C176:N176),"")</f>
        <v>0</v>
      </c>
    </row>
    <row r="177" spans="2:15" x14ac:dyDescent="0.25">
      <c r="B177" s="26" t="str">
        <f t="shared" si="45"/>
        <v>%</v>
      </c>
      <c r="C177" s="7" t="str">
        <f>IF('תחזית רווה'!C$5=0,"",C87)</f>
        <v/>
      </c>
      <c r="D177" s="7" t="str">
        <f>IF('תחזית רווה'!D$5=0,"",D87)</f>
        <v/>
      </c>
      <c r="E177" s="7" t="str">
        <f>IF('תחזית רווה'!E$5=0,"",E87)</f>
        <v/>
      </c>
      <c r="F177" s="7" t="str">
        <f>IF('תחזית רווה'!F$5=0,"",F87)</f>
        <v/>
      </c>
      <c r="G177" s="7" t="str">
        <f>IF('תחזית רווה'!G$5=0,"",G87)</f>
        <v/>
      </c>
      <c r="H177" s="7" t="str">
        <f>IF('תחזית רווה'!H$5=0,"",H87)</f>
        <v/>
      </c>
      <c r="I177" s="7" t="str">
        <f>IF('תחזית רווה'!I$5=0,"",I87)</f>
        <v/>
      </c>
      <c r="J177" s="7" t="str">
        <f>IF('תחזית רווה'!J$5=0,"",J87)</f>
        <v/>
      </c>
      <c r="K177" s="7" t="str">
        <f>IF('תחזית רווה'!K$5=0,"",K87)</f>
        <v/>
      </c>
      <c r="L177" s="7" t="str">
        <f>IF('תחזית רווה'!L$5=0,"",L87)</f>
        <v/>
      </c>
      <c r="M177" s="7" t="str">
        <f>IF('תחזית רווה'!M$5=0,"",M87)</f>
        <v/>
      </c>
      <c r="N177" s="7" t="str">
        <f>IF('תחזית רווה'!N$5=0,"",N87)</f>
        <v/>
      </c>
      <c r="O177" s="33" t="str">
        <f>IFERROR(O176/$O$95,"")</f>
        <v/>
      </c>
    </row>
    <row r="178" spans="2:15" x14ac:dyDescent="0.25">
      <c r="B178" s="26" t="str">
        <f t="shared" si="45"/>
        <v>עודף/גירעון</v>
      </c>
      <c r="C178" s="7" t="str">
        <f>IF('תחזית רווה'!C$5=0,"",C88)</f>
        <v/>
      </c>
      <c r="D178" s="7" t="str">
        <f>IF('תחזית רווה'!D$5=0,"",D88)</f>
        <v/>
      </c>
      <c r="E178" s="7" t="str">
        <f>IF('תחזית רווה'!E$5=0,"",E88)</f>
        <v/>
      </c>
      <c r="F178" s="7" t="str">
        <f>IF('תחזית רווה'!F$5=0,"",F88)</f>
        <v/>
      </c>
      <c r="G178" s="7" t="str">
        <f>IF('תחזית רווה'!G$5=0,"",G88)</f>
        <v/>
      </c>
      <c r="H178" s="7" t="str">
        <f>IF('תחזית רווה'!H$5=0,"",H88)</f>
        <v/>
      </c>
      <c r="I178" s="7" t="str">
        <f>IF('תחזית רווה'!I$5=0,"",I88)</f>
        <v/>
      </c>
      <c r="J178" s="7" t="str">
        <f>IF('תחזית רווה'!J$5=0,"",J88)</f>
        <v/>
      </c>
      <c r="K178" s="7" t="str">
        <f>IF('תחזית רווה'!K$5=0,"",K88)</f>
        <v/>
      </c>
      <c r="L178" s="7" t="str">
        <f>IF('תחזית רווה'!L$5=0,"",L88)</f>
        <v/>
      </c>
      <c r="M178" s="7" t="str">
        <f>IF('תחזית רווה'!M$5=0,"",M88)</f>
        <v/>
      </c>
      <c r="N178" s="7" t="str">
        <f>IF('תחזית רווה'!N$5=0,"",N88)</f>
        <v/>
      </c>
      <c r="O178" s="37">
        <f>IFERROR(SUM(C178:N178),"")</f>
        <v>0</v>
      </c>
    </row>
    <row r="179" spans="2:15" ht="14" thickBot="1" x14ac:dyDescent="0.3">
      <c r="B179" s="29" t="str">
        <f t="shared" si="45"/>
        <v>%</v>
      </c>
      <c r="C179" s="34" t="str">
        <f>IF('תחזית רווה'!C$5=0,"",C89)</f>
        <v/>
      </c>
      <c r="D179" s="34" t="str">
        <f>IF('תחזית רווה'!D$5=0,"",D89)</f>
        <v/>
      </c>
      <c r="E179" s="34" t="str">
        <f>IF('תחזית רווה'!E$5=0,"",E89)</f>
        <v/>
      </c>
      <c r="F179" s="34" t="str">
        <f>IF('תחזית רווה'!F$5=0,"",F89)</f>
        <v/>
      </c>
      <c r="G179" s="34" t="str">
        <f>IF('תחזית רווה'!G$5=0,"",G89)</f>
        <v/>
      </c>
      <c r="H179" s="34" t="str">
        <f>IF('תחזית רווה'!H$5=0,"",H89)</f>
        <v/>
      </c>
      <c r="I179" s="34" t="str">
        <f>IF('תחזית רווה'!I$5=0,"",I89)</f>
        <v/>
      </c>
      <c r="J179" s="34" t="str">
        <f>IF('תחזית רווה'!J$5=0,"",J89)</f>
        <v/>
      </c>
      <c r="K179" s="34" t="str">
        <f>IF('תחזית רווה'!K$5=0,"",K89)</f>
        <v/>
      </c>
      <c r="L179" s="34" t="str">
        <f>IF('תחזית רווה'!L$5=0,"",L89)</f>
        <v/>
      </c>
      <c r="M179" s="34" t="str">
        <f>IF('תחזית רווה'!M$5=0,"",M89)</f>
        <v/>
      </c>
      <c r="N179" s="34" t="str">
        <f>IF('תחזית רווה'!N$5=0,"",N89)</f>
        <v/>
      </c>
      <c r="O179" s="35" t="str">
        <f>IFERROR(O178/$O$95,"")</f>
        <v/>
      </c>
    </row>
  </sheetData>
  <pageMargins left="0.7" right="0.7" top="0.75" bottom="0.75" header="0.3" footer="0.3"/>
  <pageSetup scale="58" orientation="landscape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גיליון5"/>
  <dimension ref="A2:R179"/>
  <sheetViews>
    <sheetView showGridLines="0" rightToLeft="1" tabSelected="1" zoomScale="80" zoomScaleNormal="80" zoomScaleSheetLayoutView="7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G10" sqref="G10"/>
    </sheetView>
  </sheetViews>
  <sheetFormatPr defaultColWidth="9" defaultRowHeight="14" outlineLevelRow="1" x14ac:dyDescent="0.3"/>
  <cols>
    <col min="1" max="1" width="2" style="69" customWidth="1"/>
    <col min="2" max="2" width="36.1640625" style="70" bestFit="1" customWidth="1"/>
    <col min="3" max="8" width="10.08203125" style="69" bestFit="1" customWidth="1"/>
    <col min="9" max="9" width="10.5" style="69" bestFit="1" customWidth="1"/>
    <col min="10" max="10" width="10.08203125" style="69" bestFit="1" customWidth="1"/>
    <col min="11" max="11" width="10.5" style="69" bestFit="1" customWidth="1"/>
    <col min="12" max="14" width="10.08203125" style="69" bestFit="1" customWidth="1"/>
    <col min="15" max="15" width="12" style="70" customWidth="1"/>
    <col min="16" max="16" width="10.08203125" style="69" bestFit="1" customWidth="1"/>
    <col min="17" max="17" width="10.9140625" style="69" bestFit="1" customWidth="1"/>
    <col min="18" max="18" width="20.9140625" style="69" bestFit="1" customWidth="1"/>
    <col min="19" max="16384" width="9" style="69"/>
  </cols>
  <sheetData>
    <row r="2" spans="1:17" x14ac:dyDescent="0.3">
      <c r="B2" s="70" t="s">
        <v>18</v>
      </c>
      <c r="C2" s="71">
        <f>C4</f>
        <v>44927</v>
      </c>
      <c r="D2" s="72"/>
      <c r="E2" s="71"/>
      <c r="F2" s="71"/>
    </row>
    <row r="3" spans="1:17" ht="18" customHeight="1" thickBot="1" x14ac:dyDescent="0.35">
      <c r="C3" s="70"/>
      <c r="D3" s="73"/>
      <c r="E3" s="74"/>
      <c r="H3" s="74"/>
      <c r="K3" s="74"/>
      <c r="N3" s="74"/>
    </row>
    <row r="4" spans="1:17" x14ac:dyDescent="0.3">
      <c r="B4" s="161" t="s">
        <v>50</v>
      </c>
      <c r="C4" s="162">
        <v>44927</v>
      </c>
      <c r="D4" s="162">
        <f>DATE(YEAR(C4),MONTH(C4)+1,DAY(1))</f>
        <v>44958</v>
      </c>
      <c r="E4" s="162">
        <f t="shared" ref="E4:N4" si="0">DATE(YEAR(D4),MONTH(D4)+1,DAY(1))</f>
        <v>44986</v>
      </c>
      <c r="F4" s="162">
        <f t="shared" si="0"/>
        <v>45017</v>
      </c>
      <c r="G4" s="162">
        <f t="shared" si="0"/>
        <v>45047</v>
      </c>
      <c r="H4" s="162">
        <f t="shared" si="0"/>
        <v>45078</v>
      </c>
      <c r="I4" s="162">
        <f t="shared" si="0"/>
        <v>45108</v>
      </c>
      <c r="J4" s="162">
        <f t="shared" si="0"/>
        <v>45139</v>
      </c>
      <c r="K4" s="162">
        <f t="shared" si="0"/>
        <v>45170</v>
      </c>
      <c r="L4" s="162">
        <f t="shared" si="0"/>
        <v>45200</v>
      </c>
      <c r="M4" s="162">
        <f t="shared" si="0"/>
        <v>45231</v>
      </c>
      <c r="N4" s="162">
        <f t="shared" si="0"/>
        <v>45261</v>
      </c>
      <c r="O4" s="162" t="s">
        <v>1</v>
      </c>
      <c r="P4" s="163" t="s">
        <v>2</v>
      </c>
    </row>
    <row r="5" spans="1:17" x14ac:dyDescent="0.3">
      <c r="B5" s="77" t="s">
        <v>3</v>
      </c>
      <c r="C5" s="78">
        <f>C6+C8+C10+C12+C14</f>
        <v>0</v>
      </c>
      <c r="D5" s="78">
        <f t="shared" ref="D5:N5" si="1">D6+D8+D10+D12+D14</f>
        <v>0</v>
      </c>
      <c r="E5" s="78">
        <f t="shared" si="1"/>
        <v>0</v>
      </c>
      <c r="F5" s="78">
        <f t="shared" si="1"/>
        <v>0</v>
      </c>
      <c r="G5" s="78">
        <f t="shared" si="1"/>
        <v>0</v>
      </c>
      <c r="H5" s="78">
        <f t="shared" si="1"/>
        <v>0</v>
      </c>
      <c r="I5" s="78">
        <f t="shared" si="1"/>
        <v>0</v>
      </c>
      <c r="J5" s="78">
        <f t="shared" si="1"/>
        <v>0</v>
      </c>
      <c r="K5" s="78">
        <f t="shared" si="1"/>
        <v>0</v>
      </c>
      <c r="L5" s="78">
        <f t="shared" si="1"/>
        <v>0</v>
      </c>
      <c r="M5" s="78">
        <f t="shared" si="1"/>
        <v>0</v>
      </c>
      <c r="N5" s="78">
        <f t="shared" si="1"/>
        <v>0</v>
      </c>
      <c r="O5" s="79">
        <f>SUM(C5:N5)</f>
        <v>0</v>
      </c>
      <c r="P5" s="80">
        <f>IFERROR(O5/(12-COUNTIF(C5:N5,0)),0)</f>
        <v>0</v>
      </c>
      <c r="Q5" s="81">
        <f>P5/26</f>
        <v>0</v>
      </c>
    </row>
    <row r="6" spans="1:17" ht="14.25" customHeight="1" outlineLevel="1" x14ac:dyDescent="0.3">
      <c r="A6" s="82"/>
      <c r="B6" s="83" t="s">
        <v>90</v>
      </c>
      <c r="C6" s="84"/>
      <c r="D6" s="84"/>
      <c r="E6" s="84"/>
      <c r="F6" s="84"/>
      <c r="G6" s="84"/>
      <c r="H6" s="84"/>
      <c r="I6" s="84"/>
      <c r="J6" s="84"/>
      <c r="K6" s="84"/>
      <c r="L6" s="84"/>
      <c r="M6" s="84"/>
      <c r="N6" s="84"/>
      <c r="O6" s="85">
        <f>SUM(C6:N6)</f>
        <v>0</v>
      </c>
      <c r="P6" s="86">
        <f>IFERROR(O6/(COUNTA(C6:N6)),0)</f>
        <v>0</v>
      </c>
    </row>
    <row r="7" spans="1:17" outlineLevel="1" x14ac:dyDescent="0.3">
      <c r="A7" s="82"/>
      <c r="B7" s="83" t="s">
        <v>0</v>
      </c>
      <c r="C7" s="87" t="str">
        <f>IFERROR(C6/C$5,"")</f>
        <v/>
      </c>
      <c r="D7" s="87" t="str">
        <f t="shared" ref="D7:N7" si="2">IFERROR(D6/D$5,"")</f>
        <v/>
      </c>
      <c r="E7" s="87" t="str">
        <f t="shared" si="2"/>
        <v/>
      </c>
      <c r="F7" s="87" t="str">
        <f t="shared" si="2"/>
        <v/>
      </c>
      <c r="G7" s="87" t="str">
        <f t="shared" si="2"/>
        <v/>
      </c>
      <c r="H7" s="87" t="str">
        <f t="shared" si="2"/>
        <v/>
      </c>
      <c r="I7" s="87" t="str">
        <f t="shared" si="2"/>
        <v/>
      </c>
      <c r="J7" s="87" t="str">
        <f t="shared" si="2"/>
        <v/>
      </c>
      <c r="K7" s="87" t="str">
        <f t="shared" si="2"/>
        <v/>
      </c>
      <c r="L7" s="87" t="str">
        <f t="shared" si="2"/>
        <v/>
      </c>
      <c r="M7" s="87" t="str">
        <f t="shared" si="2"/>
        <v/>
      </c>
      <c r="N7" s="87" t="str">
        <f t="shared" si="2"/>
        <v/>
      </c>
      <c r="O7" s="88" t="str">
        <f t="shared" ref="O7:P7" si="3">IFERROR(O6/O$5,"")</f>
        <v/>
      </c>
      <c r="P7" s="89" t="str">
        <f t="shared" si="3"/>
        <v/>
      </c>
    </row>
    <row r="8" spans="1:17" outlineLevel="1" x14ac:dyDescent="0.3">
      <c r="A8" s="82"/>
      <c r="B8" s="83" t="s">
        <v>20</v>
      </c>
      <c r="C8" s="84"/>
      <c r="D8" s="84"/>
      <c r="E8" s="84"/>
      <c r="F8" s="84"/>
      <c r="G8" s="84"/>
      <c r="H8" s="84"/>
      <c r="I8" s="84"/>
      <c r="J8" s="84"/>
      <c r="K8" s="84"/>
      <c r="L8" s="84"/>
      <c r="M8" s="84"/>
      <c r="N8" s="84"/>
      <c r="O8" s="85">
        <f>SUM(C8:N8)</f>
        <v>0</v>
      </c>
      <c r="P8" s="86">
        <f>IFERROR(O8/(COUNTA(C8:N8)),0)</f>
        <v>0</v>
      </c>
    </row>
    <row r="9" spans="1:17" outlineLevel="1" x14ac:dyDescent="0.3">
      <c r="A9" s="82"/>
      <c r="B9" s="83" t="s">
        <v>0</v>
      </c>
      <c r="C9" s="87" t="str">
        <f>IFERROR(C8/C$5,"")</f>
        <v/>
      </c>
      <c r="D9" s="87" t="str">
        <f t="shared" ref="D9:N9" si="4">IFERROR(D8/D$5,"")</f>
        <v/>
      </c>
      <c r="E9" s="87" t="str">
        <f t="shared" si="4"/>
        <v/>
      </c>
      <c r="F9" s="87" t="str">
        <f t="shared" si="4"/>
        <v/>
      </c>
      <c r="G9" s="87" t="str">
        <f t="shared" si="4"/>
        <v/>
      </c>
      <c r="H9" s="87" t="str">
        <f t="shared" si="4"/>
        <v/>
      </c>
      <c r="I9" s="87" t="str">
        <f t="shared" si="4"/>
        <v/>
      </c>
      <c r="J9" s="87" t="str">
        <f t="shared" si="4"/>
        <v/>
      </c>
      <c r="K9" s="87" t="str">
        <f t="shared" si="4"/>
        <v/>
      </c>
      <c r="L9" s="87" t="str">
        <f t="shared" si="4"/>
        <v/>
      </c>
      <c r="M9" s="87" t="str">
        <f t="shared" si="4"/>
        <v/>
      </c>
      <c r="N9" s="87" t="str">
        <f t="shared" si="4"/>
        <v/>
      </c>
      <c r="O9" s="88" t="str">
        <f t="shared" ref="O9:P9" si="5">IFERROR(O8/O$5,"")</f>
        <v/>
      </c>
      <c r="P9" s="89" t="str">
        <f t="shared" si="5"/>
        <v/>
      </c>
    </row>
    <row r="10" spans="1:17" outlineLevel="1" x14ac:dyDescent="0.3">
      <c r="A10" s="82"/>
      <c r="B10" s="83" t="s">
        <v>21</v>
      </c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85">
        <f>SUM(C10:N10)</f>
        <v>0</v>
      </c>
      <c r="P10" s="86">
        <f>IFERROR(O10/(COUNTA(C10:N10)),0)</f>
        <v>0</v>
      </c>
    </row>
    <row r="11" spans="1:17" outlineLevel="1" x14ac:dyDescent="0.3">
      <c r="A11" s="82"/>
      <c r="B11" s="83" t="s">
        <v>0</v>
      </c>
      <c r="C11" s="87" t="str">
        <f>IFERROR(C10/C$5,"")</f>
        <v/>
      </c>
      <c r="D11" s="87" t="str">
        <f t="shared" ref="D11:N11" si="6">IFERROR(D10/D$5,"")</f>
        <v/>
      </c>
      <c r="E11" s="87" t="str">
        <f t="shared" si="6"/>
        <v/>
      </c>
      <c r="F11" s="87" t="str">
        <f t="shared" si="6"/>
        <v/>
      </c>
      <c r="G11" s="87" t="str">
        <f t="shared" si="6"/>
        <v/>
      </c>
      <c r="H11" s="87" t="str">
        <f t="shared" si="6"/>
        <v/>
      </c>
      <c r="I11" s="87" t="str">
        <f t="shared" si="6"/>
        <v/>
      </c>
      <c r="J11" s="87" t="str">
        <f t="shared" si="6"/>
        <v/>
      </c>
      <c r="K11" s="87" t="str">
        <f t="shared" si="6"/>
        <v/>
      </c>
      <c r="L11" s="87" t="str">
        <f t="shared" si="6"/>
        <v/>
      </c>
      <c r="M11" s="87" t="str">
        <f t="shared" si="6"/>
        <v/>
      </c>
      <c r="N11" s="87" t="str">
        <f t="shared" si="6"/>
        <v/>
      </c>
      <c r="O11" s="88" t="str">
        <f t="shared" ref="O11:P11" si="7">IFERROR(O10/O$5,"")</f>
        <v/>
      </c>
      <c r="P11" s="89" t="str">
        <f t="shared" si="7"/>
        <v/>
      </c>
    </row>
    <row r="12" spans="1:17" outlineLevel="1" x14ac:dyDescent="0.3">
      <c r="A12" s="82"/>
      <c r="B12" s="83" t="s">
        <v>22</v>
      </c>
      <c r="C12" s="84"/>
      <c r="D12" s="84"/>
      <c r="E12" s="84"/>
      <c r="F12" s="84"/>
      <c r="G12" s="84"/>
      <c r="H12" s="84"/>
      <c r="I12" s="84"/>
      <c r="J12" s="84"/>
      <c r="K12" s="84"/>
      <c r="L12" s="84"/>
      <c r="M12" s="84"/>
      <c r="N12" s="84"/>
      <c r="O12" s="85">
        <f>SUM(C12:N12)</f>
        <v>0</v>
      </c>
      <c r="P12" s="86">
        <f>IFERROR(O12/(COUNTA(C12:N12)),0)</f>
        <v>0</v>
      </c>
    </row>
    <row r="13" spans="1:17" outlineLevel="1" x14ac:dyDescent="0.3">
      <c r="A13" s="82"/>
      <c r="B13" s="83" t="s">
        <v>0</v>
      </c>
      <c r="C13" s="87" t="str">
        <f t="shared" ref="C13:N15" si="8">IFERROR(C12/C$5,"")</f>
        <v/>
      </c>
      <c r="D13" s="87" t="str">
        <f t="shared" si="8"/>
        <v/>
      </c>
      <c r="E13" s="87" t="str">
        <f t="shared" si="8"/>
        <v/>
      </c>
      <c r="F13" s="87" t="str">
        <f t="shared" si="8"/>
        <v/>
      </c>
      <c r="G13" s="87" t="str">
        <f t="shared" si="8"/>
        <v/>
      </c>
      <c r="H13" s="87" t="str">
        <f t="shared" si="8"/>
        <v/>
      </c>
      <c r="I13" s="87" t="str">
        <f t="shared" si="8"/>
        <v/>
      </c>
      <c r="J13" s="87" t="str">
        <f t="shared" si="8"/>
        <v/>
      </c>
      <c r="K13" s="87" t="str">
        <f t="shared" si="8"/>
        <v/>
      </c>
      <c r="L13" s="87" t="str">
        <f t="shared" si="8"/>
        <v/>
      </c>
      <c r="M13" s="87" t="str">
        <f t="shared" si="8"/>
        <v/>
      </c>
      <c r="N13" s="87" t="str">
        <f t="shared" si="8"/>
        <v/>
      </c>
      <c r="O13" s="88" t="str">
        <f>IFERROR(O12/O$5,"")</f>
        <v/>
      </c>
      <c r="P13" s="89" t="str">
        <f>IFERROR(P12/P$5,"")</f>
        <v/>
      </c>
    </row>
    <row r="14" spans="1:17" outlineLevel="1" x14ac:dyDescent="0.3">
      <c r="A14" s="82"/>
      <c r="B14" s="83" t="s">
        <v>23</v>
      </c>
      <c r="C14" s="84"/>
      <c r="D14" s="84"/>
      <c r="E14" s="84"/>
      <c r="F14" s="84"/>
      <c r="G14" s="84"/>
      <c r="H14" s="84"/>
      <c r="I14" s="84"/>
      <c r="J14" s="84"/>
      <c r="K14" s="84"/>
      <c r="L14" s="84"/>
      <c r="M14" s="84"/>
      <c r="N14" s="84"/>
      <c r="O14" s="85">
        <f>SUM(C14:N14)</f>
        <v>0</v>
      </c>
      <c r="P14" s="86">
        <f>IFERROR(O14/(COUNTA(C14:N14)),0)</f>
        <v>0</v>
      </c>
    </row>
    <row r="15" spans="1:17" outlineLevel="1" x14ac:dyDescent="0.3">
      <c r="A15" s="90"/>
      <c r="B15" s="83" t="s">
        <v>0</v>
      </c>
      <c r="C15" s="87" t="str">
        <f t="shared" si="8"/>
        <v/>
      </c>
      <c r="D15" s="87" t="str">
        <f t="shared" si="8"/>
        <v/>
      </c>
      <c r="E15" s="87" t="str">
        <f t="shared" si="8"/>
        <v/>
      </c>
      <c r="F15" s="87" t="str">
        <f t="shared" si="8"/>
        <v/>
      </c>
      <c r="G15" s="87" t="str">
        <f t="shared" si="8"/>
        <v/>
      </c>
      <c r="H15" s="87" t="str">
        <f t="shared" si="8"/>
        <v/>
      </c>
      <c r="I15" s="87" t="str">
        <f t="shared" si="8"/>
        <v/>
      </c>
      <c r="J15" s="87" t="str">
        <f t="shared" si="8"/>
        <v/>
      </c>
      <c r="K15" s="87" t="str">
        <f t="shared" si="8"/>
        <v/>
      </c>
      <c r="L15" s="87" t="str">
        <f t="shared" si="8"/>
        <v/>
      </c>
      <c r="M15" s="87" t="str">
        <f t="shared" si="8"/>
        <v/>
      </c>
      <c r="N15" s="87" t="str">
        <f t="shared" si="8"/>
        <v/>
      </c>
      <c r="O15" s="88" t="str">
        <f>IFERROR(O14/O$5,"")</f>
        <v/>
      </c>
      <c r="P15" s="89" t="str">
        <f>IFERROR(P14/P$5,"")</f>
        <v/>
      </c>
    </row>
    <row r="16" spans="1:17" ht="15" customHeight="1" x14ac:dyDescent="0.3">
      <c r="B16" s="164" t="s">
        <v>4</v>
      </c>
      <c r="C16" s="165">
        <f>C20+C22+C24+C26+C28+(C18-C30)</f>
        <v>0</v>
      </c>
      <c r="D16" s="165">
        <f t="shared" ref="D16:N16" si="9">D20+D22+D24+D26+D28+(D18-D30)</f>
        <v>0</v>
      </c>
      <c r="E16" s="165">
        <f t="shared" si="9"/>
        <v>0</v>
      </c>
      <c r="F16" s="165">
        <f t="shared" si="9"/>
        <v>0</v>
      </c>
      <c r="G16" s="165">
        <f t="shared" si="9"/>
        <v>0</v>
      </c>
      <c r="H16" s="165">
        <f t="shared" si="9"/>
        <v>0</v>
      </c>
      <c r="I16" s="165">
        <f t="shared" si="9"/>
        <v>0</v>
      </c>
      <c r="J16" s="165">
        <f t="shared" si="9"/>
        <v>0</v>
      </c>
      <c r="K16" s="165">
        <f t="shared" si="9"/>
        <v>0</v>
      </c>
      <c r="L16" s="165">
        <f t="shared" si="9"/>
        <v>0</v>
      </c>
      <c r="M16" s="165">
        <f t="shared" si="9"/>
        <v>0</v>
      </c>
      <c r="N16" s="165">
        <f t="shared" si="9"/>
        <v>0</v>
      </c>
      <c r="O16" s="166">
        <f>SUM(C16:N16)</f>
        <v>0</v>
      </c>
      <c r="P16" s="167">
        <f>IFERROR(O16/(12-COUNTIF(C16:N16,0)),0)</f>
        <v>0</v>
      </c>
      <c r="Q16" s="81">
        <f>Q5/30</f>
        <v>0</v>
      </c>
    </row>
    <row r="17" spans="2:16" x14ac:dyDescent="0.3">
      <c r="B17" s="83" t="s">
        <v>0</v>
      </c>
      <c r="C17" s="87" t="str">
        <f>IFERROR(C16/C$5,"")</f>
        <v/>
      </c>
      <c r="D17" s="87" t="str">
        <f t="shared" ref="D17:N17" si="10">IFERROR(D16/D$5,"")</f>
        <v/>
      </c>
      <c r="E17" s="87" t="str">
        <f t="shared" si="10"/>
        <v/>
      </c>
      <c r="F17" s="87" t="str">
        <f t="shared" si="10"/>
        <v/>
      </c>
      <c r="G17" s="87" t="str">
        <f t="shared" si="10"/>
        <v/>
      </c>
      <c r="H17" s="87" t="str">
        <f t="shared" si="10"/>
        <v/>
      </c>
      <c r="I17" s="87" t="str">
        <f t="shared" si="10"/>
        <v/>
      </c>
      <c r="J17" s="87" t="str">
        <f t="shared" si="10"/>
        <v/>
      </c>
      <c r="K17" s="87" t="str">
        <f t="shared" si="10"/>
        <v/>
      </c>
      <c r="L17" s="87" t="str">
        <f t="shared" si="10"/>
        <v/>
      </c>
      <c r="M17" s="87" t="str">
        <f t="shared" si="10"/>
        <v/>
      </c>
      <c r="N17" s="87" t="str">
        <f t="shared" si="10"/>
        <v/>
      </c>
      <c r="O17" s="88" t="str">
        <f t="shared" ref="O17:P27" si="11">IFERROR(O16/O$5,"")</f>
        <v/>
      </c>
      <c r="P17" s="89" t="str">
        <f t="shared" si="11"/>
        <v/>
      </c>
    </row>
    <row r="18" spans="2:16" outlineLevel="1" x14ac:dyDescent="0.3">
      <c r="B18" s="83" t="s">
        <v>26</v>
      </c>
      <c r="C18" s="84"/>
      <c r="D18" s="84"/>
      <c r="E18" s="84"/>
      <c r="F18" s="84"/>
      <c r="G18" s="84"/>
      <c r="H18" s="84"/>
      <c r="I18" s="84"/>
      <c r="J18" s="84"/>
      <c r="K18" s="84"/>
      <c r="L18" s="84"/>
      <c r="M18" s="84"/>
      <c r="N18" s="84"/>
      <c r="O18" s="85">
        <f>SUM(C18:N18)</f>
        <v>0</v>
      </c>
      <c r="P18" s="86">
        <f>IFERROR(O18/(COUNTA(C18:N18)),0)</f>
        <v>0</v>
      </c>
    </row>
    <row r="19" spans="2:16" outlineLevel="1" x14ac:dyDescent="0.3">
      <c r="B19" s="83" t="s">
        <v>0</v>
      </c>
      <c r="C19" s="87" t="str">
        <f>IFERROR(C18/C$5,"")</f>
        <v/>
      </c>
      <c r="D19" s="87" t="str">
        <f t="shared" ref="D19:N19" si="12">IFERROR(D18/D$5,"")</f>
        <v/>
      </c>
      <c r="E19" s="87" t="str">
        <f t="shared" si="12"/>
        <v/>
      </c>
      <c r="F19" s="87" t="str">
        <f t="shared" si="12"/>
        <v/>
      </c>
      <c r="G19" s="87" t="str">
        <f t="shared" si="12"/>
        <v/>
      </c>
      <c r="H19" s="87" t="str">
        <f t="shared" si="12"/>
        <v/>
      </c>
      <c r="I19" s="87" t="str">
        <f t="shared" si="12"/>
        <v/>
      </c>
      <c r="J19" s="87" t="str">
        <f t="shared" si="12"/>
        <v/>
      </c>
      <c r="K19" s="87" t="str">
        <f t="shared" si="12"/>
        <v/>
      </c>
      <c r="L19" s="87" t="str">
        <f t="shared" si="12"/>
        <v/>
      </c>
      <c r="M19" s="87" t="str">
        <f t="shared" si="12"/>
        <v/>
      </c>
      <c r="N19" s="87" t="str">
        <f t="shared" si="12"/>
        <v/>
      </c>
      <c r="O19" s="88" t="str">
        <f t="shared" ref="O19:P19" si="13">IFERROR(O18/O$5,"")</f>
        <v/>
      </c>
      <c r="P19" s="89" t="str">
        <f t="shared" si="13"/>
        <v/>
      </c>
    </row>
    <row r="20" spans="2:16" outlineLevel="1" x14ac:dyDescent="0.3">
      <c r="B20" s="83" t="s">
        <v>5</v>
      </c>
      <c r="C20" s="84"/>
      <c r="D20" s="84"/>
      <c r="E20" s="84"/>
      <c r="F20" s="84"/>
      <c r="G20" s="84"/>
      <c r="H20" s="84"/>
      <c r="I20" s="84"/>
      <c r="J20" s="84"/>
      <c r="K20" s="84"/>
      <c r="L20" s="84"/>
      <c r="M20" s="84"/>
      <c r="N20" s="84"/>
      <c r="O20" s="85">
        <f>SUM(C20:N20)</f>
        <v>0</v>
      </c>
      <c r="P20" s="86">
        <f>IFERROR(O20/(COUNTA(C20:N20)),0)</f>
        <v>0</v>
      </c>
    </row>
    <row r="21" spans="2:16" outlineLevel="1" x14ac:dyDescent="0.3">
      <c r="B21" s="83" t="s">
        <v>0</v>
      </c>
      <c r="C21" s="87" t="str">
        <f>IFERROR(C20/C$5,"")</f>
        <v/>
      </c>
      <c r="D21" s="87" t="str">
        <f t="shared" ref="D21:N21" si="14">IFERROR(D20/D$5,"")</f>
        <v/>
      </c>
      <c r="E21" s="87" t="str">
        <f t="shared" si="14"/>
        <v/>
      </c>
      <c r="F21" s="87" t="str">
        <f t="shared" si="14"/>
        <v/>
      </c>
      <c r="G21" s="87" t="str">
        <f t="shared" si="14"/>
        <v/>
      </c>
      <c r="H21" s="87" t="str">
        <f t="shared" si="14"/>
        <v/>
      </c>
      <c r="I21" s="87" t="str">
        <f t="shared" si="14"/>
        <v/>
      </c>
      <c r="J21" s="87" t="str">
        <f t="shared" si="14"/>
        <v/>
      </c>
      <c r="K21" s="87" t="str">
        <f t="shared" si="14"/>
        <v/>
      </c>
      <c r="L21" s="87" t="str">
        <f t="shared" si="14"/>
        <v/>
      </c>
      <c r="M21" s="87" t="str">
        <f t="shared" si="14"/>
        <v/>
      </c>
      <c r="N21" s="87" t="str">
        <f t="shared" si="14"/>
        <v/>
      </c>
      <c r="O21" s="88" t="str">
        <f t="shared" si="11"/>
        <v/>
      </c>
      <c r="P21" s="89" t="str">
        <f t="shared" si="11"/>
        <v/>
      </c>
    </row>
    <row r="22" spans="2:16" outlineLevel="1" x14ac:dyDescent="0.3">
      <c r="B22" s="83" t="s">
        <v>6</v>
      </c>
      <c r="C22" s="84"/>
      <c r="D22" s="84"/>
      <c r="E22" s="84"/>
      <c r="F22" s="84"/>
      <c r="G22" s="84"/>
      <c r="H22" s="84"/>
      <c r="I22" s="84"/>
      <c r="J22" s="84"/>
      <c r="K22" s="84"/>
      <c r="L22" s="84"/>
      <c r="M22" s="84"/>
      <c r="N22" s="84"/>
      <c r="O22" s="85">
        <f>SUM(C22:N22)</f>
        <v>0</v>
      </c>
      <c r="P22" s="86">
        <f>IFERROR(O22/(COUNTA(C22:N22)),0)</f>
        <v>0</v>
      </c>
    </row>
    <row r="23" spans="2:16" outlineLevel="1" x14ac:dyDescent="0.3">
      <c r="B23" s="83" t="s">
        <v>0</v>
      </c>
      <c r="C23" s="87" t="str">
        <f>IFERROR(C22/C$5,"")</f>
        <v/>
      </c>
      <c r="D23" s="87" t="str">
        <f t="shared" ref="D23:N23" si="15">IFERROR(D22/D$5,"")</f>
        <v/>
      </c>
      <c r="E23" s="87" t="str">
        <f t="shared" si="15"/>
        <v/>
      </c>
      <c r="F23" s="87" t="str">
        <f t="shared" si="15"/>
        <v/>
      </c>
      <c r="G23" s="87" t="str">
        <f t="shared" si="15"/>
        <v/>
      </c>
      <c r="H23" s="87" t="str">
        <f t="shared" si="15"/>
        <v/>
      </c>
      <c r="I23" s="87" t="str">
        <f t="shared" si="15"/>
        <v/>
      </c>
      <c r="J23" s="87" t="str">
        <f t="shared" si="15"/>
        <v/>
      </c>
      <c r="K23" s="87" t="str">
        <f t="shared" si="15"/>
        <v/>
      </c>
      <c r="L23" s="87" t="str">
        <f t="shared" si="15"/>
        <v/>
      </c>
      <c r="M23" s="87" t="str">
        <f t="shared" si="15"/>
        <v/>
      </c>
      <c r="N23" s="87" t="str">
        <f t="shared" si="15"/>
        <v/>
      </c>
      <c r="O23" s="88" t="str">
        <f t="shared" si="11"/>
        <v/>
      </c>
      <c r="P23" s="89" t="str">
        <f t="shared" si="11"/>
        <v/>
      </c>
    </row>
    <row r="24" spans="2:16" outlineLevel="1" x14ac:dyDescent="0.3">
      <c r="B24" s="83" t="s">
        <v>7</v>
      </c>
      <c r="C24" s="84"/>
      <c r="D24" s="84"/>
      <c r="E24" s="84"/>
      <c r="F24" s="84"/>
      <c r="G24" s="84"/>
      <c r="H24" s="84"/>
      <c r="I24" s="84"/>
      <c r="J24" s="84"/>
      <c r="K24" s="84"/>
      <c r="L24" s="84"/>
      <c r="M24" s="84"/>
      <c r="N24" s="84"/>
      <c r="O24" s="85">
        <f>SUM(C24:N24)</f>
        <v>0</v>
      </c>
      <c r="P24" s="86">
        <f>IFERROR(O24/(COUNTA(C24:N24)),0)</f>
        <v>0</v>
      </c>
    </row>
    <row r="25" spans="2:16" outlineLevel="1" x14ac:dyDescent="0.3">
      <c r="B25" s="83" t="s">
        <v>0</v>
      </c>
      <c r="C25" s="87" t="str">
        <f>IFERROR(C24/C$5,"")</f>
        <v/>
      </c>
      <c r="D25" s="87" t="str">
        <f t="shared" ref="D25:N25" si="16">IFERROR(D24/D$5,"")</f>
        <v/>
      </c>
      <c r="E25" s="87" t="str">
        <f t="shared" si="16"/>
        <v/>
      </c>
      <c r="F25" s="87" t="str">
        <f t="shared" si="16"/>
        <v/>
      </c>
      <c r="G25" s="87" t="str">
        <f t="shared" si="16"/>
        <v/>
      </c>
      <c r="H25" s="87" t="str">
        <f t="shared" si="16"/>
        <v/>
      </c>
      <c r="I25" s="87" t="str">
        <f t="shared" si="16"/>
        <v/>
      </c>
      <c r="J25" s="87" t="str">
        <f t="shared" si="16"/>
        <v/>
      </c>
      <c r="K25" s="87" t="str">
        <f t="shared" si="16"/>
        <v/>
      </c>
      <c r="L25" s="87" t="str">
        <f t="shared" si="16"/>
        <v/>
      </c>
      <c r="M25" s="87" t="str">
        <f t="shared" si="16"/>
        <v/>
      </c>
      <c r="N25" s="87" t="str">
        <f t="shared" si="16"/>
        <v/>
      </c>
      <c r="O25" s="88" t="str">
        <f t="shared" si="11"/>
        <v/>
      </c>
      <c r="P25" s="89" t="str">
        <f t="shared" si="11"/>
        <v/>
      </c>
    </row>
    <row r="26" spans="2:16" outlineLevel="1" x14ac:dyDescent="0.3">
      <c r="B26" s="83" t="s">
        <v>8</v>
      </c>
      <c r="C26" s="84"/>
      <c r="D26" s="84"/>
      <c r="E26" s="84"/>
      <c r="F26" s="84"/>
      <c r="G26" s="84"/>
      <c r="H26" s="84"/>
      <c r="I26" s="84"/>
      <c r="J26" s="84"/>
      <c r="K26" s="84"/>
      <c r="L26" s="84"/>
      <c r="M26" s="84"/>
      <c r="N26" s="84"/>
      <c r="O26" s="85">
        <f>SUM(C26:N26)</f>
        <v>0</v>
      </c>
      <c r="P26" s="86">
        <f>IFERROR(O26/(COUNTA(C26:N26)),0)</f>
        <v>0</v>
      </c>
    </row>
    <row r="27" spans="2:16" outlineLevel="1" x14ac:dyDescent="0.3">
      <c r="B27" s="83" t="s">
        <v>0</v>
      </c>
      <c r="C27" s="87" t="str">
        <f>IFERROR(C26/C$5,"")</f>
        <v/>
      </c>
      <c r="D27" s="87" t="str">
        <f t="shared" ref="D27:N27" si="17">IFERROR(D26/D$5,"")</f>
        <v/>
      </c>
      <c r="E27" s="87" t="str">
        <f t="shared" si="17"/>
        <v/>
      </c>
      <c r="F27" s="87" t="str">
        <f t="shared" si="17"/>
        <v/>
      </c>
      <c r="G27" s="87" t="str">
        <f t="shared" si="17"/>
        <v/>
      </c>
      <c r="H27" s="87" t="str">
        <f t="shared" si="17"/>
        <v/>
      </c>
      <c r="I27" s="87" t="str">
        <f t="shared" si="17"/>
        <v/>
      </c>
      <c r="J27" s="87" t="str">
        <f t="shared" si="17"/>
        <v/>
      </c>
      <c r="K27" s="87" t="str">
        <f t="shared" si="17"/>
        <v/>
      </c>
      <c r="L27" s="87" t="str">
        <f t="shared" si="17"/>
        <v/>
      </c>
      <c r="M27" s="87" t="str">
        <f t="shared" si="17"/>
        <v/>
      </c>
      <c r="N27" s="87" t="str">
        <f t="shared" si="17"/>
        <v/>
      </c>
      <c r="O27" s="88" t="str">
        <f t="shared" si="11"/>
        <v/>
      </c>
      <c r="P27" s="89" t="str">
        <f t="shared" si="11"/>
        <v/>
      </c>
    </row>
    <row r="28" spans="2:16" outlineLevel="1" x14ac:dyDescent="0.3">
      <c r="B28" s="83" t="s">
        <v>9</v>
      </c>
      <c r="C28" s="84"/>
      <c r="D28" s="84"/>
      <c r="E28" s="84"/>
      <c r="F28" s="84"/>
      <c r="G28" s="84"/>
      <c r="H28" s="84"/>
      <c r="I28" s="84"/>
      <c r="J28" s="84"/>
      <c r="K28" s="84"/>
      <c r="L28" s="84"/>
      <c r="M28" s="84"/>
      <c r="N28" s="84"/>
      <c r="O28" s="85">
        <f>SUM(C28:N28)</f>
        <v>0</v>
      </c>
      <c r="P28" s="86">
        <f>IFERROR(O28/(COUNTA(C28:N28)),0)</f>
        <v>0</v>
      </c>
    </row>
    <row r="29" spans="2:16" outlineLevel="1" x14ac:dyDescent="0.3">
      <c r="B29" s="83" t="s">
        <v>0</v>
      </c>
      <c r="C29" s="87" t="str">
        <f>IFERROR(C28/C$5,"")</f>
        <v/>
      </c>
      <c r="D29" s="87" t="str">
        <f t="shared" ref="D29:N29" si="18">IFERROR(D28/D$5,"")</f>
        <v/>
      </c>
      <c r="E29" s="87" t="str">
        <f t="shared" si="18"/>
        <v/>
      </c>
      <c r="F29" s="87" t="str">
        <f t="shared" si="18"/>
        <v/>
      </c>
      <c r="G29" s="87" t="str">
        <f t="shared" si="18"/>
        <v/>
      </c>
      <c r="H29" s="87" t="str">
        <f t="shared" si="18"/>
        <v/>
      </c>
      <c r="I29" s="87" t="str">
        <f t="shared" si="18"/>
        <v/>
      </c>
      <c r="J29" s="87" t="str">
        <f t="shared" si="18"/>
        <v/>
      </c>
      <c r="K29" s="87" t="str">
        <f t="shared" si="18"/>
        <v/>
      </c>
      <c r="L29" s="87" t="str">
        <f t="shared" si="18"/>
        <v/>
      </c>
      <c r="M29" s="87" t="str">
        <f t="shared" si="18"/>
        <v/>
      </c>
      <c r="N29" s="87" t="str">
        <f t="shared" si="18"/>
        <v/>
      </c>
      <c r="O29" s="88" t="str">
        <f t="shared" ref="O29:P29" si="19">IFERROR(O28/O$5,"")</f>
        <v/>
      </c>
      <c r="P29" s="89" t="str">
        <f t="shared" si="19"/>
        <v/>
      </c>
    </row>
    <row r="30" spans="2:16" outlineLevel="1" x14ac:dyDescent="0.3">
      <c r="B30" s="83" t="s">
        <v>27</v>
      </c>
      <c r="C30" s="84"/>
      <c r="D30" s="84"/>
      <c r="E30" s="84"/>
      <c r="F30" s="84"/>
      <c r="G30" s="84"/>
      <c r="H30" s="84"/>
      <c r="I30" s="84"/>
      <c r="J30" s="84"/>
      <c r="K30" s="84"/>
      <c r="L30" s="84"/>
      <c r="M30" s="84"/>
      <c r="N30" s="84"/>
      <c r="O30" s="85">
        <f>SUM(C30:N30)</f>
        <v>0</v>
      </c>
      <c r="P30" s="86">
        <f>IFERROR(O30/(COUNTA(C30:N30)),0)</f>
        <v>0</v>
      </c>
    </row>
    <row r="31" spans="2:16" outlineLevel="1" x14ac:dyDescent="0.3">
      <c r="B31" s="83" t="s">
        <v>0</v>
      </c>
      <c r="C31" s="87" t="str">
        <f>IFERROR(C30/C$5,"")</f>
        <v/>
      </c>
      <c r="D31" s="87" t="str">
        <f t="shared" ref="D31:N31" si="20">IFERROR(D30/D$5,"")</f>
        <v/>
      </c>
      <c r="E31" s="87" t="str">
        <f t="shared" si="20"/>
        <v/>
      </c>
      <c r="F31" s="87" t="str">
        <f t="shared" si="20"/>
        <v/>
      </c>
      <c r="G31" s="87" t="str">
        <f t="shared" si="20"/>
        <v/>
      </c>
      <c r="H31" s="87" t="str">
        <f t="shared" si="20"/>
        <v/>
      </c>
      <c r="I31" s="87" t="str">
        <f t="shared" si="20"/>
        <v/>
      </c>
      <c r="J31" s="87" t="str">
        <f t="shared" si="20"/>
        <v/>
      </c>
      <c r="K31" s="87" t="str">
        <f t="shared" si="20"/>
        <v/>
      </c>
      <c r="L31" s="87" t="str">
        <f t="shared" si="20"/>
        <v/>
      </c>
      <c r="M31" s="87" t="str">
        <f t="shared" si="20"/>
        <v/>
      </c>
      <c r="N31" s="87" t="str">
        <f t="shared" si="20"/>
        <v/>
      </c>
      <c r="O31" s="88" t="str">
        <f t="shared" ref="O31:P31" si="21">IFERROR(O30/O$5,"")</f>
        <v/>
      </c>
      <c r="P31" s="89" t="str">
        <f t="shared" si="21"/>
        <v/>
      </c>
    </row>
    <row r="32" spans="2:16" x14ac:dyDescent="0.3">
      <c r="B32" s="164" t="s">
        <v>10</v>
      </c>
      <c r="C32" s="165">
        <f t="shared" ref="C32:N32" si="22">C5-C16</f>
        <v>0</v>
      </c>
      <c r="D32" s="165">
        <f t="shared" si="22"/>
        <v>0</v>
      </c>
      <c r="E32" s="165">
        <f t="shared" si="22"/>
        <v>0</v>
      </c>
      <c r="F32" s="165">
        <f t="shared" si="22"/>
        <v>0</v>
      </c>
      <c r="G32" s="165">
        <f t="shared" si="22"/>
        <v>0</v>
      </c>
      <c r="H32" s="165">
        <f t="shared" si="22"/>
        <v>0</v>
      </c>
      <c r="I32" s="165">
        <f t="shared" si="22"/>
        <v>0</v>
      </c>
      <c r="J32" s="165">
        <f t="shared" si="22"/>
        <v>0</v>
      </c>
      <c r="K32" s="165">
        <f t="shared" si="22"/>
        <v>0</v>
      </c>
      <c r="L32" s="165">
        <f t="shared" si="22"/>
        <v>0</v>
      </c>
      <c r="M32" s="165">
        <f t="shared" si="22"/>
        <v>0</v>
      </c>
      <c r="N32" s="165">
        <f t="shared" si="22"/>
        <v>0</v>
      </c>
      <c r="O32" s="166">
        <f>SUM(C32:N32)</f>
        <v>0</v>
      </c>
      <c r="P32" s="167">
        <f>IFERROR(O32/(12-COUNTIF(C32:N32,0)),0)</f>
        <v>0</v>
      </c>
    </row>
    <row r="33" spans="2:16" x14ac:dyDescent="0.3">
      <c r="B33" s="83" t="s">
        <v>0</v>
      </c>
      <c r="C33" s="87" t="str">
        <f>IFERROR(C32/C$5,"")</f>
        <v/>
      </c>
      <c r="D33" s="87" t="str">
        <f t="shared" ref="D33:N33" si="23">IFERROR(D32/D$5,"")</f>
        <v/>
      </c>
      <c r="E33" s="87" t="str">
        <f t="shared" si="23"/>
        <v/>
      </c>
      <c r="F33" s="87" t="str">
        <f t="shared" si="23"/>
        <v/>
      </c>
      <c r="G33" s="87" t="str">
        <f t="shared" si="23"/>
        <v/>
      </c>
      <c r="H33" s="87" t="str">
        <f t="shared" si="23"/>
        <v/>
      </c>
      <c r="I33" s="87" t="str">
        <f t="shared" si="23"/>
        <v/>
      </c>
      <c r="J33" s="87" t="str">
        <f t="shared" si="23"/>
        <v/>
      </c>
      <c r="K33" s="87" t="str">
        <f t="shared" si="23"/>
        <v/>
      </c>
      <c r="L33" s="87" t="str">
        <f t="shared" si="23"/>
        <v/>
      </c>
      <c r="M33" s="87" t="str">
        <f t="shared" si="23"/>
        <v/>
      </c>
      <c r="N33" s="87" t="str">
        <f t="shared" si="23"/>
        <v/>
      </c>
      <c r="O33" s="88" t="str">
        <f t="shared" ref="O33:P33" si="24">IFERROR(O32/O$5,"")</f>
        <v/>
      </c>
      <c r="P33" s="89" t="str">
        <f t="shared" si="24"/>
        <v/>
      </c>
    </row>
    <row r="34" spans="2:16" x14ac:dyDescent="0.3">
      <c r="B34" s="164" t="s">
        <v>11</v>
      </c>
      <c r="C34" s="165">
        <f>C36+C38+C40+C42+C44+C46+C48+C50</f>
        <v>0</v>
      </c>
      <c r="D34" s="165">
        <f t="shared" ref="D34:N34" si="25">D36+D38+D40+D42+D44+D46+D48+D50</f>
        <v>0</v>
      </c>
      <c r="E34" s="165">
        <f t="shared" si="25"/>
        <v>0</v>
      </c>
      <c r="F34" s="165">
        <f t="shared" si="25"/>
        <v>0</v>
      </c>
      <c r="G34" s="165">
        <f t="shared" si="25"/>
        <v>0</v>
      </c>
      <c r="H34" s="165">
        <f t="shared" si="25"/>
        <v>0</v>
      </c>
      <c r="I34" s="165">
        <f t="shared" si="25"/>
        <v>0</v>
      </c>
      <c r="J34" s="165">
        <f t="shared" si="25"/>
        <v>0</v>
      </c>
      <c r="K34" s="165">
        <f t="shared" si="25"/>
        <v>0</v>
      </c>
      <c r="L34" s="165">
        <f t="shared" si="25"/>
        <v>0</v>
      </c>
      <c r="M34" s="165">
        <f t="shared" si="25"/>
        <v>0</v>
      </c>
      <c r="N34" s="165">
        <f t="shared" si="25"/>
        <v>0</v>
      </c>
      <c r="O34" s="166">
        <f>SUM(C34:N34)</f>
        <v>0</v>
      </c>
      <c r="P34" s="167">
        <f>IFERROR(O34/(12-COUNTIF(C34:N34,0)),0)</f>
        <v>0</v>
      </c>
    </row>
    <row r="35" spans="2:16" x14ac:dyDescent="0.3">
      <c r="B35" s="83" t="s">
        <v>0</v>
      </c>
      <c r="C35" s="87" t="str">
        <f>IFERROR(C34/C$5,"")</f>
        <v/>
      </c>
      <c r="D35" s="87" t="str">
        <f t="shared" ref="D35:N35" si="26">IFERROR(D34/D$5,"")</f>
        <v/>
      </c>
      <c r="E35" s="87" t="str">
        <f t="shared" si="26"/>
        <v/>
      </c>
      <c r="F35" s="87" t="str">
        <f t="shared" si="26"/>
        <v/>
      </c>
      <c r="G35" s="87" t="str">
        <f t="shared" si="26"/>
        <v/>
      </c>
      <c r="H35" s="87" t="str">
        <f t="shared" si="26"/>
        <v/>
      </c>
      <c r="I35" s="87" t="str">
        <f t="shared" si="26"/>
        <v/>
      </c>
      <c r="J35" s="87" t="str">
        <f t="shared" si="26"/>
        <v/>
      </c>
      <c r="K35" s="87" t="str">
        <f t="shared" si="26"/>
        <v/>
      </c>
      <c r="L35" s="87" t="str">
        <f t="shared" si="26"/>
        <v/>
      </c>
      <c r="M35" s="87" t="str">
        <f t="shared" si="26"/>
        <v/>
      </c>
      <c r="N35" s="87" t="str">
        <f t="shared" si="26"/>
        <v/>
      </c>
      <c r="O35" s="88" t="str">
        <f t="shared" ref="O35:P35" si="27">IFERROR(O34/O$5,"")</f>
        <v/>
      </c>
      <c r="P35" s="89" t="str">
        <f t="shared" si="27"/>
        <v/>
      </c>
    </row>
    <row r="36" spans="2:16" outlineLevel="1" x14ac:dyDescent="0.3">
      <c r="B36" s="83">
        <f>שכר!B6</f>
        <v>0</v>
      </c>
      <c r="C36" s="84">
        <f>שכר!C6</f>
        <v>0</v>
      </c>
      <c r="D36" s="84">
        <f>שכר!D6</f>
        <v>0</v>
      </c>
      <c r="E36" s="84">
        <f>שכר!E6</f>
        <v>0</v>
      </c>
      <c r="F36" s="84">
        <f>שכר!F6</f>
        <v>0</v>
      </c>
      <c r="G36" s="84">
        <f>שכר!G6</f>
        <v>0</v>
      </c>
      <c r="H36" s="84">
        <f>שכר!H6</f>
        <v>0</v>
      </c>
      <c r="I36" s="84">
        <f>שכר!I6</f>
        <v>0</v>
      </c>
      <c r="J36" s="84">
        <f>שכר!J6</f>
        <v>0</v>
      </c>
      <c r="K36" s="84">
        <f>שכר!K6</f>
        <v>0</v>
      </c>
      <c r="L36" s="84">
        <f>שכר!L6</f>
        <v>0</v>
      </c>
      <c r="M36" s="84">
        <f>שכר!M6</f>
        <v>0</v>
      </c>
      <c r="N36" s="84">
        <f>שכר!N6</f>
        <v>0</v>
      </c>
      <c r="O36" s="85">
        <f>SUM(C36:N36)</f>
        <v>0</v>
      </c>
      <c r="P36" s="86">
        <f>IFERROR(O36/(COUNTA(C36:N36)),0)</f>
        <v>0</v>
      </c>
    </row>
    <row r="37" spans="2:16" outlineLevel="1" x14ac:dyDescent="0.3">
      <c r="B37" s="83" t="s">
        <v>0</v>
      </c>
      <c r="C37" s="87" t="str">
        <f>IFERROR(C36/C$5,"")</f>
        <v/>
      </c>
      <c r="D37" s="87" t="str">
        <f t="shared" ref="D37:N37" si="28">IFERROR(D36/D$5,"")</f>
        <v/>
      </c>
      <c r="E37" s="87" t="str">
        <f t="shared" si="28"/>
        <v/>
      </c>
      <c r="F37" s="87" t="str">
        <f t="shared" si="28"/>
        <v/>
      </c>
      <c r="G37" s="87" t="str">
        <f t="shared" si="28"/>
        <v/>
      </c>
      <c r="H37" s="87" t="str">
        <f t="shared" si="28"/>
        <v/>
      </c>
      <c r="I37" s="87" t="str">
        <f t="shared" si="28"/>
        <v/>
      </c>
      <c r="J37" s="87" t="str">
        <f t="shared" si="28"/>
        <v/>
      </c>
      <c r="K37" s="87" t="str">
        <f t="shared" si="28"/>
        <v/>
      </c>
      <c r="L37" s="87" t="str">
        <f t="shared" si="28"/>
        <v/>
      </c>
      <c r="M37" s="87" t="str">
        <f t="shared" si="28"/>
        <v/>
      </c>
      <c r="N37" s="87" t="str">
        <f t="shared" si="28"/>
        <v/>
      </c>
      <c r="O37" s="88" t="str">
        <f t="shared" ref="O37:P37" si="29">IFERROR(O36/O$5,"")</f>
        <v/>
      </c>
      <c r="P37" s="89" t="str">
        <f t="shared" si="29"/>
        <v/>
      </c>
    </row>
    <row r="38" spans="2:16" outlineLevel="1" x14ac:dyDescent="0.3">
      <c r="B38" s="83">
        <f>שכר!B7</f>
        <v>0</v>
      </c>
      <c r="C38" s="84">
        <f>שכר!C7</f>
        <v>0</v>
      </c>
      <c r="D38" s="84">
        <f>שכר!D7</f>
        <v>0</v>
      </c>
      <c r="E38" s="84">
        <f>שכר!E7</f>
        <v>0</v>
      </c>
      <c r="F38" s="84">
        <f>שכר!F7</f>
        <v>0</v>
      </c>
      <c r="G38" s="84">
        <f>שכר!G7</f>
        <v>0</v>
      </c>
      <c r="H38" s="84">
        <f>שכר!H7</f>
        <v>0</v>
      </c>
      <c r="I38" s="84">
        <f>שכר!I7</f>
        <v>0</v>
      </c>
      <c r="J38" s="84">
        <f>שכר!J7</f>
        <v>0</v>
      </c>
      <c r="K38" s="84">
        <f>שכר!K7</f>
        <v>0</v>
      </c>
      <c r="L38" s="84">
        <f>שכר!L7</f>
        <v>0</v>
      </c>
      <c r="M38" s="84">
        <f>שכר!M7</f>
        <v>0</v>
      </c>
      <c r="N38" s="84">
        <f>שכר!N7</f>
        <v>0</v>
      </c>
      <c r="O38" s="85">
        <f>SUM(C38:N38)</f>
        <v>0</v>
      </c>
      <c r="P38" s="86">
        <f>IFERROR(O38/(COUNTA(C38:N38)),0)</f>
        <v>0</v>
      </c>
    </row>
    <row r="39" spans="2:16" outlineLevel="1" x14ac:dyDescent="0.3">
      <c r="B39" s="83" t="s">
        <v>0</v>
      </c>
      <c r="C39" s="87" t="str">
        <f t="shared" ref="C39:N39" si="30">IFERROR(C38/C$5,"")</f>
        <v/>
      </c>
      <c r="D39" s="87" t="str">
        <f t="shared" ref="D39:N39" si="31">IFERROR(D38/D$5,"")</f>
        <v/>
      </c>
      <c r="E39" s="87" t="str">
        <f t="shared" si="31"/>
        <v/>
      </c>
      <c r="F39" s="87" t="str">
        <f t="shared" si="31"/>
        <v/>
      </c>
      <c r="G39" s="87" t="str">
        <f t="shared" si="31"/>
        <v/>
      </c>
      <c r="H39" s="87" t="str">
        <f t="shared" si="31"/>
        <v/>
      </c>
      <c r="I39" s="87" t="str">
        <f t="shared" si="31"/>
        <v/>
      </c>
      <c r="J39" s="87" t="str">
        <f t="shared" si="31"/>
        <v/>
      </c>
      <c r="K39" s="87" t="str">
        <f t="shared" si="31"/>
        <v/>
      </c>
      <c r="L39" s="87" t="str">
        <f t="shared" si="31"/>
        <v/>
      </c>
      <c r="M39" s="87" t="str">
        <f t="shared" si="31"/>
        <v/>
      </c>
      <c r="N39" s="87" t="str">
        <f t="shared" si="31"/>
        <v/>
      </c>
      <c r="O39" s="88" t="str">
        <f t="shared" ref="O39:P39" si="32">IFERROR(O38/O$5,"")</f>
        <v/>
      </c>
      <c r="P39" s="89" t="str">
        <f t="shared" si="32"/>
        <v/>
      </c>
    </row>
    <row r="40" spans="2:16" outlineLevel="1" x14ac:dyDescent="0.3">
      <c r="B40" s="83">
        <f>שכר!B8</f>
        <v>0</v>
      </c>
      <c r="C40" s="84">
        <f>שכר!C8</f>
        <v>0</v>
      </c>
      <c r="D40" s="84">
        <f>שכר!D8</f>
        <v>0</v>
      </c>
      <c r="E40" s="84">
        <f>שכר!E8</f>
        <v>0</v>
      </c>
      <c r="F40" s="84">
        <f>שכר!F8</f>
        <v>0</v>
      </c>
      <c r="G40" s="84">
        <f>שכר!G8</f>
        <v>0</v>
      </c>
      <c r="H40" s="84">
        <f>שכר!H8</f>
        <v>0</v>
      </c>
      <c r="I40" s="84">
        <f>שכר!I8</f>
        <v>0</v>
      </c>
      <c r="J40" s="84">
        <f>שכר!J8</f>
        <v>0</v>
      </c>
      <c r="K40" s="84">
        <f>שכר!K8</f>
        <v>0</v>
      </c>
      <c r="L40" s="84">
        <f>שכר!L8</f>
        <v>0</v>
      </c>
      <c r="M40" s="84">
        <f>שכר!M8</f>
        <v>0</v>
      </c>
      <c r="N40" s="84">
        <f>שכר!N8</f>
        <v>0</v>
      </c>
      <c r="O40" s="85">
        <f>SUM(C40:N40)</f>
        <v>0</v>
      </c>
      <c r="P40" s="86">
        <f>IFERROR(O40/(COUNTA(C40:N40)),0)</f>
        <v>0</v>
      </c>
    </row>
    <row r="41" spans="2:16" outlineLevel="1" x14ac:dyDescent="0.3">
      <c r="B41" s="83" t="s">
        <v>0</v>
      </c>
      <c r="C41" s="87" t="str">
        <f t="shared" ref="C41:N41" si="33">IFERROR(C40/C$5,"")</f>
        <v/>
      </c>
      <c r="D41" s="87" t="str">
        <f t="shared" ref="D41:N41" si="34">IFERROR(D40/D$5,"")</f>
        <v/>
      </c>
      <c r="E41" s="87" t="str">
        <f t="shared" si="34"/>
        <v/>
      </c>
      <c r="F41" s="87" t="str">
        <f t="shared" si="34"/>
        <v/>
      </c>
      <c r="G41" s="87" t="str">
        <f t="shared" si="34"/>
        <v/>
      </c>
      <c r="H41" s="87" t="str">
        <f t="shared" si="34"/>
        <v/>
      </c>
      <c r="I41" s="87" t="str">
        <f t="shared" si="34"/>
        <v/>
      </c>
      <c r="J41" s="87" t="str">
        <f t="shared" si="34"/>
        <v/>
      </c>
      <c r="K41" s="87" t="str">
        <f t="shared" si="34"/>
        <v/>
      </c>
      <c r="L41" s="87" t="str">
        <f t="shared" si="34"/>
        <v/>
      </c>
      <c r="M41" s="87" t="str">
        <f t="shared" si="34"/>
        <v/>
      </c>
      <c r="N41" s="87" t="str">
        <f t="shared" si="34"/>
        <v/>
      </c>
      <c r="O41" s="88" t="str">
        <f t="shared" ref="O41:P41" si="35">IFERROR(O40/O$5,"")</f>
        <v/>
      </c>
      <c r="P41" s="89" t="str">
        <f t="shared" si="35"/>
        <v/>
      </c>
    </row>
    <row r="42" spans="2:16" ht="14.25" customHeight="1" outlineLevel="1" x14ac:dyDescent="0.3">
      <c r="B42" s="83">
        <f>שכר!B9</f>
        <v>0</v>
      </c>
      <c r="C42" s="84">
        <f>שכר!C9</f>
        <v>0</v>
      </c>
      <c r="D42" s="84">
        <f>שכר!D9</f>
        <v>0</v>
      </c>
      <c r="E42" s="84">
        <f>שכר!E9</f>
        <v>0</v>
      </c>
      <c r="F42" s="84">
        <f>שכר!F9</f>
        <v>0</v>
      </c>
      <c r="G42" s="84">
        <f>שכר!G9</f>
        <v>0</v>
      </c>
      <c r="H42" s="84">
        <f>שכר!H9</f>
        <v>0</v>
      </c>
      <c r="I42" s="84">
        <f>שכר!I9</f>
        <v>0</v>
      </c>
      <c r="J42" s="84">
        <f>שכר!J9</f>
        <v>0</v>
      </c>
      <c r="K42" s="84">
        <f>שכר!K9</f>
        <v>0</v>
      </c>
      <c r="L42" s="84">
        <f>שכר!L9</f>
        <v>0</v>
      </c>
      <c r="M42" s="84">
        <f>שכר!M9</f>
        <v>0</v>
      </c>
      <c r="N42" s="84">
        <f>שכר!N9</f>
        <v>0</v>
      </c>
      <c r="O42" s="85">
        <f>SUM(C42:N42)</f>
        <v>0</v>
      </c>
      <c r="P42" s="86">
        <f>IFERROR(O42/(COUNTA(C42:N42)),0)</f>
        <v>0</v>
      </c>
    </row>
    <row r="43" spans="2:16" ht="14.25" customHeight="1" outlineLevel="1" x14ac:dyDescent="0.3">
      <c r="B43" s="83" t="s">
        <v>0</v>
      </c>
      <c r="C43" s="87" t="str">
        <f t="shared" ref="C43:N43" si="36">IFERROR(C42/C$5,"")</f>
        <v/>
      </c>
      <c r="D43" s="87" t="str">
        <f t="shared" ref="D43:N43" si="37">IFERROR(D42/D$5,"")</f>
        <v/>
      </c>
      <c r="E43" s="87" t="str">
        <f t="shared" si="37"/>
        <v/>
      </c>
      <c r="F43" s="87" t="str">
        <f t="shared" si="37"/>
        <v/>
      </c>
      <c r="G43" s="87" t="str">
        <f t="shared" si="37"/>
        <v/>
      </c>
      <c r="H43" s="87" t="str">
        <f t="shared" si="37"/>
        <v/>
      </c>
      <c r="I43" s="87" t="str">
        <f t="shared" si="37"/>
        <v/>
      </c>
      <c r="J43" s="87" t="str">
        <f t="shared" si="37"/>
        <v/>
      </c>
      <c r="K43" s="87" t="str">
        <f t="shared" si="37"/>
        <v/>
      </c>
      <c r="L43" s="87" t="str">
        <f t="shared" si="37"/>
        <v/>
      </c>
      <c r="M43" s="87" t="str">
        <f t="shared" si="37"/>
        <v/>
      </c>
      <c r="N43" s="87" t="str">
        <f t="shared" si="37"/>
        <v/>
      </c>
      <c r="O43" s="88" t="str">
        <f t="shared" ref="O43:P43" si="38">IFERROR(O42/O$5,"")</f>
        <v/>
      </c>
      <c r="P43" s="89" t="str">
        <f t="shared" si="38"/>
        <v/>
      </c>
    </row>
    <row r="44" spans="2:16" ht="14.25" customHeight="1" outlineLevel="1" x14ac:dyDescent="0.3">
      <c r="B44" s="83">
        <f>שכר!B10</f>
        <v>0</v>
      </c>
      <c r="C44" s="84">
        <f>שכר!C10</f>
        <v>0</v>
      </c>
      <c r="D44" s="84">
        <f>שכר!D10</f>
        <v>0</v>
      </c>
      <c r="E44" s="84">
        <f>שכר!E10</f>
        <v>0</v>
      </c>
      <c r="F44" s="84">
        <f>שכר!F10</f>
        <v>0</v>
      </c>
      <c r="G44" s="84">
        <f>שכר!G10</f>
        <v>0</v>
      </c>
      <c r="H44" s="84">
        <f>שכר!H10</f>
        <v>0</v>
      </c>
      <c r="I44" s="84">
        <f>שכר!I10</f>
        <v>0</v>
      </c>
      <c r="J44" s="84">
        <f>שכר!J10</f>
        <v>0</v>
      </c>
      <c r="K44" s="84">
        <f>שכר!K10</f>
        <v>0</v>
      </c>
      <c r="L44" s="84">
        <f>שכר!L10</f>
        <v>0</v>
      </c>
      <c r="M44" s="84">
        <f>שכר!M10</f>
        <v>0</v>
      </c>
      <c r="N44" s="84">
        <f>שכר!N10</f>
        <v>0</v>
      </c>
      <c r="O44" s="85">
        <f>SUM(C44:N44)</f>
        <v>0</v>
      </c>
      <c r="P44" s="86">
        <f>IFERROR(O44/(COUNTA(C44:N44)),0)</f>
        <v>0</v>
      </c>
    </row>
    <row r="45" spans="2:16" ht="14.25" customHeight="1" outlineLevel="1" x14ac:dyDescent="0.3">
      <c r="B45" s="83" t="s">
        <v>0</v>
      </c>
      <c r="C45" s="87" t="str">
        <f t="shared" ref="C45:N45" si="39">IFERROR(C44/C$5,"")</f>
        <v/>
      </c>
      <c r="D45" s="87" t="str">
        <f t="shared" ref="D45:N45" si="40">IFERROR(D44/D$5,"")</f>
        <v/>
      </c>
      <c r="E45" s="87" t="str">
        <f t="shared" si="40"/>
        <v/>
      </c>
      <c r="F45" s="87" t="str">
        <f t="shared" si="40"/>
        <v/>
      </c>
      <c r="G45" s="87" t="str">
        <f t="shared" si="40"/>
        <v/>
      </c>
      <c r="H45" s="87" t="str">
        <f t="shared" si="40"/>
        <v/>
      </c>
      <c r="I45" s="87" t="str">
        <f t="shared" si="40"/>
        <v/>
      </c>
      <c r="J45" s="87" t="str">
        <f t="shared" si="40"/>
        <v/>
      </c>
      <c r="K45" s="87" t="str">
        <f t="shared" si="40"/>
        <v/>
      </c>
      <c r="L45" s="87" t="str">
        <f t="shared" si="40"/>
        <v/>
      </c>
      <c r="M45" s="87" t="str">
        <f t="shared" si="40"/>
        <v/>
      </c>
      <c r="N45" s="87" t="str">
        <f t="shared" si="40"/>
        <v/>
      </c>
      <c r="O45" s="88" t="str">
        <f t="shared" ref="O45:P45" si="41">IFERROR(O44/O$5,"")</f>
        <v/>
      </c>
      <c r="P45" s="89" t="str">
        <f t="shared" si="41"/>
        <v/>
      </c>
    </row>
    <row r="46" spans="2:16" ht="14.25" customHeight="1" outlineLevel="1" x14ac:dyDescent="0.3">
      <c r="B46" s="83">
        <f>שכר!B11</f>
        <v>0</v>
      </c>
      <c r="C46" s="84">
        <f>שכר!C11</f>
        <v>0</v>
      </c>
      <c r="D46" s="84">
        <f>שכר!D11</f>
        <v>0</v>
      </c>
      <c r="E46" s="84">
        <f>שכר!E11</f>
        <v>0</v>
      </c>
      <c r="F46" s="84">
        <f>שכר!F11</f>
        <v>0</v>
      </c>
      <c r="G46" s="84">
        <f>שכר!G11</f>
        <v>0</v>
      </c>
      <c r="H46" s="84">
        <f>שכר!H11</f>
        <v>0</v>
      </c>
      <c r="I46" s="84">
        <f>שכר!I11</f>
        <v>0</v>
      </c>
      <c r="J46" s="84">
        <f>שכר!J11</f>
        <v>0</v>
      </c>
      <c r="K46" s="84">
        <f>שכר!K11</f>
        <v>0</v>
      </c>
      <c r="L46" s="84">
        <f>שכר!L11</f>
        <v>0</v>
      </c>
      <c r="M46" s="84">
        <f>שכר!M11</f>
        <v>0</v>
      </c>
      <c r="N46" s="84">
        <f>שכר!N11</f>
        <v>0</v>
      </c>
      <c r="O46" s="85">
        <f>SUM(C46:N46)</f>
        <v>0</v>
      </c>
      <c r="P46" s="86">
        <f>IFERROR(O46/(COUNTA(C46:N46)),0)</f>
        <v>0</v>
      </c>
    </row>
    <row r="47" spans="2:16" ht="14.25" customHeight="1" outlineLevel="1" x14ac:dyDescent="0.3">
      <c r="B47" s="83" t="s">
        <v>0</v>
      </c>
      <c r="C47" s="87" t="str">
        <f t="shared" ref="C47:N47" si="42">IFERROR(C46/C$5,"")</f>
        <v/>
      </c>
      <c r="D47" s="87" t="str">
        <f t="shared" ref="D47:N47" si="43">IFERROR(D46/D$5,"")</f>
        <v/>
      </c>
      <c r="E47" s="87" t="str">
        <f t="shared" si="43"/>
        <v/>
      </c>
      <c r="F47" s="87" t="str">
        <f t="shared" si="43"/>
        <v/>
      </c>
      <c r="G47" s="87" t="str">
        <f t="shared" si="43"/>
        <v/>
      </c>
      <c r="H47" s="87" t="str">
        <f t="shared" si="43"/>
        <v/>
      </c>
      <c r="I47" s="87" t="str">
        <f t="shared" si="43"/>
        <v/>
      </c>
      <c r="J47" s="87" t="str">
        <f t="shared" si="43"/>
        <v/>
      </c>
      <c r="K47" s="87" t="str">
        <f t="shared" si="43"/>
        <v/>
      </c>
      <c r="L47" s="87" t="str">
        <f t="shared" si="43"/>
        <v/>
      </c>
      <c r="M47" s="87" t="str">
        <f t="shared" si="43"/>
        <v/>
      </c>
      <c r="N47" s="87" t="str">
        <f t="shared" si="43"/>
        <v/>
      </c>
      <c r="O47" s="88" t="str">
        <f t="shared" ref="O47:P47" si="44">IFERROR(O46/O$5,"")</f>
        <v/>
      </c>
      <c r="P47" s="89" t="str">
        <f t="shared" si="44"/>
        <v/>
      </c>
    </row>
    <row r="48" spans="2:16" ht="14.25" customHeight="1" outlineLevel="1" x14ac:dyDescent="0.3">
      <c r="B48" s="83">
        <f>שכר!B12</f>
        <v>0</v>
      </c>
      <c r="C48" s="84">
        <f>שכר!C12</f>
        <v>0</v>
      </c>
      <c r="D48" s="84">
        <f>שכר!D12</f>
        <v>0</v>
      </c>
      <c r="E48" s="84">
        <f>שכר!E12</f>
        <v>0</v>
      </c>
      <c r="F48" s="84">
        <f>שכר!F12</f>
        <v>0</v>
      </c>
      <c r="G48" s="84">
        <f>שכר!G12</f>
        <v>0</v>
      </c>
      <c r="H48" s="84">
        <f>שכר!H12</f>
        <v>0</v>
      </c>
      <c r="I48" s="84">
        <f>שכר!I12</f>
        <v>0</v>
      </c>
      <c r="J48" s="84">
        <f>שכר!J12</f>
        <v>0</v>
      </c>
      <c r="K48" s="84">
        <f>שכר!K12</f>
        <v>0</v>
      </c>
      <c r="L48" s="84">
        <f>שכר!L12</f>
        <v>0</v>
      </c>
      <c r="M48" s="84">
        <f>שכר!M12</f>
        <v>0</v>
      </c>
      <c r="N48" s="84">
        <f>שכר!N12</f>
        <v>0</v>
      </c>
      <c r="O48" s="85">
        <f>SUM(C48:N48)</f>
        <v>0</v>
      </c>
      <c r="P48" s="86">
        <f>IFERROR(O48/(COUNTA(C48:N48)),0)</f>
        <v>0</v>
      </c>
    </row>
    <row r="49" spans="2:18" ht="14.25" customHeight="1" outlineLevel="1" x14ac:dyDescent="0.3">
      <c r="B49" s="83" t="s">
        <v>0</v>
      </c>
      <c r="C49" s="87" t="str">
        <f t="shared" ref="C49:N49" si="45">IFERROR(C48/C$5,"")</f>
        <v/>
      </c>
      <c r="D49" s="87" t="str">
        <f t="shared" ref="D49:N49" si="46">IFERROR(D48/D$5,"")</f>
        <v/>
      </c>
      <c r="E49" s="87" t="str">
        <f t="shared" si="46"/>
        <v/>
      </c>
      <c r="F49" s="87" t="str">
        <f t="shared" si="46"/>
        <v/>
      </c>
      <c r="G49" s="87" t="str">
        <f t="shared" si="46"/>
        <v/>
      </c>
      <c r="H49" s="87" t="str">
        <f t="shared" si="46"/>
        <v/>
      </c>
      <c r="I49" s="87" t="str">
        <f t="shared" si="46"/>
        <v/>
      </c>
      <c r="J49" s="87" t="str">
        <f t="shared" si="46"/>
        <v/>
      </c>
      <c r="K49" s="87" t="str">
        <f t="shared" si="46"/>
        <v/>
      </c>
      <c r="L49" s="87" t="str">
        <f t="shared" si="46"/>
        <v/>
      </c>
      <c r="M49" s="87" t="str">
        <f t="shared" si="46"/>
        <v/>
      </c>
      <c r="N49" s="87" t="str">
        <f t="shared" si="46"/>
        <v/>
      </c>
      <c r="O49" s="88" t="str">
        <f t="shared" ref="O49:P49" si="47">IFERROR(O48/O$5,"")</f>
        <v/>
      </c>
      <c r="P49" s="89" t="str">
        <f t="shared" si="47"/>
        <v/>
      </c>
    </row>
    <row r="50" spans="2:18" ht="14.25" customHeight="1" outlineLevel="1" x14ac:dyDescent="0.3">
      <c r="B50" s="83">
        <f>שכר!B13</f>
        <v>0</v>
      </c>
      <c r="C50" s="84">
        <f>שכר!C13</f>
        <v>0</v>
      </c>
      <c r="D50" s="84">
        <f>שכר!D13</f>
        <v>0</v>
      </c>
      <c r="E50" s="84">
        <f>שכר!E13</f>
        <v>0</v>
      </c>
      <c r="F50" s="84">
        <f>שכר!F13</f>
        <v>0</v>
      </c>
      <c r="G50" s="84">
        <f>שכר!G13</f>
        <v>0</v>
      </c>
      <c r="H50" s="84">
        <f>שכר!H13</f>
        <v>0</v>
      </c>
      <c r="I50" s="84">
        <f>שכר!I13</f>
        <v>0</v>
      </c>
      <c r="J50" s="84">
        <f>שכר!J13</f>
        <v>0</v>
      </c>
      <c r="K50" s="84">
        <f>שכר!K13</f>
        <v>0</v>
      </c>
      <c r="L50" s="84">
        <f>שכר!L13</f>
        <v>0</v>
      </c>
      <c r="M50" s="84">
        <f>שכר!M13</f>
        <v>0</v>
      </c>
      <c r="N50" s="84">
        <f>שכר!N13</f>
        <v>0</v>
      </c>
      <c r="O50" s="85">
        <f>SUM(C50:N50)</f>
        <v>0</v>
      </c>
      <c r="P50" s="86">
        <f>IFERROR(O50/(COUNTA(C50:N50)),0)</f>
        <v>0</v>
      </c>
    </row>
    <row r="51" spans="2:18" ht="14.25" customHeight="1" outlineLevel="1" x14ac:dyDescent="0.3">
      <c r="B51" s="83" t="s">
        <v>0</v>
      </c>
      <c r="C51" s="87" t="str">
        <f t="shared" ref="C51:N51" si="48">IFERROR(C50/C$5,"")</f>
        <v/>
      </c>
      <c r="D51" s="87" t="str">
        <f t="shared" ref="D51:N51" si="49">IFERROR(D50/D$5,"")</f>
        <v/>
      </c>
      <c r="E51" s="87" t="str">
        <f t="shared" si="49"/>
        <v/>
      </c>
      <c r="F51" s="87" t="str">
        <f t="shared" si="49"/>
        <v/>
      </c>
      <c r="G51" s="87" t="str">
        <f t="shared" si="49"/>
        <v/>
      </c>
      <c r="H51" s="87" t="str">
        <f t="shared" si="49"/>
        <v/>
      </c>
      <c r="I51" s="87" t="str">
        <f t="shared" si="49"/>
        <v/>
      </c>
      <c r="J51" s="87" t="str">
        <f t="shared" si="49"/>
        <v/>
      </c>
      <c r="K51" s="87" t="str">
        <f t="shared" si="49"/>
        <v/>
      </c>
      <c r="L51" s="87" t="str">
        <f t="shared" si="49"/>
        <v/>
      </c>
      <c r="M51" s="87" t="str">
        <f t="shared" si="49"/>
        <v/>
      </c>
      <c r="N51" s="87" t="str">
        <f t="shared" si="49"/>
        <v/>
      </c>
      <c r="O51" s="88" t="str">
        <f t="shared" ref="O51:P51" si="50">IFERROR(O50/O$5,"")</f>
        <v/>
      </c>
      <c r="P51" s="89" t="str">
        <f t="shared" si="50"/>
        <v/>
      </c>
    </row>
    <row r="52" spans="2:18" x14ac:dyDescent="0.3">
      <c r="B52" s="164" t="s">
        <v>12</v>
      </c>
      <c r="C52" s="165">
        <f>קבועות!C5</f>
        <v>0</v>
      </c>
      <c r="D52" s="165">
        <f>קבועות!D5</f>
        <v>0</v>
      </c>
      <c r="E52" s="165">
        <f>קבועות!E5</f>
        <v>0</v>
      </c>
      <c r="F52" s="165">
        <f>קבועות!F5</f>
        <v>0</v>
      </c>
      <c r="G52" s="165">
        <f>קבועות!G5</f>
        <v>0</v>
      </c>
      <c r="H52" s="165">
        <f>קבועות!H5</f>
        <v>0</v>
      </c>
      <c r="I52" s="165">
        <f>קבועות!I5</f>
        <v>0</v>
      </c>
      <c r="J52" s="165">
        <f>קבועות!J5</f>
        <v>0</v>
      </c>
      <c r="K52" s="165">
        <f>קבועות!K5</f>
        <v>0</v>
      </c>
      <c r="L52" s="165">
        <f>קבועות!L5</f>
        <v>0</v>
      </c>
      <c r="M52" s="165">
        <f>קבועות!M5</f>
        <v>0</v>
      </c>
      <c r="N52" s="165">
        <f>קבועות!N5</f>
        <v>0</v>
      </c>
      <c r="O52" s="166">
        <f>SUM(C52:N52)</f>
        <v>0</v>
      </c>
      <c r="P52" s="167">
        <f>IFERROR(O52/(12-COUNTIF(C52:N52,0)),0)</f>
        <v>0</v>
      </c>
    </row>
    <row r="53" spans="2:18" x14ac:dyDescent="0.3">
      <c r="B53" s="83" t="s">
        <v>0</v>
      </c>
      <c r="C53" s="87" t="str">
        <f>IFERROR(C52/C$5,"")</f>
        <v/>
      </c>
      <c r="D53" s="87" t="str">
        <f t="shared" ref="D53:N53" si="51">IFERROR(D52/D$5,"")</f>
        <v/>
      </c>
      <c r="E53" s="87" t="str">
        <f t="shared" si="51"/>
        <v/>
      </c>
      <c r="F53" s="87" t="str">
        <f t="shared" si="51"/>
        <v/>
      </c>
      <c r="G53" s="87" t="str">
        <f t="shared" si="51"/>
        <v/>
      </c>
      <c r="H53" s="87" t="str">
        <f t="shared" si="51"/>
        <v/>
      </c>
      <c r="I53" s="87" t="str">
        <f t="shared" si="51"/>
        <v/>
      </c>
      <c r="J53" s="87" t="str">
        <f t="shared" si="51"/>
        <v/>
      </c>
      <c r="K53" s="87" t="str">
        <f t="shared" si="51"/>
        <v/>
      </c>
      <c r="L53" s="87" t="str">
        <f t="shared" si="51"/>
        <v/>
      </c>
      <c r="M53" s="87" t="str">
        <f t="shared" si="51"/>
        <v/>
      </c>
      <c r="N53" s="87" t="str">
        <f t="shared" si="51"/>
        <v/>
      </c>
      <c r="O53" s="88" t="str">
        <f t="shared" ref="O53:P53" si="52">IFERROR(O52/O$5,"")</f>
        <v/>
      </c>
      <c r="P53" s="89" t="str">
        <f t="shared" si="52"/>
        <v/>
      </c>
    </row>
    <row r="54" spans="2:18" collapsed="1" x14ac:dyDescent="0.3">
      <c r="B54" s="164" t="s">
        <v>13</v>
      </c>
      <c r="C54" s="165">
        <f>C5*1.5%</f>
        <v>0</v>
      </c>
      <c r="D54" s="165">
        <f t="shared" ref="D54:N54" si="53">D5*1.5%</f>
        <v>0</v>
      </c>
      <c r="E54" s="165">
        <f t="shared" si="53"/>
        <v>0</v>
      </c>
      <c r="F54" s="165">
        <f t="shared" si="53"/>
        <v>0</v>
      </c>
      <c r="G54" s="165">
        <f t="shared" si="53"/>
        <v>0</v>
      </c>
      <c r="H54" s="165">
        <f t="shared" si="53"/>
        <v>0</v>
      </c>
      <c r="I54" s="165">
        <f t="shared" si="53"/>
        <v>0</v>
      </c>
      <c r="J54" s="165">
        <f t="shared" si="53"/>
        <v>0</v>
      </c>
      <c r="K54" s="165">
        <f t="shared" si="53"/>
        <v>0</v>
      </c>
      <c r="L54" s="165">
        <f t="shared" si="53"/>
        <v>0</v>
      </c>
      <c r="M54" s="165">
        <f t="shared" si="53"/>
        <v>0</v>
      </c>
      <c r="N54" s="165">
        <f t="shared" si="53"/>
        <v>0</v>
      </c>
      <c r="O54" s="166">
        <f>SUM(C54:N54)</f>
        <v>0</v>
      </c>
      <c r="P54" s="167">
        <f>IFERROR(O54/(12-COUNTIF(C54:N54,0)),0)</f>
        <v>0</v>
      </c>
    </row>
    <row r="55" spans="2:18" x14ac:dyDescent="0.3">
      <c r="B55" s="83" t="s">
        <v>0</v>
      </c>
      <c r="C55" s="87" t="str">
        <f>IFERROR(C54/C$5,"")</f>
        <v/>
      </c>
      <c r="D55" s="87" t="str">
        <f t="shared" ref="D55:N55" si="54">IFERROR(D54/D$5,"")</f>
        <v/>
      </c>
      <c r="E55" s="87" t="str">
        <f t="shared" si="54"/>
        <v/>
      </c>
      <c r="F55" s="87" t="str">
        <f t="shared" si="54"/>
        <v/>
      </c>
      <c r="G55" s="87" t="str">
        <f t="shared" si="54"/>
        <v/>
      </c>
      <c r="H55" s="87" t="str">
        <f t="shared" si="54"/>
        <v/>
      </c>
      <c r="I55" s="87" t="str">
        <f t="shared" si="54"/>
        <v/>
      </c>
      <c r="J55" s="87" t="str">
        <f t="shared" si="54"/>
        <v/>
      </c>
      <c r="K55" s="87" t="str">
        <f t="shared" si="54"/>
        <v/>
      </c>
      <c r="L55" s="87" t="str">
        <f t="shared" si="54"/>
        <v/>
      </c>
      <c r="M55" s="87" t="str">
        <f t="shared" si="54"/>
        <v/>
      </c>
      <c r="N55" s="87" t="str">
        <f t="shared" si="54"/>
        <v/>
      </c>
      <c r="O55" s="88" t="str">
        <f t="shared" ref="O55:P55" si="55">IFERROR(O54/O$5,"")</f>
        <v/>
      </c>
      <c r="P55" s="89" t="str">
        <f t="shared" si="55"/>
        <v/>
      </c>
    </row>
    <row r="56" spans="2:18" collapsed="1" x14ac:dyDescent="0.3">
      <c r="B56" s="164" t="s">
        <v>14</v>
      </c>
      <c r="C56" s="165">
        <f>C54+C52+C34+C16</f>
        <v>0</v>
      </c>
      <c r="D56" s="165">
        <f t="shared" ref="D56:N56" si="56">D54+D52+D34+D16</f>
        <v>0</v>
      </c>
      <c r="E56" s="165">
        <f t="shared" si="56"/>
        <v>0</v>
      </c>
      <c r="F56" s="165">
        <f t="shared" si="56"/>
        <v>0</v>
      </c>
      <c r="G56" s="165">
        <f t="shared" si="56"/>
        <v>0</v>
      </c>
      <c r="H56" s="165">
        <f t="shared" si="56"/>
        <v>0</v>
      </c>
      <c r="I56" s="165">
        <f t="shared" si="56"/>
        <v>0</v>
      </c>
      <c r="J56" s="165">
        <f t="shared" si="56"/>
        <v>0</v>
      </c>
      <c r="K56" s="165">
        <f t="shared" si="56"/>
        <v>0</v>
      </c>
      <c r="L56" s="165">
        <f t="shared" si="56"/>
        <v>0</v>
      </c>
      <c r="M56" s="165">
        <f t="shared" si="56"/>
        <v>0</v>
      </c>
      <c r="N56" s="165">
        <f t="shared" si="56"/>
        <v>0</v>
      </c>
      <c r="O56" s="166">
        <f>SUM(C56:N56)</f>
        <v>0</v>
      </c>
      <c r="P56" s="167">
        <f>IFERROR(O56/(12-COUNTIF(C56:N56,0)),0)</f>
        <v>0</v>
      </c>
    </row>
    <row r="57" spans="2:18" x14ac:dyDescent="0.3">
      <c r="B57" s="83" t="s">
        <v>0</v>
      </c>
      <c r="C57" s="87" t="str">
        <f>IFERROR(C56/C$5,"")</f>
        <v/>
      </c>
      <c r="D57" s="87" t="str">
        <f t="shared" ref="D57:N57" si="57">IFERROR(D56/D$5,"")</f>
        <v/>
      </c>
      <c r="E57" s="87" t="str">
        <f t="shared" si="57"/>
        <v/>
      </c>
      <c r="F57" s="87" t="str">
        <f t="shared" si="57"/>
        <v/>
      </c>
      <c r="G57" s="87" t="str">
        <f t="shared" si="57"/>
        <v/>
      </c>
      <c r="H57" s="87" t="str">
        <f t="shared" si="57"/>
        <v/>
      </c>
      <c r="I57" s="87" t="str">
        <f t="shared" si="57"/>
        <v/>
      </c>
      <c r="J57" s="87" t="str">
        <f t="shared" si="57"/>
        <v/>
      </c>
      <c r="K57" s="87" t="str">
        <f t="shared" si="57"/>
        <v/>
      </c>
      <c r="L57" s="87" t="str">
        <f t="shared" si="57"/>
        <v/>
      </c>
      <c r="M57" s="87" t="str">
        <f t="shared" si="57"/>
        <v/>
      </c>
      <c r="N57" s="87" t="str">
        <f t="shared" si="57"/>
        <v/>
      </c>
      <c r="O57" s="88" t="str">
        <f t="shared" ref="O57:P57" si="58">IFERROR(O56/O$5,"")</f>
        <v/>
      </c>
      <c r="P57" s="89" t="str">
        <f t="shared" si="58"/>
        <v/>
      </c>
    </row>
    <row r="58" spans="2:18" collapsed="1" x14ac:dyDescent="0.3">
      <c r="B58" s="164" t="s">
        <v>15</v>
      </c>
      <c r="C58" s="165">
        <f t="shared" ref="C58:N58" si="59">C5-C56</f>
        <v>0</v>
      </c>
      <c r="D58" s="165">
        <f t="shared" si="59"/>
        <v>0</v>
      </c>
      <c r="E58" s="165">
        <f t="shared" si="59"/>
        <v>0</v>
      </c>
      <c r="F58" s="165">
        <f t="shared" si="59"/>
        <v>0</v>
      </c>
      <c r="G58" s="165">
        <f t="shared" si="59"/>
        <v>0</v>
      </c>
      <c r="H58" s="165">
        <f t="shared" si="59"/>
        <v>0</v>
      </c>
      <c r="I58" s="165">
        <f t="shared" si="59"/>
        <v>0</v>
      </c>
      <c r="J58" s="165">
        <f t="shared" si="59"/>
        <v>0</v>
      </c>
      <c r="K58" s="165">
        <f t="shared" si="59"/>
        <v>0</v>
      </c>
      <c r="L58" s="165">
        <f t="shared" si="59"/>
        <v>0</v>
      </c>
      <c r="M58" s="165">
        <f t="shared" si="59"/>
        <v>0</v>
      </c>
      <c r="N58" s="165">
        <f t="shared" si="59"/>
        <v>0</v>
      </c>
      <c r="O58" s="166">
        <f>SUM(C58:N58)</f>
        <v>0</v>
      </c>
      <c r="P58" s="167">
        <f>IFERROR(O58/(12-COUNTIF(C58:N58,0)),0)</f>
        <v>0</v>
      </c>
      <c r="R58" s="74"/>
    </row>
    <row r="59" spans="2:18" s="70" customFormat="1" ht="14.5" thickBot="1" x14ac:dyDescent="0.35">
      <c r="B59" s="95" t="s">
        <v>0</v>
      </c>
      <c r="C59" s="96" t="str">
        <f t="shared" ref="C59:P59" si="60">IFERROR(C58/C$5,"")</f>
        <v/>
      </c>
      <c r="D59" s="96" t="str">
        <f t="shared" si="60"/>
        <v/>
      </c>
      <c r="E59" s="96" t="str">
        <f t="shared" si="60"/>
        <v/>
      </c>
      <c r="F59" s="96" t="str">
        <f t="shared" si="60"/>
        <v/>
      </c>
      <c r="G59" s="96" t="str">
        <f t="shared" si="60"/>
        <v/>
      </c>
      <c r="H59" s="96" t="str">
        <f t="shared" si="60"/>
        <v/>
      </c>
      <c r="I59" s="96" t="str">
        <f t="shared" si="60"/>
        <v/>
      </c>
      <c r="J59" s="96" t="str">
        <f t="shared" si="60"/>
        <v/>
      </c>
      <c r="K59" s="96" t="str">
        <f t="shared" si="60"/>
        <v/>
      </c>
      <c r="L59" s="96" t="str">
        <f t="shared" si="60"/>
        <v/>
      </c>
      <c r="M59" s="96" t="str">
        <f t="shared" si="60"/>
        <v/>
      </c>
      <c r="N59" s="96" t="str">
        <f t="shared" si="60"/>
        <v/>
      </c>
      <c r="O59" s="97" t="str">
        <f t="shared" si="60"/>
        <v/>
      </c>
      <c r="P59" s="98" t="str">
        <f t="shared" si="60"/>
        <v/>
      </c>
    </row>
    <row r="60" spans="2:18" x14ac:dyDescent="0.3">
      <c r="C60" s="99"/>
      <c r="D60" s="99"/>
      <c r="E60" s="99"/>
      <c r="F60" s="99"/>
      <c r="G60" s="99"/>
      <c r="H60" s="99"/>
      <c r="I60" s="99"/>
      <c r="J60" s="99"/>
      <c r="K60" s="99"/>
      <c r="L60" s="99"/>
      <c r="M60" s="99"/>
      <c r="N60" s="99"/>
      <c r="O60" s="100"/>
      <c r="P60" s="99"/>
    </row>
    <row r="61" spans="2:18" ht="14.5" thickBot="1" x14ac:dyDescent="0.35">
      <c r="D61" s="99"/>
      <c r="E61" s="99"/>
      <c r="F61" s="99"/>
      <c r="G61" s="99"/>
      <c r="H61" s="99"/>
      <c r="I61" s="99"/>
      <c r="J61" s="99"/>
      <c r="K61" s="99"/>
      <c r="L61" s="99"/>
      <c r="M61" s="99"/>
      <c r="N61" s="70"/>
      <c r="O61" s="70" t="s">
        <v>51</v>
      </c>
      <c r="P61" s="101" t="str">
        <f>IFERROR((P34+P52)/(100%-P17-P55),"")</f>
        <v/>
      </c>
    </row>
    <row r="62" spans="2:18" ht="14.5" thickTop="1" x14ac:dyDescent="0.3">
      <c r="B62" s="70" t="s">
        <v>25</v>
      </c>
      <c r="C62" s="99"/>
      <c r="D62" s="99"/>
      <c r="E62" s="99"/>
      <c r="F62" s="99"/>
      <c r="G62" s="99"/>
      <c r="H62" s="99"/>
      <c r="I62" s="99"/>
      <c r="J62" s="99"/>
      <c r="K62" s="99"/>
      <c r="L62" s="99"/>
      <c r="M62" s="99"/>
      <c r="N62" s="99"/>
      <c r="O62" s="100"/>
      <c r="P62" s="99"/>
    </row>
    <row r="63" spans="2:18" ht="14.5" thickBot="1" x14ac:dyDescent="0.35">
      <c r="C63" s="102"/>
      <c r="D63" s="99"/>
      <c r="E63" s="99"/>
      <c r="F63" s="99"/>
      <c r="G63" s="99"/>
      <c r="H63" s="99"/>
      <c r="I63" s="99"/>
      <c r="J63" s="99"/>
      <c r="K63" s="99"/>
      <c r="L63" s="99"/>
      <c r="M63" s="99"/>
      <c r="N63" s="99"/>
      <c r="O63" s="100"/>
      <c r="P63" s="99"/>
    </row>
    <row r="64" spans="2:18" collapsed="1" x14ac:dyDescent="0.3">
      <c r="B64" s="168" t="s">
        <v>28</v>
      </c>
      <c r="C64" s="169"/>
      <c r="D64" s="169"/>
      <c r="E64" s="169"/>
      <c r="F64" s="169"/>
      <c r="G64" s="169"/>
      <c r="H64" s="169"/>
      <c r="I64" s="169"/>
      <c r="J64" s="169"/>
      <c r="K64" s="169"/>
      <c r="L64" s="169"/>
      <c r="M64" s="169"/>
      <c r="N64" s="169"/>
      <c r="O64" s="170">
        <f>SUM(C64:N64)</f>
        <v>0</v>
      </c>
      <c r="P64" s="171">
        <f>IFERROR(O64/(12-COUNTIF($C$5:$N$5,0)),0)</f>
        <v>0</v>
      </c>
    </row>
    <row r="65" spans="2:16" x14ac:dyDescent="0.3">
      <c r="B65" s="83" t="s">
        <v>0</v>
      </c>
      <c r="C65" s="87" t="str">
        <f t="shared" ref="C65:P65" si="61">IFERROR(C64/C$5,"")</f>
        <v/>
      </c>
      <c r="D65" s="87" t="str">
        <f t="shared" si="61"/>
        <v/>
      </c>
      <c r="E65" s="87" t="str">
        <f t="shared" si="61"/>
        <v/>
      </c>
      <c r="F65" s="87" t="str">
        <f t="shared" si="61"/>
        <v/>
      </c>
      <c r="G65" s="87" t="str">
        <f t="shared" si="61"/>
        <v/>
      </c>
      <c r="H65" s="87" t="str">
        <f t="shared" si="61"/>
        <v/>
      </c>
      <c r="I65" s="87" t="str">
        <f t="shared" si="61"/>
        <v/>
      </c>
      <c r="J65" s="87" t="str">
        <f t="shared" si="61"/>
        <v/>
      </c>
      <c r="K65" s="87" t="str">
        <f t="shared" si="61"/>
        <v/>
      </c>
      <c r="L65" s="87" t="str">
        <f t="shared" si="61"/>
        <v/>
      </c>
      <c r="M65" s="87" t="str">
        <f t="shared" si="61"/>
        <v/>
      </c>
      <c r="N65" s="87" t="str">
        <f t="shared" si="61"/>
        <v/>
      </c>
      <c r="O65" s="87" t="str">
        <f t="shared" si="61"/>
        <v/>
      </c>
      <c r="P65" s="89" t="str">
        <f t="shared" si="61"/>
        <v/>
      </c>
    </row>
    <row r="66" spans="2:16" outlineLevel="1" collapsed="1" x14ac:dyDescent="0.3">
      <c r="B66" s="164" t="s">
        <v>30</v>
      </c>
      <c r="C66" s="165"/>
      <c r="D66" s="165"/>
      <c r="E66" s="165"/>
      <c r="F66" s="165"/>
      <c r="G66" s="165"/>
      <c r="H66" s="165"/>
      <c r="I66" s="165"/>
      <c r="J66" s="165"/>
      <c r="K66" s="165"/>
      <c r="L66" s="165"/>
      <c r="M66" s="165"/>
      <c r="N66" s="165"/>
      <c r="O66" s="166">
        <f>SUM(C66:N66)</f>
        <v>0</v>
      </c>
      <c r="P66" s="167">
        <f>IFERROR(O66/(12-COUNTIF($C$5:$N$5,0)),0)</f>
        <v>0</v>
      </c>
    </row>
    <row r="67" spans="2:16" outlineLevel="1" x14ac:dyDescent="0.3">
      <c r="B67" s="83" t="s">
        <v>0</v>
      </c>
      <c r="C67" s="87" t="str">
        <f t="shared" ref="C67:P67" si="62">IFERROR(C66/C$5,"")</f>
        <v/>
      </c>
      <c r="D67" s="87" t="str">
        <f t="shared" si="62"/>
        <v/>
      </c>
      <c r="E67" s="87" t="str">
        <f t="shared" si="62"/>
        <v/>
      </c>
      <c r="F67" s="87" t="str">
        <f t="shared" si="62"/>
        <v/>
      </c>
      <c r="G67" s="87" t="str">
        <f t="shared" si="62"/>
        <v/>
      </c>
      <c r="H67" s="87" t="str">
        <f t="shared" si="62"/>
        <v/>
      </c>
      <c r="I67" s="87" t="str">
        <f t="shared" si="62"/>
        <v/>
      </c>
      <c r="J67" s="87" t="str">
        <f t="shared" si="62"/>
        <v/>
      </c>
      <c r="K67" s="87" t="str">
        <f t="shared" si="62"/>
        <v/>
      </c>
      <c r="L67" s="87" t="str">
        <f t="shared" si="62"/>
        <v/>
      </c>
      <c r="M67" s="87" t="str">
        <f t="shared" si="62"/>
        <v/>
      </c>
      <c r="N67" s="87" t="str">
        <f t="shared" si="62"/>
        <v/>
      </c>
      <c r="O67" s="87" t="str">
        <f t="shared" si="62"/>
        <v/>
      </c>
      <c r="P67" s="89" t="str">
        <f t="shared" si="62"/>
        <v/>
      </c>
    </row>
    <row r="68" spans="2:16" outlineLevel="1" collapsed="1" x14ac:dyDescent="0.3">
      <c r="B68" s="164" t="s">
        <v>31</v>
      </c>
      <c r="C68" s="165"/>
      <c r="D68" s="165"/>
      <c r="E68" s="165"/>
      <c r="F68" s="165"/>
      <c r="G68" s="165"/>
      <c r="H68" s="165"/>
      <c r="I68" s="165"/>
      <c r="J68" s="165"/>
      <c r="K68" s="165"/>
      <c r="L68" s="165"/>
      <c r="M68" s="165"/>
      <c r="N68" s="165"/>
      <c r="O68" s="166">
        <f>SUM(C68:N68)</f>
        <v>0</v>
      </c>
      <c r="P68" s="167">
        <f>IFERROR(O68/(12-COUNTIF($C$5:$N$5,0)),0)</f>
        <v>0</v>
      </c>
    </row>
    <row r="69" spans="2:16" outlineLevel="1" x14ac:dyDescent="0.3">
      <c r="B69" s="83" t="s">
        <v>0</v>
      </c>
      <c r="C69" s="87" t="str">
        <f t="shared" ref="C69:P77" si="63">IFERROR(C68/C$5,"")</f>
        <v/>
      </c>
      <c r="D69" s="87" t="str">
        <f t="shared" si="63"/>
        <v/>
      </c>
      <c r="E69" s="87" t="str">
        <f t="shared" si="63"/>
        <v/>
      </c>
      <c r="F69" s="87" t="str">
        <f t="shared" si="63"/>
        <v/>
      </c>
      <c r="G69" s="87" t="str">
        <f t="shared" si="63"/>
        <v/>
      </c>
      <c r="H69" s="87" t="str">
        <f t="shared" si="63"/>
        <v/>
      </c>
      <c r="I69" s="87" t="str">
        <f t="shared" si="63"/>
        <v/>
      </c>
      <c r="J69" s="87" t="str">
        <f t="shared" si="63"/>
        <v/>
      </c>
      <c r="K69" s="87" t="str">
        <f t="shared" si="63"/>
        <v/>
      </c>
      <c r="L69" s="87" t="str">
        <f t="shared" si="63"/>
        <v/>
      </c>
      <c r="M69" s="87" t="str">
        <f t="shared" si="63"/>
        <v/>
      </c>
      <c r="N69" s="87" t="str">
        <f t="shared" si="63"/>
        <v/>
      </c>
      <c r="O69" s="87" t="str">
        <f t="shared" si="63"/>
        <v/>
      </c>
      <c r="P69" s="89" t="str">
        <f t="shared" si="63"/>
        <v/>
      </c>
    </row>
    <row r="70" spans="2:16" outlineLevel="1" collapsed="1" x14ac:dyDescent="0.3">
      <c r="B70" s="164" t="s">
        <v>37</v>
      </c>
      <c r="C70" s="165"/>
      <c r="D70" s="165"/>
      <c r="E70" s="165"/>
      <c r="F70" s="165"/>
      <c r="G70" s="165"/>
      <c r="H70" s="165"/>
      <c r="I70" s="165"/>
      <c r="J70" s="165"/>
      <c r="K70" s="165"/>
      <c r="L70" s="165"/>
      <c r="M70" s="165"/>
      <c r="N70" s="165"/>
      <c r="O70" s="166">
        <f>SUM(C70:N70)</f>
        <v>0</v>
      </c>
      <c r="P70" s="167">
        <f>IFERROR(O70/(12-COUNTIF($C$5:$N$5,0)),0)</f>
        <v>0</v>
      </c>
    </row>
    <row r="71" spans="2:16" outlineLevel="1" x14ac:dyDescent="0.3">
      <c r="B71" s="83" t="s">
        <v>0</v>
      </c>
      <c r="C71" s="87" t="str">
        <f t="shared" si="63"/>
        <v/>
      </c>
      <c r="D71" s="87" t="str">
        <f t="shared" si="63"/>
        <v/>
      </c>
      <c r="E71" s="87" t="str">
        <f t="shared" si="63"/>
        <v/>
      </c>
      <c r="F71" s="87" t="str">
        <f t="shared" si="63"/>
        <v/>
      </c>
      <c r="G71" s="87" t="str">
        <f t="shared" si="63"/>
        <v/>
      </c>
      <c r="H71" s="87" t="str">
        <f t="shared" si="63"/>
        <v/>
      </c>
      <c r="I71" s="87" t="str">
        <f t="shared" si="63"/>
        <v/>
      </c>
      <c r="J71" s="87" t="str">
        <f t="shared" si="63"/>
        <v/>
      </c>
      <c r="K71" s="87" t="str">
        <f t="shared" si="63"/>
        <v/>
      </c>
      <c r="L71" s="87" t="str">
        <f t="shared" si="63"/>
        <v/>
      </c>
      <c r="M71" s="87" t="str">
        <f t="shared" si="63"/>
        <v/>
      </c>
      <c r="N71" s="87" t="str">
        <f t="shared" si="63"/>
        <v/>
      </c>
      <c r="O71" s="87" t="str">
        <f t="shared" si="63"/>
        <v/>
      </c>
      <c r="P71" s="89" t="str">
        <f t="shared" si="63"/>
        <v/>
      </c>
    </row>
    <row r="72" spans="2:16" outlineLevel="1" collapsed="1" x14ac:dyDescent="0.3">
      <c r="B72" s="164" t="s">
        <v>40</v>
      </c>
      <c r="C72" s="165"/>
      <c r="D72" s="165"/>
      <c r="E72" s="165"/>
      <c r="F72" s="165"/>
      <c r="G72" s="165"/>
      <c r="H72" s="165"/>
      <c r="I72" s="165"/>
      <c r="J72" s="165"/>
      <c r="K72" s="165"/>
      <c r="L72" s="165"/>
      <c r="M72" s="165"/>
      <c r="N72" s="165"/>
      <c r="O72" s="166">
        <f>SUM(C72:N72)</f>
        <v>0</v>
      </c>
      <c r="P72" s="167">
        <f>IFERROR(O72/(12-COUNTIF($C$5:$N$5,0)),0)</f>
        <v>0</v>
      </c>
    </row>
    <row r="73" spans="2:16" outlineLevel="1" x14ac:dyDescent="0.3">
      <c r="B73" s="83" t="s">
        <v>0</v>
      </c>
      <c r="C73" s="87" t="str">
        <f t="shared" si="63"/>
        <v/>
      </c>
      <c r="D73" s="87" t="str">
        <f t="shared" si="63"/>
        <v/>
      </c>
      <c r="E73" s="87" t="str">
        <f t="shared" si="63"/>
        <v/>
      </c>
      <c r="F73" s="87" t="str">
        <f t="shared" si="63"/>
        <v/>
      </c>
      <c r="G73" s="87" t="str">
        <f t="shared" si="63"/>
        <v/>
      </c>
      <c r="H73" s="87" t="str">
        <f t="shared" si="63"/>
        <v/>
      </c>
      <c r="I73" s="87" t="str">
        <f t="shared" si="63"/>
        <v/>
      </c>
      <c r="J73" s="87" t="str">
        <f t="shared" si="63"/>
        <v/>
      </c>
      <c r="K73" s="87" t="str">
        <f t="shared" si="63"/>
        <v/>
      </c>
      <c r="L73" s="87" t="str">
        <f t="shared" si="63"/>
        <v/>
      </c>
      <c r="M73" s="87" t="str">
        <f t="shared" si="63"/>
        <v/>
      </c>
      <c r="N73" s="87" t="str">
        <f t="shared" si="63"/>
        <v/>
      </c>
      <c r="O73" s="87" t="str">
        <f t="shared" si="63"/>
        <v/>
      </c>
      <c r="P73" s="89" t="str">
        <f t="shared" si="63"/>
        <v/>
      </c>
    </row>
    <row r="74" spans="2:16" outlineLevel="1" collapsed="1" x14ac:dyDescent="0.3">
      <c r="B74" s="164" t="s">
        <v>38</v>
      </c>
      <c r="C74" s="165"/>
      <c r="D74" s="165"/>
      <c r="E74" s="165"/>
      <c r="F74" s="165"/>
      <c r="G74" s="165"/>
      <c r="H74" s="165"/>
      <c r="I74" s="165"/>
      <c r="J74" s="165"/>
      <c r="K74" s="165"/>
      <c r="L74" s="165"/>
      <c r="M74" s="165"/>
      <c r="N74" s="165"/>
      <c r="O74" s="166">
        <f>SUM(C74:N74)</f>
        <v>0</v>
      </c>
      <c r="P74" s="167">
        <f>IFERROR(O74/(12-COUNTIF($C$5:$N$5,0)),0)</f>
        <v>0</v>
      </c>
    </row>
    <row r="75" spans="2:16" outlineLevel="1" x14ac:dyDescent="0.3">
      <c r="B75" s="83" t="s">
        <v>0</v>
      </c>
      <c r="C75" s="87" t="str">
        <f t="shared" ref="C75:P75" si="64">IFERROR(C74/C$5,"")</f>
        <v/>
      </c>
      <c r="D75" s="87" t="str">
        <f t="shared" si="64"/>
        <v/>
      </c>
      <c r="E75" s="87" t="str">
        <f t="shared" si="64"/>
        <v/>
      </c>
      <c r="F75" s="87" t="str">
        <f t="shared" si="64"/>
        <v/>
      </c>
      <c r="G75" s="87" t="str">
        <f t="shared" si="64"/>
        <v/>
      </c>
      <c r="H75" s="87" t="str">
        <f t="shared" si="64"/>
        <v/>
      </c>
      <c r="I75" s="87" t="str">
        <f t="shared" si="64"/>
        <v/>
      </c>
      <c r="J75" s="87" t="str">
        <f t="shared" si="64"/>
        <v/>
      </c>
      <c r="K75" s="87" t="str">
        <f t="shared" si="64"/>
        <v/>
      </c>
      <c r="L75" s="87" t="str">
        <f t="shared" si="64"/>
        <v/>
      </c>
      <c r="M75" s="87" t="str">
        <f t="shared" si="64"/>
        <v/>
      </c>
      <c r="N75" s="87" t="str">
        <f t="shared" si="64"/>
        <v/>
      </c>
      <c r="O75" s="87" t="str">
        <f t="shared" si="64"/>
        <v/>
      </c>
      <c r="P75" s="89" t="str">
        <f t="shared" si="64"/>
        <v/>
      </c>
    </row>
    <row r="76" spans="2:16" outlineLevel="1" collapsed="1" x14ac:dyDescent="0.3">
      <c r="B76" s="164" t="s">
        <v>29</v>
      </c>
      <c r="C76" s="165"/>
      <c r="D76" s="165"/>
      <c r="E76" s="165"/>
      <c r="F76" s="165"/>
      <c r="G76" s="165"/>
      <c r="H76" s="165"/>
      <c r="I76" s="165"/>
      <c r="J76" s="165"/>
      <c r="K76" s="165"/>
      <c r="L76" s="165"/>
      <c r="M76" s="165"/>
      <c r="N76" s="165"/>
      <c r="O76" s="166">
        <f>SUM(C76:N76)</f>
        <v>0</v>
      </c>
      <c r="P76" s="167">
        <f>IFERROR(O76/(12-COUNTIF($C$5:$N$5,0)),0)</f>
        <v>0</v>
      </c>
    </row>
    <row r="77" spans="2:16" outlineLevel="1" x14ac:dyDescent="0.3">
      <c r="B77" s="83" t="s">
        <v>0</v>
      </c>
      <c r="C77" s="87" t="str">
        <f t="shared" si="63"/>
        <v/>
      </c>
      <c r="D77" s="87" t="str">
        <f t="shared" si="63"/>
        <v/>
      </c>
      <c r="E77" s="87" t="str">
        <f t="shared" si="63"/>
        <v/>
      </c>
      <c r="F77" s="87" t="str">
        <f t="shared" si="63"/>
        <v/>
      </c>
      <c r="G77" s="87" t="str">
        <f t="shared" si="63"/>
        <v/>
      </c>
      <c r="H77" s="87" t="str">
        <f t="shared" si="63"/>
        <v/>
      </c>
      <c r="I77" s="87" t="str">
        <f t="shared" si="63"/>
        <v/>
      </c>
      <c r="J77" s="87" t="str">
        <f t="shared" si="63"/>
        <v/>
      </c>
      <c r="K77" s="87" t="str">
        <f t="shared" si="63"/>
        <v/>
      </c>
      <c r="L77" s="87" t="str">
        <f t="shared" si="63"/>
        <v/>
      </c>
      <c r="M77" s="87" t="str">
        <f t="shared" si="63"/>
        <v/>
      </c>
      <c r="N77" s="87" t="str">
        <f t="shared" si="63"/>
        <v/>
      </c>
      <c r="O77" s="87" t="str">
        <f t="shared" si="63"/>
        <v/>
      </c>
      <c r="P77" s="89" t="str">
        <f t="shared" si="63"/>
        <v/>
      </c>
    </row>
    <row r="78" spans="2:16" outlineLevel="1" collapsed="1" x14ac:dyDescent="0.3">
      <c r="B78" s="164" t="s">
        <v>39</v>
      </c>
      <c r="C78" s="165"/>
      <c r="D78" s="165"/>
      <c r="E78" s="165"/>
      <c r="F78" s="165"/>
      <c r="G78" s="165"/>
      <c r="H78" s="165"/>
      <c r="I78" s="165"/>
      <c r="J78" s="165"/>
      <c r="K78" s="165"/>
      <c r="L78" s="165"/>
      <c r="M78" s="165"/>
      <c r="N78" s="165"/>
      <c r="O78" s="166">
        <f>SUM(C78:N78)</f>
        <v>0</v>
      </c>
      <c r="P78" s="167">
        <f>IFERROR(O78/(12-COUNTIF($C$5:$N$5,0)),0)</f>
        <v>0</v>
      </c>
    </row>
    <row r="79" spans="2:16" outlineLevel="1" x14ac:dyDescent="0.3">
      <c r="B79" s="83" t="s">
        <v>0</v>
      </c>
      <c r="C79" s="87" t="str">
        <f t="shared" ref="C79:P79" si="65">IFERROR(C78/C$5,"")</f>
        <v/>
      </c>
      <c r="D79" s="87" t="str">
        <f t="shared" si="65"/>
        <v/>
      </c>
      <c r="E79" s="87" t="str">
        <f t="shared" si="65"/>
        <v/>
      </c>
      <c r="F79" s="87" t="str">
        <f t="shared" si="65"/>
        <v/>
      </c>
      <c r="G79" s="87" t="str">
        <f t="shared" si="65"/>
        <v/>
      </c>
      <c r="H79" s="87" t="str">
        <f t="shared" si="65"/>
        <v/>
      </c>
      <c r="I79" s="87" t="str">
        <f t="shared" si="65"/>
        <v/>
      </c>
      <c r="J79" s="87" t="str">
        <f t="shared" si="65"/>
        <v/>
      </c>
      <c r="K79" s="87" t="str">
        <f t="shared" si="65"/>
        <v/>
      </c>
      <c r="L79" s="87" t="str">
        <f t="shared" si="65"/>
        <v/>
      </c>
      <c r="M79" s="87" t="str">
        <f t="shared" si="65"/>
        <v/>
      </c>
      <c r="N79" s="87" t="str">
        <f t="shared" si="65"/>
        <v/>
      </c>
      <c r="O79" s="87" t="str">
        <f t="shared" si="65"/>
        <v/>
      </c>
      <c r="P79" s="89" t="str">
        <f t="shared" si="65"/>
        <v/>
      </c>
    </row>
    <row r="80" spans="2:16" outlineLevel="1" collapsed="1" x14ac:dyDescent="0.3">
      <c r="B80" s="164" t="s">
        <v>32</v>
      </c>
      <c r="C80" s="165"/>
      <c r="D80" s="165"/>
      <c r="E80" s="165"/>
      <c r="F80" s="165"/>
      <c r="G80" s="165"/>
      <c r="H80" s="165"/>
      <c r="I80" s="165"/>
      <c r="J80" s="165"/>
      <c r="K80" s="165"/>
      <c r="L80" s="165"/>
      <c r="M80" s="165"/>
      <c r="N80" s="165"/>
      <c r="O80" s="166">
        <f>SUM(C80:N80)</f>
        <v>0</v>
      </c>
      <c r="P80" s="167">
        <f>IFERROR(O80/(12-COUNTIF($C$5:$N$5,0)),0)</f>
        <v>0</v>
      </c>
    </row>
    <row r="81" spans="2:16" outlineLevel="1" x14ac:dyDescent="0.3">
      <c r="B81" s="83" t="s">
        <v>0</v>
      </c>
      <c r="C81" s="87" t="str">
        <f t="shared" ref="C81:P81" si="66">IFERROR(C80/C$5,"")</f>
        <v/>
      </c>
      <c r="D81" s="87" t="str">
        <f t="shared" si="66"/>
        <v/>
      </c>
      <c r="E81" s="87" t="str">
        <f t="shared" si="66"/>
        <v/>
      </c>
      <c r="F81" s="87" t="str">
        <f t="shared" si="66"/>
        <v/>
      </c>
      <c r="G81" s="87" t="str">
        <f t="shared" si="66"/>
        <v/>
      </c>
      <c r="H81" s="87" t="str">
        <f t="shared" si="66"/>
        <v/>
      </c>
      <c r="I81" s="87" t="str">
        <f t="shared" si="66"/>
        <v/>
      </c>
      <c r="J81" s="87" t="str">
        <f t="shared" si="66"/>
        <v/>
      </c>
      <c r="K81" s="87" t="str">
        <f t="shared" si="66"/>
        <v/>
      </c>
      <c r="L81" s="87" t="str">
        <f t="shared" si="66"/>
        <v/>
      </c>
      <c r="M81" s="87" t="str">
        <f t="shared" si="66"/>
        <v/>
      </c>
      <c r="N81" s="87" t="str">
        <f t="shared" si="66"/>
        <v/>
      </c>
      <c r="O81" s="87" t="str">
        <f t="shared" si="66"/>
        <v/>
      </c>
      <c r="P81" s="89" t="str">
        <f t="shared" si="66"/>
        <v/>
      </c>
    </row>
    <row r="82" spans="2:16" outlineLevel="1" collapsed="1" x14ac:dyDescent="0.3">
      <c r="B82" s="164" t="s">
        <v>33</v>
      </c>
      <c r="C82" s="165">
        <f>C30-C18</f>
        <v>0</v>
      </c>
      <c r="D82" s="165">
        <f t="shared" ref="D82:N82" si="67">D30-D18</f>
        <v>0</v>
      </c>
      <c r="E82" s="165">
        <f t="shared" si="67"/>
        <v>0</v>
      </c>
      <c r="F82" s="165">
        <f t="shared" si="67"/>
        <v>0</v>
      </c>
      <c r="G82" s="165">
        <f t="shared" si="67"/>
        <v>0</v>
      </c>
      <c r="H82" s="165">
        <f t="shared" si="67"/>
        <v>0</v>
      </c>
      <c r="I82" s="165">
        <f t="shared" si="67"/>
        <v>0</v>
      </c>
      <c r="J82" s="165">
        <f t="shared" si="67"/>
        <v>0</v>
      </c>
      <c r="K82" s="165">
        <f t="shared" si="67"/>
        <v>0</v>
      </c>
      <c r="L82" s="165">
        <f t="shared" si="67"/>
        <v>0</v>
      </c>
      <c r="M82" s="165">
        <f t="shared" si="67"/>
        <v>0</v>
      </c>
      <c r="N82" s="165">
        <f t="shared" si="67"/>
        <v>0</v>
      </c>
      <c r="O82" s="166">
        <f>SUM(C82:N82)</f>
        <v>0</v>
      </c>
      <c r="P82" s="167">
        <f>IFERROR(O82/(12-COUNTIF($C$5:$N$5,0)),0)</f>
        <v>0</v>
      </c>
    </row>
    <row r="83" spans="2:16" outlineLevel="1" x14ac:dyDescent="0.3">
      <c r="B83" s="83" t="s">
        <v>0</v>
      </c>
      <c r="C83" s="87" t="str">
        <f t="shared" ref="C83:P83" si="68">IFERROR(C82/C$5,"")</f>
        <v/>
      </c>
      <c r="D83" s="87" t="str">
        <f t="shared" si="68"/>
        <v/>
      </c>
      <c r="E83" s="87" t="str">
        <f t="shared" si="68"/>
        <v/>
      </c>
      <c r="F83" s="87" t="str">
        <f t="shared" si="68"/>
        <v/>
      </c>
      <c r="G83" s="87" t="str">
        <f t="shared" si="68"/>
        <v/>
      </c>
      <c r="H83" s="87" t="str">
        <f t="shared" si="68"/>
        <v/>
      </c>
      <c r="I83" s="87" t="str">
        <f t="shared" si="68"/>
        <v/>
      </c>
      <c r="J83" s="87" t="str">
        <f t="shared" si="68"/>
        <v/>
      </c>
      <c r="K83" s="87" t="str">
        <f t="shared" si="68"/>
        <v/>
      </c>
      <c r="L83" s="87" t="str">
        <f t="shared" si="68"/>
        <v/>
      </c>
      <c r="M83" s="87" t="str">
        <f t="shared" si="68"/>
        <v/>
      </c>
      <c r="N83" s="87" t="str">
        <f t="shared" si="68"/>
        <v/>
      </c>
      <c r="O83" s="87" t="str">
        <f t="shared" si="68"/>
        <v/>
      </c>
      <c r="P83" s="89" t="str">
        <f t="shared" si="68"/>
        <v/>
      </c>
    </row>
    <row r="84" spans="2:16" outlineLevel="1" collapsed="1" x14ac:dyDescent="0.3">
      <c r="B84" s="164" t="s">
        <v>34</v>
      </c>
      <c r="C84" s="165"/>
      <c r="D84" s="165"/>
      <c r="E84" s="165"/>
      <c r="F84" s="165"/>
      <c r="G84" s="165"/>
      <c r="H84" s="165"/>
      <c r="I84" s="165"/>
      <c r="J84" s="165"/>
      <c r="K84" s="165"/>
      <c r="L84" s="165"/>
      <c r="M84" s="165"/>
      <c r="N84" s="165"/>
      <c r="O84" s="166">
        <f>SUM(C84:N84)</f>
        <v>0</v>
      </c>
      <c r="P84" s="167">
        <f>IFERROR(O84/(12-COUNTIF($C$5:$N$5,0)),0)</f>
        <v>0</v>
      </c>
    </row>
    <row r="85" spans="2:16" outlineLevel="1" x14ac:dyDescent="0.3">
      <c r="B85" s="83" t="s">
        <v>0</v>
      </c>
      <c r="C85" s="87" t="str">
        <f t="shared" ref="C85:P85" si="69">IFERROR(C84/C$5,"")</f>
        <v/>
      </c>
      <c r="D85" s="87" t="str">
        <f t="shared" si="69"/>
        <v/>
      </c>
      <c r="E85" s="87" t="str">
        <f t="shared" si="69"/>
        <v/>
      </c>
      <c r="F85" s="87" t="str">
        <f t="shared" si="69"/>
        <v/>
      </c>
      <c r="G85" s="87" t="str">
        <f t="shared" si="69"/>
        <v/>
      </c>
      <c r="H85" s="87" t="str">
        <f t="shared" si="69"/>
        <v/>
      </c>
      <c r="I85" s="87" t="str">
        <f t="shared" si="69"/>
        <v/>
      </c>
      <c r="J85" s="87" t="str">
        <f t="shared" si="69"/>
        <v/>
      </c>
      <c r="K85" s="87" t="str">
        <f t="shared" si="69"/>
        <v/>
      </c>
      <c r="L85" s="87" t="str">
        <f t="shared" si="69"/>
        <v/>
      </c>
      <c r="M85" s="87" t="str">
        <f t="shared" si="69"/>
        <v/>
      </c>
      <c r="N85" s="87" t="str">
        <f t="shared" si="69"/>
        <v/>
      </c>
      <c r="O85" s="87" t="str">
        <f t="shared" si="69"/>
        <v/>
      </c>
      <c r="P85" s="89" t="str">
        <f t="shared" si="69"/>
        <v/>
      </c>
    </row>
    <row r="86" spans="2:16" outlineLevel="1" collapsed="1" x14ac:dyDescent="0.3">
      <c r="B86" s="164" t="s">
        <v>35</v>
      </c>
      <c r="C86" s="165"/>
      <c r="D86" s="165"/>
      <c r="E86" s="165"/>
      <c r="F86" s="165"/>
      <c r="G86" s="165"/>
      <c r="H86" s="165"/>
      <c r="I86" s="165"/>
      <c r="J86" s="165"/>
      <c r="K86" s="165"/>
      <c r="L86" s="165"/>
      <c r="M86" s="165"/>
      <c r="N86" s="165"/>
      <c r="O86" s="166">
        <f>SUM(C86:N86)</f>
        <v>0</v>
      </c>
      <c r="P86" s="167">
        <f>IFERROR(O86/(12-COUNTIF($C$5:$N$5,0)),0)</f>
        <v>0</v>
      </c>
    </row>
    <row r="87" spans="2:16" outlineLevel="1" x14ac:dyDescent="0.3">
      <c r="B87" s="83" t="s">
        <v>0</v>
      </c>
      <c r="C87" s="87" t="str">
        <f t="shared" ref="C87:P87" si="70">IFERROR(C86/C$5,"")</f>
        <v/>
      </c>
      <c r="D87" s="87" t="str">
        <f t="shared" si="70"/>
        <v/>
      </c>
      <c r="E87" s="87" t="str">
        <f t="shared" si="70"/>
        <v/>
      </c>
      <c r="F87" s="87" t="str">
        <f t="shared" si="70"/>
        <v/>
      </c>
      <c r="G87" s="87" t="str">
        <f t="shared" si="70"/>
        <v/>
      </c>
      <c r="H87" s="87" t="str">
        <f t="shared" si="70"/>
        <v/>
      </c>
      <c r="I87" s="87" t="str">
        <f t="shared" si="70"/>
        <v/>
      </c>
      <c r="J87" s="87" t="str">
        <f t="shared" si="70"/>
        <v/>
      </c>
      <c r="K87" s="87" t="str">
        <f t="shared" si="70"/>
        <v/>
      </c>
      <c r="L87" s="87" t="str">
        <f t="shared" si="70"/>
        <v/>
      </c>
      <c r="M87" s="87" t="str">
        <f t="shared" si="70"/>
        <v/>
      </c>
      <c r="N87" s="87" t="str">
        <f t="shared" si="70"/>
        <v/>
      </c>
      <c r="O87" s="87" t="str">
        <f t="shared" si="70"/>
        <v/>
      </c>
      <c r="P87" s="89" t="str">
        <f t="shared" si="70"/>
        <v/>
      </c>
    </row>
    <row r="88" spans="2:16" x14ac:dyDescent="0.3">
      <c r="B88" s="164" t="s">
        <v>36</v>
      </c>
      <c r="C88" s="165">
        <f>C64-C66-C68-C70-C72-C74-C76+C78-C80-C82+C84-C86</f>
        <v>0</v>
      </c>
      <c r="D88" s="165">
        <f t="shared" ref="D88:N88" si="71">D64-D66-D68-D70-D72-D74-D76-D78-D80-D82-D84+D86</f>
        <v>0</v>
      </c>
      <c r="E88" s="165">
        <f t="shared" si="71"/>
        <v>0</v>
      </c>
      <c r="F88" s="165">
        <f t="shared" si="71"/>
        <v>0</v>
      </c>
      <c r="G88" s="165">
        <f t="shared" si="71"/>
        <v>0</v>
      </c>
      <c r="H88" s="165">
        <f t="shared" si="71"/>
        <v>0</v>
      </c>
      <c r="I88" s="165">
        <f t="shared" si="71"/>
        <v>0</v>
      </c>
      <c r="J88" s="165">
        <f t="shared" si="71"/>
        <v>0</v>
      </c>
      <c r="K88" s="165">
        <f t="shared" si="71"/>
        <v>0</v>
      </c>
      <c r="L88" s="165">
        <f t="shared" si="71"/>
        <v>0</v>
      </c>
      <c r="M88" s="165">
        <f t="shared" si="71"/>
        <v>0</v>
      </c>
      <c r="N88" s="165">
        <f t="shared" si="71"/>
        <v>0</v>
      </c>
      <c r="O88" s="166">
        <f>SUM(C88:N88)</f>
        <v>0</v>
      </c>
      <c r="P88" s="167">
        <f>IFERROR(O88/(12-COUNTIF($C$5:$N$5,0)),0)</f>
        <v>0</v>
      </c>
    </row>
    <row r="89" spans="2:16" ht="14.5" thickBot="1" x14ac:dyDescent="0.35">
      <c r="B89" s="95" t="s">
        <v>0</v>
      </c>
      <c r="C89" s="96" t="str">
        <f t="shared" ref="C89:P89" si="72">IFERROR(C88/C$5,"")</f>
        <v/>
      </c>
      <c r="D89" s="96" t="str">
        <f t="shared" si="72"/>
        <v/>
      </c>
      <c r="E89" s="96" t="str">
        <f t="shared" si="72"/>
        <v/>
      </c>
      <c r="F89" s="96" t="str">
        <f t="shared" si="72"/>
        <v/>
      </c>
      <c r="G89" s="96" t="str">
        <f t="shared" si="72"/>
        <v/>
      </c>
      <c r="H89" s="96" t="str">
        <f t="shared" si="72"/>
        <v/>
      </c>
      <c r="I89" s="96" t="str">
        <f t="shared" si="72"/>
        <v/>
      </c>
      <c r="J89" s="96" t="str">
        <f t="shared" si="72"/>
        <v/>
      </c>
      <c r="K89" s="96" t="str">
        <f t="shared" si="72"/>
        <v/>
      </c>
      <c r="L89" s="96" t="str">
        <f t="shared" si="72"/>
        <v/>
      </c>
      <c r="M89" s="96" t="str">
        <f t="shared" si="72"/>
        <v/>
      </c>
      <c r="N89" s="96" t="str">
        <f t="shared" si="72"/>
        <v/>
      </c>
      <c r="O89" s="96" t="str">
        <f t="shared" si="72"/>
        <v/>
      </c>
      <c r="P89" s="98" t="str">
        <f t="shared" si="72"/>
        <v/>
      </c>
    </row>
    <row r="91" spans="2:16" x14ac:dyDescent="0.3">
      <c r="B91" s="69"/>
    </row>
    <row r="92" spans="2:16" x14ac:dyDescent="0.3">
      <c r="B92" s="69"/>
    </row>
    <row r="93" spans="2:16" ht="14.5" thickBot="1" x14ac:dyDescent="0.35"/>
    <row r="94" spans="2:16" x14ac:dyDescent="0.3">
      <c r="B94" s="75" t="str">
        <f t="shared" ref="B94:O94" si="73">B4</f>
        <v>ב-₪</v>
      </c>
      <c r="C94" s="76">
        <f t="shared" si="73"/>
        <v>44927</v>
      </c>
      <c r="D94" s="76">
        <f t="shared" si="73"/>
        <v>44958</v>
      </c>
      <c r="E94" s="76">
        <f t="shared" si="73"/>
        <v>44986</v>
      </c>
      <c r="F94" s="76">
        <f t="shared" si="73"/>
        <v>45017</v>
      </c>
      <c r="G94" s="76">
        <f t="shared" si="73"/>
        <v>45047</v>
      </c>
      <c r="H94" s="76">
        <f t="shared" si="73"/>
        <v>45078</v>
      </c>
      <c r="I94" s="76">
        <f t="shared" si="73"/>
        <v>45108</v>
      </c>
      <c r="J94" s="76">
        <f t="shared" si="73"/>
        <v>45139</v>
      </c>
      <c r="K94" s="76">
        <f t="shared" si="73"/>
        <v>45170</v>
      </c>
      <c r="L94" s="76">
        <f t="shared" si="73"/>
        <v>45200</v>
      </c>
      <c r="M94" s="76">
        <f t="shared" si="73"/>
        <v>45231</v>
      </c>
      <c r="N94" s="76">
        <f t="shared" si="73"/>
        <v>45261</v>
      </c>
      <c r="O94" s="107" t="str">
        <f t="shared" si="73"/>
        <v>סה"כ</v>
      </c>
    </row>
    <row r="95" spans="2:16" x14ac:dyDescent="0.3">
      <c r="B95" s="91" t="str">
        <f t="shared" ref="B95:B104" si="74">B5</f>
        <v>סה"כ הכנסות</v>
      </c>
      <c r="C95" s="92" t="str">
        <f>IF('תחזית רווה'!C$58=0,"",C5)</f>
        <v/>
      </c>
      <c r="D95" s="92" t="str">
        <f>IF('תחזית רווה'!D$58=0,"",D5)</f>
        <v/>
      </c>
      <c r="E95" s="92" t="str">
        <f>IF('תחזית רווה'!E$58=0,"",E5)</f>
        <v/>
      </c>
      <c r="F95" s="92" t="str">
        <f>IF('תחזית רווה'!F$58=0,"",F5)</f>
        <v/>
      </c>
      <c r="G95" s="92" t="str">
        <f>IF('תחזית רווה'!G$5=0,"",G5)</f>
        <v/>
      </c>
      <c r="H95" s="92" t="str">
        <f>IF('תחזית רווה'!H$5=0,"",H5)</f>
        <v/>
      </c>
      <c r="I95" s="92" t="str">
        <f>IF('תחזית רווה'!I$5=0,"",I5)</f>
        <v/>
      </c>
      <c r="J95" s="92" t="str">
        <f>IF('תחזית רווה'!J$5=0,"",J5)</f>
        <v/>
      </c>
      <c r="K95" s="92" t="str">
        <f>IF('תחזית רווה'!K$5=0,"",K5)</f>
        <v/>
      </c>
      <c r="L95" s="92" t="str">
        <f>IF('תחזית רווה'!L$5=0,"",L5)</f>
        <v/>
      </c>
      <c r="M95" s="92" t="str">
        <f>IF('תחזית רווה'!M$5=0,"",M5)</f>
        <v/>
      </c>
      <c r="N95" s="92" t="str">
        <f>IF('תחזית רווה'!N$5=0,"",N5)</f>
        <v/>
      </c>
      <c r="O95" s="108">
        <f>IFERROR(SUM(C95:N95),"")</f>
        <v>0</v>
      </c>
    </row>
    <row r="96" spans="2:16" x14ac:dyDescent="0.3">
      <c r="B96" s="83" t="str">
        <f t="shared" si="74"/>
        <v>פעילות שוטפת</v>
      </c>
      <c r="C96" s="78" t="str">
        <f>IF('תחזית רווה'!C$5=0,"",C6)</f>
        <v/>
      </c>
      <c r="D96" s="78" t="str">
        <f>IF('תחזית רווה'!D$5=0,"",D6)</f>
        <v/>
      </c>
      <c r="E96" s="78" t="str">
        <f>IF('תחזית רווה'!E$5=0,"",E6)</f>
        <v/>
      </c>
      <c r="F96" s="78" t="str">
        <f>IF('תחזית רווה'!F$5=0,"",F6)</f>
        <v/>
      </c>
      <c r="G96" s="78" t="str">
        <f>IF('תחזית רווה'!G$5=0,"",G6)</f>
        <v/>
      </c>
      <c r="H96" s="78" t="str">
        <f>IF('תחזית רווה'!H$5=0,"",H6)</f>
        <v/>
      </c>
      <c r="I96" s="78" t="str">
        <f>IF('תחזית רווה'!I$5=0,"",I6)</f>
        <v/>
      </c>
      <c r="J96" s="78" t="str">
        <f>IF('תחזית רווה'!J$5=0,"",J6)</f>
        <v/>
      </c>
      <c r="K96" s="78" t="str">
        <f>IF('תחזית רווה'!K$5=0,"",K6)</f>
        <v/>
      </c>
      <c r="L96" s="78" t="str">
        <f>IF('תחזית רווה'!L$5=0,"",L6)</f>
        <v/>
      </c>
      <c r="M96" s="78" t="str">
        <f>IF('תחזית רווה'!M$5=0,"",M6)</f>
        <v/>
      </c>
      <c r="N96" s="78" t="str">
        <f>IF('תחזית רווה'!N$5=0,"",N6)</f>
        <v/>
      </c>
      <c r="O96" s="109">
        <f>IFERROR(SUM(C96:N96),"")</f>
        <v>0</v>
      </c>
    </row>
    <row r="97" spans="2:15" x14ac:dyDescent="0.3">
      <c r="B97" s="83" t="str">
        <f t="shared" si="74"/>
        <v>%</v>
      </c>
      <c r="C97" s="78" t="str">
        <f>IF('תחזית רווה'!C$5=0,"",C7)</f>
        <v/>
      </c>
      <c r="D97" s="78" t="str">
        <f>IF('תחזית רווה'!D$5=0,"",D7)</f>
        <v/>
      </c>
      <c r="E97" s="78" t="str">
        <f>IF('תחזית רווה'!E$5=0,"",E7)</f>
        <v/>
      </c>
      <c r="F97" s="78" t="str">
        <f>IF('תחזית רווה'!F$5=0,"",F7)</f>
        <v/>
      </c>
      <c r="G97" s="78" t="str">
        <f>IF('תחזית רווה'!G$5=0,"",G7)</f>
        <v/>
      </c>
      <c r="H97" s="78" t="str">
        <f>IF('תחזית רווה'!H$5=0,"",H7)</f>
        <v/>
      </c>
      <c r="I97" s="78" t="str">
        <f>IF('תחזית רווה'!I$5=0,"",I7)</f>
        <v/>
      </c>
      <c r="J97" s="78" t="str">
        <f>IF('תחזית רווה'!J$5=0,"",J7)</f>
        <v/>
      </c>
      <c r="K97" s="78" t="str">
        <f>IF('תחזית רווה'!K$5=0,"",K7)</f>
        <v/>
      </c>
      <c r="L97" s="78" t="str">
        <f>IF('תחזית רווה'!L$5=0,"",L7)</f>
        <v/>
      </c>
      <c r="M97" s="78" t="str">
        <f>IF('תחזית רווה'!M$5=0,"",M7)</f>
        <v/>
      </c>
      <c r="N97" s="78" t="str">
        <f>IF('תחזית רווה'!N$5=0,"",N7)</f>
        <v/>
      </c>
      <c r="O97" s="110" t="str">
        <f>IFERROR(O96/$O$95,"")</f>
        <v/>
      </c>
    </row>
    <row r="98" spans="2:15" x14ac:dyDescent="0.3">
      <c r="B98" s="83" t="str">
        <f t="shared" si="74"/>
        <v>הכנסות 2</v>
      </c>
      <c r="C98" s="78" t="str">
        <f>IF('תחזית רווה'!C$5=0,"",C8)</f>
        <v/>
      </c>
      <c r="D98" s="78" t="str">
        <f>IF('תחזית רווה'!D$5=0,"",D8)</f>
        <v/>
      </c>
      <c r="E98" s="78" t="str">
        <f>IF('תחזית רווה'!E$5=0,"",E8)</f>
        <v/>
      </c>
      <c r="F98" s="78" t="str">
        <f>IF('תחזית רווה'!F$5=0,"",F8)</f>
        <v/>
      </c>
      <c r="G98" s="78" t="str">
        <f>IF('תחזית רווה'!G$5=0,"",G8)</f>
        <v/>
      </c>
      <c r="H98" s="78" t="str">
        <f>IF('תחזית רווה'!H$5=0,"",H8)</f>
        <v/>
      </c>
      <c r="I98" s="78" t="str">
        <f>IF('תחזית רווה'!I$5=0,"",I8)</f>
        <v/>
      </c>
      <c r="J98" s="78" t="str">
        <f>IF('תחזית רווה'!J$5=0,"",J8)</f>
        <v/>
      </c>
      <c r="K98" s="78" t="str">
        <f>IF('תחזית רווה'!K$5=0,"",K8)</f>
        <v/>
      </c>
      <c r="L98" s="78" t="str">
        <f>IF('תחזית רווה'!L$5=0,"",L8)</f>
        <v/>
      </c>
      <c r="M98" s="78" t="str">
        <f>IF('תחזית רווה'!M$5=0,"",M8)</f>
        <v/>
      </c>
      <c r="N98" s="78" t="str">
        <f>IF('תחזית רווה'!N$5=0,"",N8)</f>
        <v/>
      </c>
      <c r="O98" s="109">
        <f>IFERROR(SUM(C98:N98),"")</f>
        <v>0</v>
      </c>
    </row>
    <row r="99" spans="2:15" x14ac:dyDescent="0.3">
      <c r="B99" s="83" t="str">
        <f t="shared" si="74"/>
        <v>%</v>
      </c>
      <c r="C99" s="78" t="str">
        <f>IF('תחזית רווה'!C$5=0,"",C9)</f>
        <v/>
      </c>
      <c r="D99" s="78" t="str">
        <f>IF('תחזית רווה'!D$5=0,"",D9)</f>
        <v/>
      </c>
      <c r="E99" s="78" t="str">
        <f>IF('תחזית רווה'!E$5=0,"",E9)</f>
        <v/>
      </c>
      <c r="F99" s="78" t="str">
        <f>IF('תחזית רווה'!F$5=0,"",F9)</f>
        <v/>
      </c>
      <c r="G99" s="78" t="str">
        <f>IF('תחזית רווה'!G$5=0,"",G9)</f>
        <v/>
      </c>
      <c r="H99" s="78" t="str">
        <f>IF('תחזית רווה'!H$5=0,"",H9)</f>
        <v/>
      </c>
      <c r="I99" s="78" t="str">
        <f>IF('תחזית רווה'!I$5=0,"",I9)</f>
        <v/>
      </c>
      <c r="J99" s="78" t="str">
        <f>IF('תחזית רווה'!J$5=0,"",J9)</f>
        <v/>
      </c>
      <c r="K99" s="78" t="str">
        <f>IF('תחזית רווה'!K$5=0,"",K9)</f>
        <v/>
      </c>
      <c r="L99" s="78" t="str">
        <f>IF('תחזית רווה'!L$5=0,"",L9)</f>
        <v/>
      </c>
      <c r="M99" s="78" t="str">
        <f>IF('תחזית רווה'!M$5=0,"",M9)</f>
        <v/>
      </c>
      <c r="N99" s="78" t="str">
        <f>IF('תחזית רווה'!N$5=0,"",N9)</f>
        <v/>
      </c>
      <c r="O99" s="110" t="str">
        <f>IFERROR(O98/$O$95,"")</f>
        <v/>
      </c>
    </row>
    <row r="100" spans="2:15" x14ac:dyDescent="0.3">
      <c r="B100" s="83" t="str">
        <f t="shared" si="74"/>
        <v>הכנסות 3</v>
      </c>
      <c r="C100" s="78" t="str">
        <f>IF('תחזית רווה'!C$5=0,"",C10)</f>
        <v/>
      </c>
      <c r="D100" s="78" t="str">
        <f>IF('תחזית רווה'!D$5=0,"",D10)</f>
        <v/>
      </c>
      <c r="E100" s="78" t="str">
        <f>IF('תחזית רווה'!E$5=0,"",E10)</f>
        <v/>
      </c>
      <c r="F100" s="78" t="str">
        <f>IF('תחזית רווה'!F$5=0,"",F10)</f>
        <v/>
      </c>
      <c r="G100" s="78" t="str">
        <f>IF('תחזית רווה'!G$5=0,"",G10)</f>
        <v/>
      </c>
      <c r="H100" s="78" t="str">
        <f>IF('תחזית רווה'!H$5=0,"",H10)</f>
        <v/>
      </c>
      <c r="I100" s="78" t="str">
        <f>IF('תחזית רווה'!I$5=0,"",I10)</f>
        <v/>
      </c>
      <c r="J100" s="78" t="str">
        <f>IF('תחזית רווה'!J$5=0,"",J10)</f>
        <v/>
      </c>
      <c r="K100" s="78" t="str">
        <f>IF('תחזית רווה'!K$5=0,"",K10)</f>
        <v/>
      </c>
      <c r="L100" s="78" t="str">
        <f>IF('תחזית רווה'!L$5=0,"",L10)</f>
        <v/>
      </c>
      <c r="M100" s="78" t="str">
        <f>IF('תחזית רווה'!M$5=0,"",M10)</f>
        <v/>
      </c>
      <c r="N100" s="78" t="str">
        <f>IF('תחזית רווה'!N$5=0,"",N10)</f>
        <v/>
      </c>
      <c r="O100" s="109">
        <f>IFERROR(SUM(C100:N100),"")</f>
        <v>0</v>
      </c>
    </row>
    <row r="101" spans="2:15" x14ac:dyDescent="0.3">
      <c r="B101" s="83" t="str">
        <f t="shared" si="74"/>
        <v>%</v>
      </c>
      <c r="C101" s="78" t="str">
        <f>IF('תחזית רווה'!C$5=0,"",C11)</f>
        <v/>
      </c>
      <c r="D101" s="78" t="str">
        <f>IF('תחזית רווה'!D$5=0,"",D11)</f>
        <v/>
      </c>
      <c r="E101" s="78" t="str">
        <f>IF('תחזית רווה'!E$5=0,"",E11)</f>
        <v/>
      </c>
      <c r="F101" s="78" t="str">
        <f>IF('תחזית רווה'!F$5=0,"",F11)</f>
        <v/>
      </c>
      <c r="G101" s="78" t="str">
        <f>IF('תחזית רווה'!G$5=0,"",G11)</f>
        <v/>
      </c>
      <c r="H101" s="78" t="str">
        <f>IF('תחזית רווה'!H$5=0,"",H11)</f>
        <v/>
      </c>
      <c r="I101" s="78" t="str">
        <f>IF('תחזית רווה'!I$5=0,"",I11)</f>
        <v/>
      </c>
      <c r="J101" s="78" t="str">
        <f>IF('תחזית רווה'!J$5=0,"",J11)</f>
        <v/>
      </c>
      <c r="K101" s="78" t="str">
        <f>IF('תחזית רווה'!K$5=0,"",K11)</f>
        <v/>
      </c>
      <c r="L101" s="78" t="str">
        <f>IF('תחזית רווה'!L$5=0,"",L11)</f>
        <v/>
      </c>
      <c r="M101" s="78" t="str">
        <f>IF('תחזית רווה'!M$5=0,"",M11)</f>
        <v/>
      </c>
      <c r="N101" s="78" t="str">
        <f>IF('תחזית רווה'!N$5=0,"",N11)</f>
        <v/>
      </c>
      <c r="O101" s="110" t="str">
        <f>IFERROR(O100/$O$95,"")</f>
        <v/>
      </c>
    </row>
    <row r="102" spans="2:15" x14ac:dyDescent="0.3">
      <c r="B102" s="83" t="str">
        <f t="shared" si="74"/>
        <v>הכנסות 4</v>
      </c>
      <c r="C102" s="78" t="str">
        <f>IF('תחזית רווה'!C$5=0,"",C12)</f>
        <v/>
      </c>
      <c r="D102" s="78" t="str">
        <f>IF('תחזית רווה'!D$5=0,"",D12)</f>
        <v/>
      </c>
      <c r="E102" s="78" t="str">
        <f>IF('תחזית רווה'!E$5=0,"",E12)</f>
        <v/>
      </c>
      <c r="F102" s="78" t="str">
        <f>IF('תחזית רווה'!F$5=0,"",F12)</f>
        <v/>
      </c>
      <c r="G102" s="78" t="str">
        <f>IF('תחזית רווה'!G$5=0,"",G12)</f>
        <v/>
      </c>
      <c r="H102" s="78" t="str">
        <f>IF('תחזית רווה'!H$5=0,"",H12)</f>
        <v/>
      </c>
      <c r="I102" s="78" t="str">
        <f>IF('תחזית רווה'!I$5=0,"",I12)</f>
        <v/>
      </c>
      <c r="J102" s="78" t="str">
        <f>IF('תחזית רווה'!J$5=0,"",J12)</f>
        <v/>
      </c>
      <c r="K102" s="78" t="str">
        <f>IF('תחזית רווה'!K$5=0,"",K12)</f>
        <v/>
      </c>
      <c r="L102" s="78" t="str">
        <f>IF('תחזית רווה'!L$5=0,"",L12)</f>
        <v/>
      </c>
      <c r="M102" s="78" t="str">
        <f>IF('תחזית רווה'!M$5=0,"",M12)</f>
        <v/>
      </c>
      <c r="N102" s="78" t="str">
        <f>IF('תחזית רווה'!N$5=0,"",N12)</f>
        <v/>
      </c>
      <c r="O102" s="109">
        <f>IFERROR(SUM(C102:N102),"")</f>
        <v>0</v>
      </c>
    </row>
    <row r="103" spans="2:15" x14ac:dyDescent="0.3">
      <c r="B103" s="83" t="str">
        <f t="shared" si="74"/>
        <v>%</v>
      </c>
      <c r="C103" s="78" t="str">
        <f>IF('תחזית רווה'!C$5=0,"",C13)</f>
        <v/>
      </c>
      <c r="D103" s="78" t="str">
        <f>IF('תחזית רווה'!D$5=0,"",D13)</f>
        <v/>
      </c>
      <c r="E103" s="78" t="str">
        <f>IF('תחזית רווה'!E$5=0,"",E13)</f>
        <v/>
      </c>
      <c r="F103" s="78" t="str">
        <f>IF('תחזית רווה'!F$5=0,"",F13)</f>
        <v/>
      </c>
      <c r="G103" s="78" t="str">
        <f>IF('תחזית רווה'!G$5=0,"",G13)</f>
        <v/>
      </c>
      <c r="H103" s="78" t="str">
        <f>IF('תחזית רווה'!H$5=0,"",H13)</f>
        <v/>
      </c>
      <c r="I103" s="78" t="str">
        <f>IF('תחזית רווה'!I$5=0,"",I13)</f>
        <v/>
      </c>
      <c r="J103" s="78" t="str">
        <f>IF('תחזית רווה'!J$5=0,"",J13)</f>
        <v/>
      </c>
      <c r="K103" s="78" t="str">
        <f>IF('תחזית רווה'!K$5=0,"",K13)</f>
        <v/>
      </c>
      <c r="L103" s="78" t="str">
        <f>IF('תחזית רווה'!L$5=0,"",L13)</f>
        <v/>
      </c>
      <c r="M103" s="78" t="str">
        <f>IF('תחזית רווה'!M$5=0,"",M13)</f>
        <v/>
      </c>
      <c r="N103" s="78" t="str">
        <f>IF('תחזית רווה'!N$5=0,"",N13)</f>
        <v/>
      </c>
      <c r="O103" s="110" t="str">
        <f>IFERROR(O102/$O$95,"")</f>
        <v/>
      </c>
    </row>
    <row r="104" spans="2:15" x14ac:dyDescent="0.3">
      <c r="B104" s="83" t="str">
        <f t="shared" si="74"/>
        <v>הכנסות 5</v>
      </c>
      <c r="C104" s="78" t="str">
        <f>IF('תחזית רווה'!C$5=0,"",C14)</f>
        <v/>
      </c>
      <c r="D104" s="78" t="str">
        <f>IF('תחזית רווה'!D$5=0,"",D14)</f>
        <v/>
      </c>
      <c r="E104" s="78" t="str">
        <f>IF('תחזית רווה'!E$5=0,"",E14)</f>
        <v/>
      </c>
      <c r="F104" s="78" t="str">
        <f>IF('תחזית רווה'!F$5=0,"",F14)</f>
        <v/>
      </c>
      <c r="G104" s="78" t="str">
        <f>IF('תחזית רווה'!G$5=0,"",G14)</f>
        <v/>
      </c>
      <c r="H104" s="78" t="str">
        <f>IF('תחזית רווה'!H$5=0,"",H14)</f>
        <v/>
      </c>
      <c r="I104" s="78" t="str">
        <f>IF('תחזית רווה'!I$5=0,"",I14)</f>
        <v/>
      </c>
      <c r="J104" s="78" t="str">
        <f>IF('תחזית רווה'!J$5=0,"",J14)</f>
        <v/>
      </c>
      <c r="K104" s="78" t="str">
        <f>IF('תחזית רווה'!K$5=0,"",K14)</f>
        <v/>
      </c>
      <c r="L104" s="78" t="str">
        <f>IF('תחזית רווה'!L$5=0,"",L14)</f>
        <v/>
      </c>
      <c r="M104" s="78" t="str">
        <f>IF('תחזית רווה'!M$5=0,"",M14)</f>
        <v/>
      </c>
      <c r="N104" s="78" t="str">
        <f>IF('תחזית רווה'!N$5=0,"",N14)</f>
        <v/>
      </c>
      <c r="O104" s="109">
        <f>IFERROR(SUM(C104:N104),"")</f>
        <v>0</v>
      </c>
    </row>
    <row r="105" spans="2:15" x14ac:dyDescent="0.3">
      <c r="B105" s="83" t="str">
        <f t="shared" ref="B105" si="75">B15</f>
        <v>%</v>
      </c>
      <c r="C105" s="78" t="str">
        <f>IF('תחזית רווה'!C$5=0,"",C15)</f>
        <v/>
      </c>
      <c r="D105" s="78" t="str">
        <f>IF('תחזית רווה'!D$5=0,"",D15)</f>
        <v/>
      </c>
      <c r="E105" s="78" t="str">
        <f>IF('תחזית רווה'!E$5=0,"",E15)</f>
        <v/>
      </c>
      <c r="F105" s="78" t="str">
        <f>IF('תחזית רווה'!F$5=0,"",F15)</f>
        <v/>
      </c>
      <c r="G105" s="78" t="str">
        <f>IF('תחזית רווה'!G$5=0,"",G15)</f>
        <v/>
      </c>
      <c r="H105" s="78" t="str">
        <f>IF('תחזית רווה'!H$5=0,"",H15)</f>
        <v/>
      </c>
      <c r="I105" s="78" t="str">
        <f>IF('תחזית רווה'!I$5=0,"",I15)</f>
        <v/>
      </c>
      <c r="J105" s="78" t="str">
        <f>IF('תחזית רווה'!J$5=0,"",J15)</f>
        <v/>
      </c>
      <c r="K105" s="78" t="str">
        <f>IF('תחזית רווה'!K$5=0,"",K15)</f>
        <v/>
      </c>
      <c r="L105" s="78" t="str">
        <f>IF('תחזית רווה'!L$5=0,"",L15)</f>
        <v/>
      </c>
      <c r="M105" s="78" t="str">
        <f>IF('תחזית רווה'!M$5=0,"",M15)</f>
        <v/>
      </c>
      <c r="N105" s="78" t="str">
        <f>IF('תחזית רווה'!N$5=0,"",N15)</f>
        <v/>
      </c>
      <c r="O105" s="110" t="str">
        <f>IFERROR(O104/$O$95,"")</f>
        <v/>
      </c>
    </row>
    <row r="106" spans="2:15" x14ac:dyDescent="0.3">
      <c r="B106" s="91" t="str">
        <f>B16</f>
        <v>סה"כ עלות המכר</v>
      </c>
      <c r="C106" s="92" t="str">
        <f>IF('תחזית רווה'!C$5=0,"",C16)</f>
        <v/>
      </c>
      <c r="D106" s="92" t="str">
        <f>IF('תחזית רווה'!D$5=0,"",D16)</f>
        <v/>
      </c>
      <c r="E106" s="92" t="str">
        <f>IF('תחזית רווה'!E$5=0,"",E16)</f>
        <v/>
      </c>
      <c r="F106" s="92" t="str">
        <f>IF('תחזית רווה'!F$5=0,"",F16)</f>
        <v/>
      </c>
      <c r="G106" s="92" t="str">
        <f>IF('תחזית רווה'!G$5=0,"",G16)</f>
        <v/>
      </c>
      <c r="H106" s="92" t="str">
        <f>IF('תחזית רווה'!H$5=0,"",H16)</f>
        <v/>
      </c>
      <c r="I106" s="92" t="str">
        <f>IF('תחזית רווה'!I$5=0,"",I16)</f>
        <v/>
      </c>
      <c r="J106" s="92" t="str">
        <f>IF('תחזית רווה'!J$5=0,"",J16)</f>
        <v/>
      </c>
      <c r="K106" s="92" t="str">
        <f>IF('תחזית רווה'!K$5=0,"",K16)</f>
        <v/>
      </c>
      <c r="L106" s="92" t="str">
        <f>IF('תחזית רווה'!L$5=0,"",L16)</f>
        <v/>
      </c>
      <c r="M106" s="92" t="str">
        <f>IF('תחזית רווה'!M$5=0,"",M16)</f>
        <v/>
      </c>
      <c r="N106" s="92" t="str">
        <f>IF('תחזית רווה'!N$5=0,"",N16)</f>
        <v/>
      </c>
      <c r="O106" s="108">
        <f>IFERROR(SUM(C106:N106),"")</f>
        <v>0</v>
      </c>
    </row>
    <row r="107" spans="2:15" x14ac:dyDescent="0.3">
      <c r="B107" s="83" t="str">
        <f>B17</f>
        <v>%</v>
      </c>
      <c r="C107" s="78" t="str">
        <f>IF('תחזית רווה'!C$5=0,"",C17)</f>
        <v/>
      </c>
      <c r="D107" s="78" t="str">
        <f>IF('תחזית רווה'!D$5=0,"",D17)</f>
        <v/>
      </c>
      <c r="E107" s="78" t="str">
        <f>IF('תחזית רווה'!E$5=0,"",E17)</f>
        <v/>
      </c>
      <c r="F107" s="78" t="str">
        <f>IF('תחזית רווה'!F$5=0,"",F17)</f>
        <v/>
      </c>
      <c r="G107" s="78" t="str">
        <f>IF('תחזית רווה'!G$5=0,"",G17)</f>
        <v/>
      </c>
      <c r="H107" s="78" t="str">
        <f>IF('תחזית רווה'!H$5=0,"",H17)</f>
        <v/>
      </c>
      <c r="I107" s="78" t="str">
        <f>IF('תחזית רווה'!I$5=0,"",I17)</f>
        <v/>
      </c>
      <c r="J107" s="78" t="str">
        <f>IF('תחזית רווה'!J$5=0,"",J17)</f>
        <v/>
      </c>
      <c r="K107" s="78" t="str">
        <f>IF('תחזית רווה'!K$5=0,"",K17)</f>
        <v/>
      </c>
      <c r="L107" s="78" t="str">
        <f>IF('תחזית רווה'!L$5=0,"",L17)</f>
        <v/>
      </c>
      <c r="M107" s="78" t="str">
        <f>IF('תחזית רווה'!M$5=0,"",M17)</f>
        <v/>
      </c>
      <c r="N107" s="78" t="str">
        <f>IF('תחזית רווה'!N$5=0,"",N17)</f>
        <v/>
      </c>
      <c r="O107" s="110" t="str">
        <f>IFERROR(O106/$O$95,"")</f>
        <v/>
      </c>
    </row>
    <row r="108" spans="2:15" x14ac:dyDescent="0.3">
      <c r="B108" s="83" t="str">
        <f t="shared" ref="B108:B172" si="76">B18</f>
        <v>מלאי פתיחה</v>
      </c>
      <c r="C108" s="78" t="str">
        <f>IF('תחזית רווה'!C$5=0,"",C18)</f>
        <v/>
      </c>
      <c r="D108" s="78" t="str">
        <f>IF('תחזית רווה'!D$5=0,"",D18)</f>
        <v/>
      </c>
      <c r="E108" s="78" t="str">
        <f>IF('תחזית רווה'!E$5=0,"",E18)</f>
        <v/>
      </c>
      <c r="F108" s="78" t="str">
        <f>IF('תחזית רווה'!F$5=0,"",F18)</f>
        <v/>
      </c>
      <c r="G108" s="78" t="str">
        <f>IF('תחזית רווה'!G$5=0,"",G18)</f>
        <v/>
      </c>
      <c r="H108" s="78" t="str">
        <f>IF('תחזית רווה'!H$5=0,"",H18)</f>
        <v/>
      </c>
      <c r="I108" s="78" t="str">
        <f>IF('תחזית רווה'!I$5=0,"",I18)</f>
        <v/>
      </c>
      <c r="J108" s="78" t="str">
        <f>IF('תחזית רווה'!J$5=0,"",J18)</f>
        <v/>
      </c>
      <c r="K108" s="78" t="str">
        <f>IF('תחזית רווה'!K$5=0,"",K18)</f>
        <v/>
      </c>
      <c r="L108" s="78" t="str">
        <f>IF('תחזית רווה'!L$5=0,"",L18)</f>
        <v/>
      </c>
      <c r="M108" s="78" t="str">
        <f>IF('תחזית רווה'!M$5=0,"",M18)</f>
        <v/>
      </c>
      <c r="N108" s="78" t="str">
        <f>IF('תחזית רווה'!N$5=0,"",N18)</f>
        <v/>
      </c>
      <c r="O108" s="109">
        <f>IFERROR(SUM(C108:N108),"")</f>
        <v>0</v>
      </c>
    </row>
    <row r="109" spans="2:15" x14ac:dyDescent="0.3">
      <c r="B109" s="83" t="str">
        <f t="shared" si="76"/>
        <v>%</v>
      </c>
      <c r="C109" s="78" t="str">
        <f>IF('תחזית רווה'!C$5=0,"",C19)</f>
        <v/>
      </c>
      <c r="D109" s="78" t="str">
        <f>IF('תחזית רווה'!D$5=0,"",D19)</f>
        <v/>
      </c>
      <c r="E109" s="78" t="str">
        <f>IF('תחזית רווה'!E$5=0,"",E19)</f>
        <v/>
      </c>
      <c r="F109" s="78" t="str">
        <f>IF('תחזית רווה'!F$5=0,"",F19)</f>
        <v/>
      </c>
      <c r="G109" s="78" t="str">
        <f>IF('תחזית רווה'!G$5=0,"",G19)</f>
        <v/>
      </c>
      <c r="H109" s="78" t="str">
        <f>IF('תחזית רווה'!H$5=0,"",H19)</f>
        <v/>
      </c>
      <c r="I109" s="78" t="str">
        <f>IF('תחזית רווה'!I$5=0,"",I19)</f>
        <v/>
      </c>
      <c r="J109" s="78" t="str">
        <f>IF('תחזית רווה'!J$5=0,"",J19)</f>
        <v/>
      </c>
      <c r="K109" s="78" t="str">
        <f>IF('תחזית רווה'!K$5=0,"",K19)</f>
        <v/>
      </c>
      <c r="L109" s="78" t="str">
        <f>IF('תחזית רווה'!L$5=0,"",L19)</f>
        <v/>
      </c>
      <c r="M109" s="78" t="str">
        <f>IF('תחזית רווה'!M$5=0,"",M19)</f>
        <v/>
      </c>
      <c r="N109" s="78" t="str">
        <f>IF('תחזית רווה'!N$5=0,"",N19)</f>
        <v/>
      </c>
      <c r="O109" s="109" t="str">
        <f>IFERROR(O108/$O$95,"")</f>
        <v/>
      </c>
    </row>
    <row r="110" spans="2:15" x14ac:dyDescent="0.3">
      <c r="B110" s="83" t="str">
        <f t="shared" si="76"/>
        <v>עלות המכר 1</v>
      </c>
      <c r="C110" s="78" t="str">
        <f>IF('תחזית רווה'!C$5=0,"",C20)</f>
        <v/>
      </c>
      <c r="D110" s="78" t="str">
        <f>IF('תחזית רווה'!D$5=0,"",D20)</f>
        <v/>
      </c>
      <c r="E110" s="78" t="str">
        <f>IF('תחזית רווה'!E$5=0,"",E20)</f>
        <v/>
      </c>
      <c r="F110" s="78" t="str">
        <f>IF('תחזית רווה'!F$5=0,"",F20)</f>
        <v/>
      </c>
      <c r="G110" s="78" t="str">
        <f>IF('תחזית רווה'!G$5=0,"",G20)</f>
        <v/>
      </c>
      <c r="H110" s="78" t="str">
        <f>IF('תחזית רווה'!H$5=0,"",H20)</f>
        <v/>
      </c>
      <c r="I110" s="78" t="str">
        <f>IF('תחזית רווה'!I$5=0,"",I20)</f>
        <v/>
      </c>
      <c r="J110" s="78" t="str">
        <f>IF('תחזית רווה'!J$5=0,"",J20)</f>
        <v/>
      </c>
      <c r="K110" s="78" t="str">
        <f>IF('תחזית רווה'!K$5=0,"",K20)</f>
        <v/>
      </c>
      <c r="L110" s="78" t="str">
        <f>IF('תחזית רווה'!L$5=0,"",L20)</f>
        <v/>
      </c>
      <c r="M110" s="78" t="str">
        <f>IF('תחזית רווה'!M$5=0,"",M20)</f>
        <v/>
      </c>
      <c r="N110" s="78" t="str">
        <f>IF('תחזית רווה'!N$5=0,"",N20)</f>
        <v/>
      </c>
      <c r="O110" s="109">
        <f>IFERROR(SUM(C110:N110),"")</f>
        <v>0</v>
      </c>
    </row>
    <row r="111" spans="2:15" x14ac:dyDescent="0.3">
      <c r="B111" s="83" t="str">
        <f t="shared" si="76"/>
        <v>%</v>
      </c>
      <c r="C111" s="78" t="str">
        <f>IF('תחזית רווה'!C$5=0,"",C21)</f>
        <v/>
      </c>
      <c r="D111" s="78" t="str">
        <f>IF('תחזית רווה'!D$5=0,"",D21)</f>
        <v/>
      </c>
      <c r="E111" s="78" t="str">
        <f>IF('תחזית רווה'!E$5=0,"",E21)</f>
        <v/>
      </c>
      <c r="F111" s="78" t="str">
        <f>IF('תחזית רווה'!F$5=0,"",F21)</f>
        <v/>
      </c>
      <c r="G111" s="78" t="str">
        <f>IF('תחזית רווה'!G$5=0,"",G21)</f>
        <v/>
      </c>
      <c r="H111" s="78" t="str">
        <f>IF('תחזית רווה'!H$5=0,"",H21)</f>
        <v/>
      </c>
      <c r="I111" s="78" t="str">
        <f>IF('תחזית רווה'!I$5=0,"",I21)</f>
        <v/>
      </c>
      <c r="J111" s="78" t="str">
        <f>IF('תחזית רווה'!J$5=0,"",J21)</f>
        <v/>
      </c>
      <c r="K111" s="78" t="str">
        <f>IF('תחזית רווה'!K$5=0,"",K21)</f>
        <v/>
      </c>
      <c r="L111" s="78" t="str">
        <f>IF('תחזית רווה'!L$5=0,"",L21)</f>
        <v/>
      </c>
      <c r="M111" s="78" t="str">
        <f>IF('תחזית רווה'!M$5=0,"",M21)</f>
        <v/>
      </c>
      <c r="N111" s="78" t="str">
        <f>IF('תחזית רווה'!N$5=0,"",N21)</f>
        <v/>
      </c>
      <c r="O111" s="110" t="str">
        <f>IFERROR(O110/$O$95,"")</f>
        <v/>
      </c>
    </row>
    <row r="112" spans="2:15" x14ac:dyDescent="0.3">
      <c r="B112" s="83" t="str">
        <f t="shared" si="76"/>
        <v>עלות המכר 2</v>
      </c>
      <c r="C112" s="78" t="str">
        <f>IF('תחזית רווה'!C$5=0,"",C22)</f>
        <v/>
      </c>
      <c r="D112" s="78" t="str">
        <f>IF('תחזית רווה'!D$5=0,"",D22)</f>
        <v/>
      </c>
      <c r="E112" s="78" t="str">
        <f>IF('תחזית רווה'!E$5=0,"",E22)</f>
        <v/>
      </c>
      <c r="F112" s="78" t="str">
        <f>IF('תחזית רווה'!F$5=0,"",F22)</f>
        <v/>
      </c>
      <c r="G112" s="78" t="str">
        <f>IF('תחזית רווה'!G$5=0,"",G22)</f>
        <v/>
      </c>
      <c r="H112" s="78" t="str">
        <f>IF('תחזית רווה'!H$5=0,"",H22)</f>
        <v/>
      </c>
      <c r="I112" s="78" t="str">
        <f>IF('תחזית רווה'!I$5=0,"",I22)</f>
        <v/>
      </c>
      <c r="J112" s="78" t="str">
        <f>IF('תחזית רווה'!J$5=0,"",J22)</f>
        <v/>
      </c>
      <c r="K112" s="78" t="str">
        <f>IF('תחזית רווה'!K$5=0,"",K22)</f>
        <v/>
      </c>
      <c r="L112" s="78" t="str">
        <f>IF('תחזית רווה'!L$5=0,"",L22)</f>
        <v/>
      </c>
      <c r="M112" s="78" t="str">
        <f>IF('תחזית רווה'!M$5=0,"",M22)</f>
        <v/>
      </c>
      <c r="N112" s="78" t="str">
        <f>IF('תחזית רווה'!N$5=0,"",N22)</f>
        <v/>
      </c>
      <c r="O112" s="109">
        <f>IFERROR(SUM(C112:N112),"")</f>
        <v>0</v>
      </c>
    </row>
    <row r="113" spans="2:15" x14ac:dyDescent="0.3">
      <c r="B113" s="83" t="str">
        <f t="shared" si="76"/>
        <v>%</v>
      </c>
      <c r="C113" s="78" t="str">
        <f>IF('תחזית רווה'!C$5=0,"",C23)</f>
        <v/>
      </c>
      <c r="D113" s="78" t="str">
        <f>IF('תחזית רווה'!D$5=0,"",D23)</f>
        <v/>
      </c>
      <c r="E113" s="78" t="str">
        <f>IF('תחזית רווה'!E$5=0,"",E23)</f>
        <v/>
      </c>
      <c r="F113" s="78" t="str">
        <f>IF('תחזית רווה'!F$5=0,"",F23)</f>
        <v/>
      </c>
      <c r="G113" s="78" t="str">
        <f>IF('תחזית רווה'!G$5=0,"",G23)</f>
        <v/>
      </c>
      <c r="H113" s="78" t="str">
        <f>IF('תחזית רווה'!H$5=0,"",H23)</f>
        <v/>
      </c>
      <c r="I113" s="78" t="str">
        <f>IF('תחזית רווה'!I$5=0,"",I23)</f>
        <v/>
      </c>
      <c r="J113" s="78" t="str">
        <f>IF('תחזית רווה'!J$5=0,"",J23)</f>
        <v/>
      </c>
      <c r="K113" s="78" t="str">
        <f>IF('תחזית רווה'!K$5=0,"",K23)</f>
        <v/>
      </c>
      <c r="L113" s="78" t="str">
        <f>IF('תחזית רווה'!L$5=0,"",L23)</f>
        <v/>
      </c>
      <c r="M113" s="78" t="str">
        <f>IF('תחזית רווה'!M$5=0,"",M23)</f>
        <v/>
      </c>
      <c r="N113" s="78" t="str">
        <f>IF('תחזית רווה'!N$5=0,"",N23)</f>
        <v/>
      </c>
      <c r="O113" s="110" t="str">
        <f>IFERROR(O112/$O$95,"")</f>
        <v/>
      </c>
    </row>
    <row r="114" spans="2:15" x14ac:dyDescent="0.3">
      <c r="B114" s="83" t="str">
        <f t="shared" si="76"/>
        <v>עלות המכר 3</v>
      </c>
      <c r="C114" s="78" t="str">
        <f>IF('תחזית רווה'!C$5=0,"",C24)</f>
        <v/>
      </c>
      <c r="D114" s="78" t="str">
        <f>IF('תחזית רווה'!D$5=0,"",D24)</f>
        <v/>
      </c>
      <c r="E114" s="78" t="str">
        <f>IF('תחזית רווה'!E$5=0,"",E24)</f>
        <v/>
      </c>
      <c r="F114" s="78" t="str">
        <f>IF('תחזית רווה'!F$5=0,"",F24)</f>
        <v/>
      </c>
      <c r="G114" s="78" t="str">
        <f>IF('תחזית רווה'!G$5=0,"",G24)</f>
        <v/>
      </c>
      <c r="H114" s="78" t="str">
        <f>IF('תחזית רווה'!H$5=0,"",H24)</f>
        <v/>
      </c>
      <c r="I114" s="78" t="str">
        <f>IF('תחזית רווה'!I$5=0,"",I24)</f>
        <v/>
      </c>
      <c r="J114" s="78" t="str">
        <f>IF('תחזית רווה'!J$5=0,"",J24)</f>
        <v/>
      </c>
      <c r="K114" s="78" t="str">
        <f>IF('תחזית רווה'!K$5=0,"",K24)</f>
        <v/>
      </c>
      <c r="L114" s="78" t="str">
        <f>IF('תחזית רווה'!L$5=0,"",L24)</f>
        <v/>
      </c>
      <c r="M114" s="78" t="str">
        <f>IF('תחזית רווה'!M$5=0,"",M24)</f>
        <v/>
      </c>
      <c r="N114" s="78" t="str">
        <f>IF('תחזית רווה'!N$5=0,"",N24)</f>
        <v/>
      </c>
      <c r="O114" s="109">
        <f>IFERROR(SUM(C114:N114),"")</f>
        <v>0</v>
      </c>
    </row>
    <row r="115" spans="2:15" x14ac:dyDescent="0.3">
      <c r="B115" s="83" t="str">
        <f t="shared" si="76"/>
        <v>%</v>
      </c>
      <c r="C115" s="78" t="str">
        <f>IF('תחזית רווה'!C$5=0,"",C25)</f>
        <v/>
      </c>
      <c r="D115" s="78" t="str">
        <f>IF('תחזית רווה'!D$5=0,"",D25)</f>
        <v/>
      </c>
      <c r="E115" s="78" t="str">
        <f>IF('תחזית רווה'!E$5=0,"",E25)</f>
        <v/>
      </c>
      <c r="F115" s="78" t="str">
        <f>IF('תחזית רווה'!F$5=0,"",F25)</f>
        <v/>
      </c>
      <c r="G115" s="78" t="str">
        <f>IF('תחזית רווה'!G$5=0,"",G25)</f>
        <v/>
      </c>
      <c r="H115" s="78" t="str">
        <f>IF('תחזית רווה'!H$5=0,"",H25)</f>
        <v/>
      </c>
      <c r="I115" s="78" t="str">
        <f>IF('תחזית רווה'!I$5=0,"",I25)</f>
        <v/>
      </c>
      <c r="J115" s="78" t="str">
        <f>IF('תחזית רווה'!J$5=0,"",J25)</f>
        <v/>
      </c>
      <c r="K115" s="78" t="str">
        <f>IF('תחזית רווה'!K$5=0,"",K25)</f>
        <v/>
      </c>
      <c r="L115" s="78" t="str">
        <f>IF('תחזית רווה'!L$5=0,"",L25)</f>
        <v/>
      </c>
      <c r="M115" s="78" t="str">
        <f>IF('תחזית רווה'!M$5=0,"",M25)</f>
        <v/>
      </c>
      <c r="N115" s="78" t="str">
        <f>IF('תחזית רווה'!N$5=0,"",N25)</f>
        <v/>
      </c>
      <c r="O115" s="110" t="str">
        <f>IFERROR(O114/$O$95,"")</f>
        <v/>
      </c>
    </row>
    <row r="116" spans="2:15" x14ac:dyDescent="0.3">
      <c r="B116" s="83" t="str">
        <f t="shared" si="76"/>
        <v>עלות המכר 4</v>
      </c>
      <c r="C116" s="78" t="str">
        <f>IF('תחזית רווה'!C$5=0,"",C26)</f>
        <v/>
      </c>
      <c r="D116" s="78" t="str">
        <f>IF('תחזית רווה'!D$5=0,"",D26)</f>
        <v/>
      </c>
      <c r="E116" s="78" t="str">
        <f>IF('תחזית רווה'!E$5=0,"",E26)</f>
        <v/>
      </c>
      <c r="F116" s="78" t="str">
        <f>IF('תחזית רווה'!F$5=0,"",F26)</f>
        <v/>
      </c>
      <c r="G116" s="78" t="str">
        <f>IF('תחזית רווה'!G$5=0,"",G26)</f>
        <v/>
      </c>
      <c r="H116" s="78" t="str">
        <f>IF('תחזית רווה'!H$5=0,"",H26)</f>
        <v/>
      </c>
      <c r="I116" s="78" t="str">
        <f>IF('תחזית רווה'!I$5=0,"",I26)</f>
        <v/>
      </c>
      <c r="J116" s="78" t="str">
        <f>IF('תחזית רווה'!J$5=0,"",J26)</f>
        <v/>
      </c>
      <c r="K116" s="78" t="str">
        <f>IF('תחזית רווה'!K$5=0,"",K26)</f>
        <v/>
      </c>
      <c r="L116" s="78" t="str">
        <f>IF('תחזית רווה'!L$5=0,"",L26)</f>
        <v/>
      </c>
      <c r="M116" s="78" t="str">
        <f>IF('תחזית רווה'!M$5=0,"",M26)</f>
        <v/>
      </c>
      <c r="N116" s="78" t="str">
        <f>IF('תחזית רווה'!N$5=0,"",N26)</f>
        <v/>
      </c>
      <c r="O116" s="109">
        <f>IFERROR(SUM(C116:N116),"")</f>
        <v>0</v>
      </c>
    </row>
    <row r="117" spans="2:15" x14ac:dyDescent="0.3">
      <c r="B117" s="83" t="str">
        <f t="shared" si="76"/>
        <v>%</v>
      </c>
      <c r="C117" s="78" t="str">
        <f>IF('תחזית רווה'!C$5=0,"",C27)</f>
        <v/>
      </c>
      <c r="D117" s="78" t="str">
        <f>IF('תחזית רווה'!D$5=0,"",D27)</f>
        <v/>
      </c>
      <c r="E117" s="78" t="str">
        <f>IF('תחזית רווה'!E$5=0,"",E27)</f>
        <v/>
      </c>
      <c r="F117" s="78" t="str">
        <f>IF('תחזית רווה'!F$5=0,"",F27)</f>
        <v/>
      </c>
      <c r="G117" s="78" t="str">
        <f>IF('תחזית רווה'!G$5=0,"",G27)</f>
        <v/>
      </c>
      <c r="H117" s="78" t="str">
        <f>IF('תחזית רווה'!H$5=0,"",H27)</f>
        <v/>
      </c>
      <c r="I117" s="78" t="str">
        <f>IF('תחזית רווה'!I$5=0,"",I27)</f>
        <v/>
      </c>
      <c r="J117" s="78" t="str">
        <f>IF('תחזית רווה'!J$5=0,"",J27)</f>
        <v/>
      </c>
      <c r="K117" s="78" t="str">
        <f>IF('תחזית רווה'!K$5=0,"",K27)</f>
        <v/>
      </c>
      <c r="L117" s="78" t="str">
        <f>IF('תחזית רווה'!L$5=0,"",L27)</f>
        <v/>
      </c>
      <c r="M117" s="78" t="str">
        <f>IF('תחזית רווה'!M$5=0,"",M27)</f>
        <v/>
      </c>
      <c r="N117" s="78" t="str">
        <f>IF('תחזית רווה'!N$5=0,"",N27)</f>
        <v/>
      </c>
      <c r="O117" s="110" t="str">
        <f>IFERROR(O116/$O$95,"")</f>
        <v/>
      </c>
    </row>
    <row r="118" spans="2:15" x14ac:dyDescent="0.3">
      <c r="B118" s="83" t="str">
        <f t="shared" si="76"/>
        <v>עלות המכר 5</v>
      </c>
      <c r="C118" s="78" t="str">
        <f>IF('תחזית רווה'!C$5=0,"",C28)</f>
        <v/>
      </c>
      <c r="D118" s="78" t="str">
        <f>IF('תחזית רווה'!D$5=0,"",D28)</f>
        <v/>
      </c>
      <c r="E118" s="78" t="str">
        <f>IF('תחזית רווה'!E$5=0,"",E28)</f>
        <v/>
      </c>
      <c r="F118" s="78" t="str">
        <f>IF('תחזית רווה'!F$5=0,"",F28)</f>
        <v/>
      </c>
      <c r="G118" s="78" t="str">
        <f>IF('תחזית רווה'!G$5=0,"",G28)</f>
        <v/>
      </c>
      <c r="H118" s="78" t="str">
        <f>IF('תחזית רווה'!H$5=0,"",H28)</f>
        <v/>
      </c>
      <c r="I118" s="78" t="str">
        <f>IF('תחזית רווה'!I$5=0,"",I28)</f>
        <v/>
      </c>
      <c r="J118" s="78" t="str">
        <f>IF('תחזית רווה'!J$5=0,"",J28)</f>
        <v/>
      </c>
      <c r="K118" s="78" t="str">
        <f>IF('תחזית רווה'!K$5=0,"",K28)</f>
        <v/>
      </c>
      <c r="L118" s="78" t="str">
        <f>IF('תחזית רווה'!L$5=0,"",L28)</f>
        <v/>
      </c>
      <c r="M118" s="78" t="str">
        <f>IF('תחזית רווה'!M$5=0,"",M28)</f>
        <v/>
      </c>
      <c r="N118" s="78" t="str">
        <f>IF('תחזית רווה'!N$5=0,"",N28)</f>
        <v/>
      </c>
      <c r="O118" s="109">
        <f>IFERROR(SUM(C118:N118),"")</f>
        <v>0</v>
      </c>
    </row>
    <row r="119" spans="2:15" x14ac:dyDescent="0.3">
      <c r="B119" s="83" t="str">
        <f t="shared" si="76"/>
        <v>%</v>
      </c>
      <c r="C119" s="78" t="str">
        <f>IF('תחזית רווה'!C$5=0,"",C29)</f>
        <v/>
      </c>
      <c r="D119" s="78" t="str">
        <f>IF('תחזית רווה'!D$5=0,"",D29)</f>
        <v/>
      </c>
      <c r="E119" s="78" t="str">
        <f>IF('תחזית רווה'!E$5=0,"",E29)</f>
        <v/>
      </c>
      <c r="F119" s="78" t="str">
        <f>IF('תחזית רווה'!F$5=0,"",F29)</f>
        <v/>
      </c>
      <c r="G119" s="78" t="str">
        <f>IF('תחזית רווה'!G$5=0,"",G29)</f>
        <v/>
      </c>
      <c r="H119" s="78" t="str">
        <f>IF('תחזית רווה'!H$5=0,"",H29)</f>
        <v/>
      </c>
      <c r="I119" s="78" t="str">
        <f>IF('תחזית רווה'!I$5=0,"",I29)</f>
        <v/>
      </c>
      <c r="J119" s="78" t="str">
        <f>IF('תחזית רווה'!J$5=0,"",J29)</f>
        <v/>
      </c>
      <c r="K119" s="78" t="str">
        <f>IF('תחזית רווה'!K$5=0,"",K29)</f>
        <v/>
      </c>
      <c r="L119" s="78" t="str">
        <f>IF('תחזית רווה'!L$5=0,"",L29)</f>
        <v/>
      </c>
      <c r="M119" s="78" t="str">
        <f>IF('תחזית רווה'!M$5=0,"",M29)</f>
        <v/>
      </c>
      <c r="N119" s="78" t="str">
        <f>IF('תחזית רווה'!N$5=0,"",N29)</f>
        <v/>
      </c>
      <c r="O119" s="110" t="str">
        <f>IFERROR(O118/$O$95,"")</f>
        <v/>
      </c>
    </row>
    <row r="120" spans="2:15" x14ac:dyDescent="0.3">
      <c r="B120" s="83" t="str">
        <f t="shared" si="76"/>
        <v>מלאי סגירה</v>
      </c>
      <c r="C120" s="78" t="str">
        <f>IF('תחזית רווה'!C$5=0,"",C30)</f>
        <v/>
      </c>
      <c r="D120" s="78" t="str">
        <f>IF('תחזית רווה'!D$5=0,"",D30)</f>
        <v/>
      </c>
      <c r="E120" s="78" t="str">
        <f>IF('תחזית רווה'!E$5=0,"",E30)</f>
        <v/>
      </c>
      <c r="F120" s="78" t="str">
        <f>IF('תחזית רווה'!F$5=0,"",F30)</f>
        <v/>
      </c>
      <c r="G120" s="78" t="str">
        <f>IF('תחזית רווה'!G$5=0,"",G30)</f>
        <v/>
      </c>
      <c r="H120" s="78" t="str">
        <f>IF('תחזית רווה'!H$5=0,"",H30)</f>
        <v/>
      </c>
      <c r="I120" s="78" t="str">
        <f>IF('תחזית רווה'!I$5=0,"",I30)</f>
        <v/>
      </c>
      <c r="J120" s="78" t="str">
        <f>IF('תחזית רווה'!J$5=0,"",J30)</f>
        <v/>
      </c>
      <c r="K120" s="78" t="str">
        <f>IF('תחזית רווה'!K$5=0,"",K30)</f>
        <v/>
      </c>
      <c r="L120" s="78" t="str">
        <f>IF('תחזית רווה'!L$5=0,"",L30)</f>
        <v/>
      </c>
      <c r="M120" s="78" t="str">
        <f>IF('תחזית רווה'!M$5=0,"",M30)</f>
        <v/>
      </c>
      <c r="N120" s="78" t="str">
        <f>IF('תחזית רווה'!N$5=0,"",N30)</f>
        <v/>
      </c>
      <c r="O120" s="109">
        <f>IFERROR(SUM(C120:N120),"")</f>
        <v>0</v>
      </c>
    </row>
    <row r="121" spans="2:15" x14ac:dyDescent="0.3">
      <c r="B121" s="83" t="str">
        <f t="shared" si="76"/>
        <v>%</v>
      </c>
      <c r="C121" s="78" t="str">
        <f>IF('תחזית רווה'!C$5=0,"",C31)</f>
        <v/>
      </c>
      <c r="D121" s="78" t="str">
        <f>IF('תחזית רווה'!D$5=0,"",D31)</f>
        <v/>
      </c>
      <c r="E121" s="78" t="str">
        <f>IF('תחזית רווה'!E$5=0,"",E31)</f>
        <v/>
      </c>
      <c r="F121" s="78" t="str">
        <f>IF('תחזית רווה'!F$5=0,"",F31)</f>
        <v/>
      </c>
      <c r="G121" s="78" t="str">
        <f>IF('תחזית רווה'!G$5=0,"",G31)</f>
        <v/>
      </c>
      <c r="H121" s="78" t="str">
        <f>IF('תחזית רווה'!H$5=0,"",H31)</f>
        <v/>
      </c>
      <c r="I121" s="78" t="str">
        <f>IF('תחזית רווה'!I$5=0,"",I31)</f>
        <v/>
      </c>
      <c r="J121" s="78" t="str">
        <f>IF('תחזית רווה'!J$5=0,"",J31)</f>
        <v/>
      </c>
      <c r="K121" s="78" t="str">
        <f>IF('תחזית רווה'!K$5=0,"",K31)</f>
        <v/>
      </c>
      <c r="L121" s="78" t="str">
        <f>IF('תחזית רווה'!L$5=0,"",L31)</f>
        <v/>
      </c>
      <c r="M121" s="78" t="str">
        <f>IF('תחזית רווה'!M$5=0,"",M31)</f>
        <v/>
      </c>
      <c r="N121" s="78" t="str">
        <f>IF('תחזית רווה'!N$5=0,"",N31)</f>
        <v/>
      </c>
      <c r="O121" s="110" t="str">
        <f>IFERROR(O120/$O$95,"")</f>
        <v/>
      </c>
    </row>
    <row r="122" spans="2:15" x14ac:dyDescent="0.3">
      <c r="B122" s="111" t="str">
        <f t="shared" si="76"/>
        <v>רווח גולמי</v>
      </c>
      <c r="C122" s="92" t="str">
        <f>IF('תחזית רווה'!C$5=0,"",C32)</f>
        <v/>
      </c>
      <c r="D122" s="92" t="str">
        <f>IF('תחזית רווה'!D$5=0,"",D32)</f>
        <v/>
      </c>
      <c r="E122" s="92" t="str">
        <f>IF('תחזית רווה'!E$5=0,"",E32)</f>
        <v/>
      </c>
      <c r="F122" s="92" t="str">
        <f>IF('תחזית רווה'!F$5=0,"",F32)</f>
        <v/>
      </c>
      <c r="G122" s="92" t="str">
        <f>IF('תחזית רווה'!G$5=0,"",G32)</f>
        <v/>
      </c>
      <c r="H122" s="92" t="str">
        <f>IF('תחזית רווה'!H$5=0,"",H32)</f>
        <v/>
      </c>
      <c r="I122" s="92" t="str">
        <f>IF('תחזית רווה'!I$5=0,"",I32)</f>
        <v/>
      </c>
      <c r="J122" s="92" t="str">
        <f>IF('תחזית רווה'!J$5=0,"",J32)</f>
        <v/>
      </c>
      <c r="K122" s="92" t="str">
        <f>IF('תחזית רווה'!K$5=0,"",K32)</f>
        <v/>
      </c>
      <c r="L122" s="92" t="str">
        <f>IF('תחזית רווה'!L$5=0,"",L32)</f>
        <v/>
      </c>
      <c r="M122" s="92" t="str">
        <f>IF('תחזית רווה'!M$5=0,"",M32)</f>
        <v/>
      </c>
      <c r="N122" s="92" t="str">
        <f>IF('תחזית רווה'!N$5=0,"",N32)</f>
        <v/>
      </c>
      <c r="O122" s="112">
        <f>IFERROR(SUM(C122:N122),"")</f>
        <v>0</v>
      </c>
    </row>
    <row r="123" spans="2:15" x14ac:dyDescent="0.3">
      <c r="B123" s="83" t="str">
        <f t="shared" si="76"/>
        <v>%</v>
      </c>
      <c r="C123" s="78" t="str">
        <f>IF('תחזית רווה'!C$5=0,"",C33)</f>
        <v/>
      </c>
      <c r="D123" s="78" t="str">
        <f>IF('תחזית רווה'!D$5=0,"",D33)</f>
        <v/>
      </c>
      <c r="E123" s="78" t="str">
        <f>IF('תחזית רווה'!E$5=0,"",E33)</f>
        <v/>
      </c>
      <c r="F123" s="78" t="str">
        <f>IF('תחזית רווה'!F$5=0,"",F33)</f>
        <v/>
      </c>
      <c r="G123" s="78" t="str">
        <f>IF('תחזית רווה'!G$5=0,"",G33)</f>
        <v/>
      </c>
      <c r="H123" s="78" t="str">
        <f>IF('תחזית רווה'!H$5=0,"",H33)</f>
        <v/>
      </c>
      <c r="I123" s="78" t="str">
        <f>IF('תחזית רווה'!I$5=0,"",I33)</f>
        <v/>
      </c>
      <c r="J123" s="78" t="str">
        <f>IF('תחזית רווה'!J$5=0,"",J33)</f>
        <v/>
      </c>
      <c r="K123" s="78" t="str">
        <f>IF('תחזית רווה'!K$5=0,"",K33)</f>
        <v/>
      </c>
      <c r="L123" s="78" t="str">
        <f>IF('תחזית רווה'!L$5=0,"",L33)</f>
        <v/>
      </c>
      <c r="M123" s="78" t="str">
        <f>IF('תחזית רווה'!M$5=0,"",M33)</f>
        <v/>
      </c>
      <c r="N123" s="78" t="str">
        <f>IF('תחזית רווה'!N$5=0,"",N33)</f>
        <v/>
      </c>
      <c r="O123" s="110" t="str">
        <f>IFERROR(O122/$O$95,"")</f>
        <v/>
      </c>
    </row>
    <row r="124" spans="2:15" x14ac:dyDescent="0.3">
      <c r="B124" s="111" t="str">
        <f t="shared" si="76"/>
        <v>סה"כ שכר</v>
      </c>
      <c r="C124" s="92" t="str">
        <f>IF('תחזית רווה'!C$5=0,"",C34)</f>
        <v/>
      </c>
      <c r="D124" s="92" t="str">
        <f>IF('תחזית רווה'!D$5=0,"",D34)</f>
        <v/>
      </c>
      <c r="E124" s="92" t="str">
        <f>IF('תחזית רווה'!E$5=0,"",E34)</f>
        <v/>
      </c>
      <c r="F124" s="92" t="str">
        <f>IF('תחזית רווה'!F$5=0,"",F34)</f>
        <v/>
      </c>
      <c r="G124" s="92" t="str">
        <f>IF('תחזית רווה'!G$5=0,"",G34)</f>
        <v/>
      </c>
      <c r="H124" s="92" t="str">
        <f>IF('תחזית רווה'!H$5=0,"",H34)</f>
        <v/>
      </c>
      <c r="I124" s="92" t="str">
        <f>IF('תחזית רווה'!I$5=0,"",I34)</f>
        <v/>
      </c>
      <c r="J124" s="92" t="str">
        <f>IF('תחזית רווה'!J$5=0,"",J34)</f>
        <v/>
      </c>
      <c r="K124" s="92" t="str">
        <f>IF('תחזית רווה'!K$5=0,"",K34)</f>
        <v/>
      </c>
      <c r="L124" s="92" t="str">
        <f>IF('תחזית רווה'!L$5=0,"",L34)</f>
        <v/>
      </c>
      <c r="M124" s="92" t="str">
        <f>IF('תחזית רווה'!M$5=0,"",M34)</f>
        <v/>
      </c>
      <c r="N124" s="92" t="str">
        <f>IF('תחזית רווה'!N$5=0,"",N34)</f>
        <v/>
      </c>
      <c r="O124" s="112">
        <f>IFERROR(SUM(C124:N124),"")</f>
        <v>0</v>
      </c>
    </row>
    <row r="125" spans="2:15" x14ac:dyDescent="0.3">
      <c r="B125" s="83" t="str">
        <f t="shared" si="76"/>
        <v>%</v>
      </c>
      <c r="C125" s="78" t="str">
        <f>IF('תחזית רווה'!C$5=0,"",C35)</f>
        <v/>
      </c>
      <c r="D125" s="78" t="str">
        <f>IF('תחזית רווה'!D$5=0,"",D35)</f>
        <v/>
      </c>
      <c r="E125" s="78" t="str">
        <f>IF('תחזית רווה'!E$5=0,"",E35)</f>
        <v/>
      </c>
      <c r="F125" s="78" t="str">
        <f>IF('תחזית רווה'!F$5=0,"",F35)</f>
        <v/>
      </c>
      <c r="G125" s="78" t="str">
        <f>IF('תחזית רווה'!G$5=0,"",G35)</f>
        <v/>
      </c>
      <c r="H125" s="78" t="str">
        <f>IF('תחזית רווה'!H$5=0,"",H35)</f>
        <v/>
      </c>
      <c r="I125" s="78" t="str">
        <f>IF('תחזית רווה'!I$5=0,"",I35)</f>
        <v/>
      </c>
      <c r="J125" s="78" t="str">
        <f>IF('תחזית רווה'!J$5=0,"",J35)</f>
        <v/>
      </c>
      <c r="K125" s="78" t="str">
        <f>IF('תחזית רווה'!K$5=0,"",K35)</f>
        <v/>
      </c>
      <c r="L125" s="78" t="str">
        <f>IF('תחזית רווה'!L$5=0,"",L35)</f>
        <v/>
      </c>
      <c r="M125" s="78" t="str">
        <f>IF('תחזית רווה'!M$5=0,"",M35)</f>
        <v/>
      </c>
      <c r="N125" s="78" t="str">
        <f>IF('תחזית רווה'!N$5=0,"",N35)</f>
        <v/>
      </c>
      <c r="O125" s="110" t="str">
        <f>IFERROR(O124/$O$95,"")</f>
        <v/>
      </c>
    </row>
    <row r="126" spans="2:15" x14ac:dyDescent="0.3">
      <c r="B126" s="83">
        <f t="shared" si="76"/>
        <v>0</v>
      </c>
      <c r="C126" s="78" t="str">
        <f>IF('תחזית רווה'!C$5=0,"",C36)</f>
        <v/>
      </c>
      <c r="D126" s="78" t="str">
        <f>IF('תחזית רווה'!D$5=0,"",D36)</f>
        <v/>
      </c>
      <c r="E126" s="78" t="str">
        <f>IF('תחזית רווה'!E$5=0,"",E36)</f>
        <v/>
      </c>
      <c r="F126" s="78" t="str">
        <f>IF('תחזית רווה'!F$5=0,"",F36)</f>
        <v/>
      </c>
      <c r="G126" s="78" t="str">
        <f>IF('תחזית רווה'!G$5=0,"",G36)</f>
        <v/>
      </c>
      <c r="H126" s="78" t="str">
        <f>IF('תחזית רווה'!H$5=0,"",H36)</f>
        <v/>
      </c>
      <c r="I126" s="78" t="str">
        <f>IF('תחזית רווה'!I$5=0,"",I36)</f>
        <v/>
      </c>
      <c r="J126" s="78" t="str">
        <f>IF('תחזית רווה'!J$5=0,"",J36)</f>
        <v/>
      </c>
      <c r="K126" s="78" t="str">
        <f>IF('תחזית רווה'!K$5=0,"",K36)</f>
        <v/>
      </c>
      <c r="L126" s="78" t="str">
        <f>IF('תחזית רווה'!L$5=0,"",L36)</f>
        <v/>
      </c>
      <c r="M126" s="78" t="str">
        <f>IF('תחזית רווה'!M$5=0,"",M36)</f>
        <v/>
      </c>
      <c r="N126" s="78" t="str">
        <f>IF('תחזית רווה'!N$5=0,"",N36)</f>
        <v/>
      </c>
      <c r="O126" s="109">
        <f>IFERROR(SUM(C126:N126),"")</f>
        <v>0</v>
      </c>
    </row>
    <row r="127" spans="2:15" x14ac:dyDescent="0.3">
      <c r="B127" s="83" t="str">
        <f t="shared" si="76"/>
        <v>%</v>
      </c>
      <c r="C127" s="78" t="str">
        <f>IF('תחזית רווה'!C$5=0,"",C37)</f>
        <v/>
      </c>
      <c r="D127" s="78" t="str">
        <f>IF('תחזית רווה'!D$5=0,"",D37)</f>
        <v/>
      </c>
      <c r="E127" s="78" t="str">
        <f>IF('תחזית רווה'!E$5=0,"",E37)</f>
        <v/>
      </c>
      <c r="F127" s="78" t="str">
        <f>IF('תחזית רווה'!F$5=0,"",F37)</f>
        <v/>
      </c>
      <c r="G127" s="78" t="str">
        <f>IF('תחזית רווה'!G$5=0,"",G37)</f>
        <v/>
      </c>
      <c r="H127" s="78" t="str">
        <f>IF('תחזית רווה'!H$5=0,"",H37)</f>
        <v/>
      </c>
      <c r="I127" s="78" t="str">
        <f>IF('תחזית רווה'!I$5=0,"",I37)</f>
        <v/>
      </c>
      <c r="J127" s="78" t="str">
        <f>IF('תחזית רווה'!J$5=0,"",J37)</f>
        <v/>
      </c>
      <c r="K127" s="78" t="str">
        <f>IF('תחזית רווה'!K$5=0,"",K37)</f>
        <v/>
      </c>
      <c r="L127" s="78" t="str">
        <f>IF('תחזית רווה'!L$5=0,"",L37)</f>
        <v/>
      </c>
      <c r="M127" s="78" t="str">
        <f>IF('תחזית רווה'!M$5=0,"",M37)</f>
        <v/>
      </c>
      <c r="N127" s="78" t="str">
        <f>IF('תחזית רווה'!N$5=0,"",N37)</f>
        <v/>
      </c>
      <c r="O127" s="110" t="str">
        <f>IFERROR(O126/$O$95,"")</f>
        <v/>
      </c>
    </row>
    <row r="128" spans="2:15" x14ac:dyDescent="0.3">
      <c r="B128" s="83">
        <f t="shared" si="76"/>
        <v>0</v>
      </c>
      <c r="C128" s="78" t="str">
        <f>IF('תחזית רווה'!C$5=0,"",C38)</f>
        <v/>
      </c>
      <c r="D128" s="78" t="str">
        <f>IF('תחזית רווה'!D$5=0,"",D38)</f>
        <v/>
      </c>
      <c r="E128" s="78" t="str">
        <f>IF('תחזית רווה'!E$5=0,"",E38)</f>
        <v/>
      </c>
      <c r="F128" s="78" t="str">
        <f>IF('תחזית רווה'!F$5=0,"",F38)</f>
        <v/>
      </c>
      <c r="G128" s="78" t="str">
        <f>IF('תחזית רווה'!G$5=0,"",G38)</f>
        <v/>
      </c>
      <c r="H128" s="78" t="str">
        <f>IF('תחזית רווה'!H$5=0,"",H38)</f>
        <v/>
      </c>
      <c r="I128" s="78" t="str">
        <f>IF('תחזית רווה'!I$5=0,"",I38)</f>
        <v/>
      </c>
      <c r="J128" s="78" t="str">
        <f>IF('תחזית רווה'!J$5=0,"",J38)</f>
        <v/>
      </c>
      <c r="K128" s="78" t="str">
        <f>IF('תחזית רווה'!K$5=0,"",K38)</f>
        <v/>
      </c>
      <c r="L128" s="78" t="str">
        <f>IF('תחזית רווה'!L$5=0,"",L38)</f>
        <v/>
      </c>
      <c r="M128" s="78" t="str">
        <f>IF('תחזית רווה'!M$5=0,"",M38)</f>
        <v/>
      </c>
      <c r="N128" s="78" t="str">
        <f>IF('תחזית רווה'!N$5=0,"",N38)</f>
        <v/>
      </c>
      <c r="O128" s="109">
        <f>IFERROR(SUM(C128:N128),"")</f>
        <v>0</v>
      </c>
    </row>
    <row r="129" spans="2:15" x14ac:dyDescent="0.3">
      <c r="B129" s="83" t="str">
        <f t="shared" si="76"/>
        <v>%</v>
      </c>
      <c r="C129" s="78" t="str">
        <f>IF('תחזית רווה'!C$5=0,"",C39)</f>
        <v/>
      </c>
      <c r="D129" s="78" t="str">
        <f>IF('תחזית רווה'!D$5=0,"",D39)</f>
        <v/>
      </c>
      <c r="E129" s="78" t="str">
        <f>IF('תחזית רווה'!E$5=0,"",E39)</f>
        <v/>
      </c>
      <c r="F129" s="78" t="str">
        <f>IF('תחזית רווה'!F$5=0,"",F39)</f>
        <v/>
      </c>
      <c r="G129" s="78" t="str">
        <f>IF('תחזית רווה'!G$5=0,"",G39)</f>
        <v/>
      </c>
      <c r="H129" s="78" t="str">
        <f>IF('תחזית רווה'!H$5=0,"",H39)</f>
        <v/>
      </c>
      <c r="I129" s="78" t="str">
        <f>IF('תחזית רווה'!I$5=0,"",I39)</f>
        <v/>
      </c>
      <c r="J129" s="78" t="str">
        <f>IF('תחזית רווה'!J$5=0,"",J39)</f>
        <v/>
      </c>
      <c r="K129" s="78" t="str">
        <f>IF('תחזית רווה'!K$5=0,"",K39)</f>
        <v/>
      </c>
      <c r="L129" s="78" t="str">
        <f>IF('תחזית רווה'!L$5=0,"",L39)</f>
        <v/>
      </c>
      <c r="M129" s="78" t="str">
        <f>IF('תחזית רווה'!M$5=0,"",M39)</f>
        <v/>
      </c>
      <c r="N129" s="78" t="str">
        <f>IF('תחזית רווה'!N$5=0,"",N39)</f>
        <v/>
      </c>
      <c r="O129" s="110" t="str">
        <f>IFERROR(O128/$O$95,"")</f>
        <v/>
      </c>
    </row>
    <row r="130" spans="2:15" x14ac:dyDescent="0.3">
      <c r="B130" s="83">
        <f t="shared" si="76"/>
        <v>0</v>
      </c>
      <c r="C130" s="78" t="str">
        <f>IF('תחזית רווה'!C$5=0,"",C40)</f>
        <v/>
      </c>
      <c r="D130" s="78" t="str">
        <f>IF('תחזית רווה'!D$5=0,"",D40)</f>
        <v/>
      </c>
      <c r="E130" s="78" t="str">
        <f>IF('תחזית רווה'!E$5=0,"",E40)</f>
        <v/>
      </c>
      <c r="F130" s="78" t="str">
        <f>IF('תחזית רווה'!F$5=0,"",F40)</f>
        <v/>
      </c>
      <c r="G130" s="78" t="str">
        <f>IF('תחזית רווה'!G$5=0,"",G40)</f>
        <v/>
      </c>
      <c r="H130" s="78" t="str">
        <f>IF('תחזית רווה'!H$5=0,"",H40)</f>
        <v/>
      </c>
      <c r="I130" s="78" t="str">
        <f>IF('תחזית רווה'!I$5=0,"",I40)</f>
        <v/>
      </c>
      <c r="J130" s="78" t="str">
        <f>IF('תחזית רווה'!J$5=0,"",J40)</f>
        <v/>
      </c>
      <c r="K130" s="78" t="str">
        <f>IF('תחזית רווה'!K$5=0,"",K40)</f>
        <v/>
      </c>
      <c r="L130" s="78" t="str">
        <f>IF('תחזית רווה'!L$5=0,"",L40)</f>
        <v/>
      </c>
      <c r="M130" s="78" t="str">
        <f>IF('תחזית רווה'!M$5=0,"",M40)</f>
        <v/>
      </c>
      <c r="N130" s="78" t="str">
        <f>IF('תחזית רווה'!N$5=0,"",N40)</f>
        <v/>
      </c>
      <c r="O130" s="109">
        <f>IFERROR(SUM(C130:N130),"")</f>
        <v>0</v>
      </c>
    </row>
    <row r="131" spans="2:15" x14ac:dyDescent="0.3">
      <c r="B131" s="83" t="str">
        <f t="shared" si="76"/>
        <v>%</v>
      </c>
      <c r="C131" s="78" t="str">
        <f>IF('תחזית רווה'!C$5=0,"",C41)</f>
        <v/>
      </c>
      <c r="D131" s="78" t="str">
        <f>IF('תחזית רווה'!D$5=0,"",D41)</f>
        <v/>
      </c>
      <c r="E131" s="78" t="str">
        <f>IF('תחזית רווה'!E$5=0,"",E41)</f>
        <v/>
      </c>
      <c r="F131" s="78" t="str">
        <f>IF('תחזית רווה'!F$5=0,"",F41)</f>
        <v/>
      </c>
      <c r="G131" s="78" t="str">
        <f>IF('תחזית רווה'!G$5=0,"",G41)</f>
        <v/>
      </c>
      <c r="H131" s="78" t="str">
        <f>IF('תחזית רווה'!H$5=0,"",H41)</f>
        <v/>
      </c>
      <c r="I131" s="78" t="str">
        <f>IF('תחזית רווה'!I$5=0,"",I41)</f>
        <v/>
      </c>
      <c r="J131" s="78" t="str">
        <f>IF('תחזית רווה'!J$5=0,"",J41)</f>
        <v/>
      </c>
      <c r="K131" s="78" t="str">
        <f>IF('תחזית רווה'!K$5=0,"",K41)</f>
        <v/>
      </c>
      <c r="L131" s="78" t="str">
        <f>IF('תחזית רווה'!L$5=0,"",L41)</f>
        <v/>
      </c>
      <c r="M131" s="78" t="str">
        <f>IF('תחזית רווה'!M$5=0,"",M41)</f>
        <v/>
      </c>
      <c r="N131" s="78" t="str">
        <f>IF('תחזית רווה'!N$5=0,"",N41)</f>
        <v/>
      </c>
      <c r="O131" s="110" t="str">
        <f>IFERROR(O130/$O$95,"")</f>
        <v/>
      </c>
    </row>
    <row r="132" spans="2:15" x14ac:dyDescent="0.3">
      <c r="B132" s="83">
        <f t="shared" si="76"/>
        <v>0</v>
      </c>
      <c r="C132" s="78" t="str">
        <f>IF('תחזית רווה'!C$5=0,"",C42)</f>
        <v/>
      </c>
      <c r="D132" s="78" t="str">
        <f>IF('תחזית רווה'!D$5=0,"",D42)</f>
        <v/>
      </c>
      <c r="E132" s="78" t="str">
        <f>IF('תחזית רווה'!E$5=0,"",E42)</f>
        <v/>
      </c>
      <c r="F132" s="78" t="str">
        <f>IF('תחזית רווה'!F$5=0,"",F42)</f>
        <v/>
      </c>
      <c r="G132" s="78" t="str">
        <f>IF('תחזית רווה'!G$5=0,"",G42)</f>
        <v/>
      </c>
      <c r="H132" s="78" t="str">
        <f>IF('תחזית רווה'!H$5=0,"",H42)</f>
        <v/>
      </c>
      <c r="I132" s="78" t="str">
        <f>IF('תחזית רווה'!I$5=0,"",I42)</f>
        <v/>
      </c>
      <c r="J132" s="78" t="str">
        <f>IF('תחזית רווה'!J$5=0,"",J42)</f>
        <v/>
      </c>
      <c r="K132" s="78" t="str">
        <f>IF('תחזית רווה'!K$5=0,"",K42)</f>
        <v/>
      </c>
      <c r="L132" s="78" t="str">
        <f>IF('תחזית רווה'!L$5=0,"",L42)</f>
        <v/>
      </c>
      <c r="M132" s="78" t="str">
        <f>IF('תחזית רווה'!M$5=0,"",M42)</f>
        <v/>
      </c>
      <c r="N132" s="78" t="str">
        <f>IF('תחזית רווה'!N$5=0,"",N42)</f>
        <v/>
      </c>
      <c r="O132" s="109">
        <f>IFERROR(SUM(C132:N132),"")</f>
        <v>0</v>
      </c>
    </row>
    <row r="133" spans="2:15" x14ac:dyDescent="0.3">
      <c r="B133" s="83" t="str">
        <f t="shared" si="76"/>
        <v>%</v>
      </c>
      <c r="C133" s="78" t="str">
        <f>IF('תחזית רווה'!C$5=0,"",C43)</f>
        <v/>
      </c>
      <c r="D133" s="78" t="str">
        <f>IF('תחזית רווה'!D$5=0,"",D43)</f>
        <v/>
      </c>
      <c r="E133" s="78" t="str">
        <f>IF('תחזית רווה'!E$5=0,"",E43)</f>
        <v/>
      </c>
      <c r="F133" s="78" t="str">
        <f>IF('תחזית רווה'!F$5=0,"",F43)</f>
        <v/>
      </c>
      <c r="G133" s="78" t="str">
        <f>IF('תחזית רווה'!G$5=0,"",G43)</f>
        <v/>
      </c>
      <c r="H133" s="78" t="str">
        <f>IF('תחזית רווה'!H$5=0,"",H43)</f>
        <v/>
      </c>
      <c r="I133" s="78" t="str">
        <f>IF('תחזית רווה'!I$5=0,"",I43)</f>
        <v/>
      </c>
      <c r="J133" s="78" t="str">
        <f>IF('תחזית רווה'!J$5=0,"",J43)</f>
        <v/>
      </c>
      <c r="K133" s="78" t="str">
        <f>IF('תחזית רווה'!K$5=0,"",K43)</f>
        <v/>
      </c>
      <c r="L133" s="78" t="str">
        <f>IF('תחזית רווה'!L$5=0,"",L43)</f>
        <v/>
      </c>
      <c r="M133" s="78" t="str">
        <f>IF('תחזית רווה'!M$5=0,"",M43)</f>
        <v/>
      </c>
      <c r="N133" s="78" t="str">
        <f>IF('תחזית רווה'!N$5=0,"",N43)</f>
        <v/>
      </c>
      <c r="O133" s="110" t="str">
        <f>IFERROR(O132/$O$95,"")</f>
        <v/>
      </c>
    </row>
    <row r="134" spans="2:15" x14ac:dyDescent="0.3">
      <c r="B134" s="83">
        <f t="shared" si="76"/>
        <v>0</v>
      </c>
      <c r="C134" s="78" t="str">
        <f>IF('תחזית רווה'!C$5=0,"",C44)</f>
        <v/>
      </c>
      <c r="D134" s="78" t="str">
        <f>IF('תחזית רווה'!D$5=0,"",D44)</f>
        <v/>
      </c>
      <c r="E134" s="78" t="str">
        <f>IF('תחזית רווה'!E$5=0,"",E44)</f>
        <v/>
      </c>
      <c r="F134" s="78" t="str">
        <f>IF('תחזית רווה'!F$5=0,"",F44)</f>
        <v/>
      </c>
      <c r="G134" s="78" t="str">
        <f>IF('תחזית רווה'!G$5=0,"",G44)</f>
        <v/>
      </c>
      <c r="H134" s="78" t="str">
        <f>IF('תחזית רווה'!H$5=0,"",H44)</f>
        <v/>
      </c>
      <c r="I134" s="78" t="str">
        <f>IF('תחזית רווה'!I$5=0,"",I44)</f>
        <v/>
      </c>
      <c r="J134" s="78" t="str">
        <f>IF('תחזית רווה'!J$5=0,"",J44)</f>
        <v/>
      </c>
      <c r="K134" s="78" t="str">
        <f>IF('תחזית רווה'!K$5=0,"",K44)</f>
        <v/>
      </c>
      <c r="L134" s="78" t="str">
        <f>IF('תחזית רווה'!L$5=0,"",L44)</f>
        <v/>
      </c>
      <c r="M134" s="78" t="str">
        <f>IF('תחזית רווה'!M$5=0,"",M44)</f>
        <v/>
      </c>
      <c r="N134" s="78" t="str">
        <f>IF('תחזית רווה'!N$5=0,"",N44)</f>
        <v/>
      </c>
      <c r="O134" s="109">
        <f>IFERROR(SUM(C134:N134),"")</f>
        <v>0</v>
      </c>
    </row>
    <row r="135" spans="2:15" x14ac:dyDescent="0.3">
      <c r="B135" s="83" t="str">
        <f t="shared" si="76"/>
        <v>%</v>
      </c>
      <c r="C135" s="78" t="str">
        <f>IF('תחזית רווה'!C$5=0,"",C45)</f>
        <v/>
      </c>
      <c r="D135" s="78" t="str">
        <f>IF('תחזית רווה'!D$5=0,"",D45)</f>
        <v/>
      </c>
      <c r="E135" s="78" t="str">
        <f>IF('תחזית רווה'!E$5=0,"",E45)</f>
        <v/>
      </c>
      <c r="F135" s="78" t="str">
        <f>IF('תחזית רווה'!F$5=0,"",F45)</f>
        <v/>
      </c>
      <c r="G135" s="78" t="str">
        <f>IF('תחזית רווה'!G$5=0,"",G45)</f>
        <v/>
      </c>
      <c r="H135" s="78" t="str">
        <f>IF('תחזית רווה'!H$5=0,"",H45)</f>
        <v/>
      </c>
      <c r="I135" s="78" t="str">
        <f>IF('תחזית רווה'!I$5=0,"",I45)</f>
        <v/>
      </c>
      <c r="J135" s="78" t="str">
        <f>IF('תחזית רווה'!J$5=0,"",J45)</f>
        <v/>
      </c>
      <c r="K135" s="78" t="str">
        <f>IF('תחזית רווה'!K$5=0,"",K45)</f>
        <v/>
      </c>
      <c r="L135" s="78" t="str">
        <f>IF('תחזית רווה'!L$5=0,"",L45)</f>
        <v/>
      </c>
      <c r="M135" s="78" t="str">
        <f>IF('תחזית רווה'!M$5=0,"",M45)</f>
        <v/>
      </c>
      <c r="N135" s="78" t="str">
        <f>IF('תחזית רווה'!N$5=0,"",N45)</f>
        <v/>
      </c>
      <c r="O135" s="110" t="str">
        <f>IFERROR(O134/$O$95,"")</f>
        <v/>
      </c>
    </row>
    <row r="136" spans="2:15" x14ac:dyDescent="0.3">
      <c r="B136" s="83">
        <f t="shared" si="76"/>
        <v>0</v>
      </c>
      <c r="C136" s="78" t="str">
        <f>IF('תחזית רווה'!C$5=0,"",C46)</f>
        <v/>
      </c>
      <c r="D136" s="78" t="str">
        <f>IF('תחזית רווה'!D$5=0,"",D46)</f>
        <v/>
      </c>
      <c r="E136" s="78" t="str">
        <f>IF('תחזית רווה'!E$5=0,"",E46)</f>
        <v/>
      </c>
      <c r="F136" s="78" t="str">
        <f>IF('תחזית רווה'!F$5=0,"",F46)</f>
        <v/>
      </c>
      <c r="G136" s="78" t="str">
        <f>IF('תחזית רווה'!G$5=0,"",G46)</f>
        <v/>
      </c>
      <c r="H136" s="78" t="str">
        <f>IF('תחזית רווה'!H$5=0,"",H46)</f>
        <v/>
      </c>
      <c r="I136" s="78" t="str">
        <f>IF('תחזית רווה'!I$5=0,"",I46)</f>
        <v/>
      </c>
      <c r="J136" s="78" t="str">
        <f>IF('תחזית רווה'!J$5=0,"",J46)</f>
        <v/>
      </c>
      <c r="K136" s="78" t="str">
        <f>IF('תחזית רווה'!K$5=0,"",K46)</f>
        <v/>
      </c>
      <c r="L136" s="78" t="str">
        <f>IF('תחזית רווה'!L$5=0,"",L46)</f>
        <v/>
      </c>
      <c r="M136" s="78" t="str">
        <f>IF('תחזית רווה'!M$5=0,"",M46)</f>
        <v/>
      </c>
      <c r="N136" s="78" t="str">
        <f>IF('תחזית רווה'!N$5=0,"",N46)</f>
        <v/>
      </c>
      <c r="O136" s="109">
        <f>IFERROR(SUM(C136:N136),"")</f>
        <v>0</v>
      </c>
    </row>
    <row r="137" spans="2:15" x14ac:dyDescent="0.3">
      <c r="B137" s="83" t="str">
        <f t="shared" si="76"/>
        <v>%</v>
      </c>
      <c r="C137" s="78" t="str">
        <f>IF('תחזית רווה'!C$5=0,"",C47)</f>
        <v/>
      </c>
      <c r="D137" s="78" t="str">
        <f>IF('תחזית רווה'!D$5=0,"",D47)</f>
        <v/>
      </c>
      <c r="E137" s="78" t="str">
        <f>IF('תחזית רווה'!E$5=0,"",E47)</f>
        <v/>
      </c>
      <c r="F137" s="78" t="str">
        <f>IF('תחזית רווה'!F$5=0,"",F47)</f>
        <v/>
      </c>
      <c r="G137" s="78" t="str">
        <f>IF('תחזית רווה'!G$5=0,"",G47)</f>
        <v/>
      </c>
      <c r="H137" s="78" t="str">
        <f>IF('תחזית רווה'!H$5=0,"",H47)</f>
        <v/>
      </c>
      <c r="I137" s="78" t="str">
        <f>IF('תחזית רווה'!I$5=0,"",I47)</f>
        <v/>
      </c>
      <c r="J137" s="78" t="str">
        <f>IF('תחזית רווה'!J$5=0,"",J47)</f>
        <v/>
      </c>
      <c r="K137" s="78" t="str">
        <f>IF('תחזית רווה'!K$5=0,"",K47)</f>
        <v/>
      </c>
      <c r="L137" s="78" t="str">
        <f>IF('תחזית רווה'!L$5=0,"",L47)</f>
        <v/>
      </c>
      <c r="M137" s="78" t="str">
        <f>IF('תחזית רווה'!M$5=0,"",M47)</f>
        <v/>
      </c>
      <c r="N137" s="78" t="str">
        <f>IF('תחזית רווה'!N$5=0,"",N47)</f>
        <v/>
      </c>
      <c r="O137" s="110" t="str">
        <f>IFERROR(O136/$O$95,"")</f>
        <v/>
      </c>
    </row>
    <row r="138" spans="2:15" x14ac:dyDescent="0.3">
      <c r="B138" s="83">
        <f t="shared" si="76"/>
        <v>0</v>
      </c>
      <c r="C138" s="78" t="str">
        <f>IF('תחזית רווה'!C$5=0,"",C48)</f>
        <v/>
      </c>
      <c r="D138" s="78" t="str">
        <f>IF('תחזית רווה'!D$5=0,"",D48)</f>
        <v/>
      </c>
      <c r="E138" s="78" t="str">
        <f>IF('תחזית רווה'!E$5=0,"",E48)</f>
        <v/>
      </c>
      <c r="F138" s="78" t="str">
        <f>IF('תחזית רווה'!F$5=0,"",F48)</f>
        <v/>
      </c>
      <c r="G138" s="78" t="str">
        <f>IF('תחזית רווה'!G$5=0,"",G48)</f>
        <v/>
      </c>
      <c r="H138" s="78" t="str">
        <f>IF('תחזית רווה'!H$5=0,"",H48)</f>
        <v/>
      </c>
      <c r="I138" s="78" t="str">
        <f>IF('תחזית רווה'!I$5=0,"",I48)</f>
        <v/>
      </c>
      <c r="J138" s="78" t="str">
        <f>IF('תחזית רווה'!J$5=0,"",J48)</f>
        <v/>
      </c>
      <c r="K138" s="78" t="str">
        <f>IF('תחזית רווה'!K$5=0,"",K48)</f>
        <v/>
      </c>
      <c r="L138" s="78" t="str">
        <f>IF('תחזית רווה'!L$5=0,"",L48)</f>
        <v/>
      </c>
      <c r="M138" s="78" t="str">
        <f>IF('תחזית רווה'!M$5=0,"",M48)</f>
        <v/>
      </c>
      <c r="N138" s="78" t="str">
        <f>IF('תחזית רווה'!N$5=0,"",N48)</f>
        <v/>
      </c>
      <c r="O138" s="109">
        <f>IFERROR(SUM(C138:N138),"")</f>
        <v>0</v>
      </c>
    </row>
    <row r="139" spans="2:15" x14ac:dyDescent="0.3">
      <c r="B139" s="83" t="str">
        <f t="shared" si="76"/>
        <v>%</v>
      </c>
      <c r="C139" s="78" t="str">
        <f>IF('תחזית רווה'!C$5=0,"",C49)</f>
        <v/>
      </c>
      <c r="D139" s="78" t="str">
        <f>IF('תחזית רווה'!D$5=0,"",D49)</f>
        <v/>
      </c>
      <c r="E139" s="78" t="str">
        <f>IF('תחזית רווה'!E$5=0,"",E49)</f>
        <v/>
      </c>
      <c r="F139" s="78" t="str">
        <f>IF('תחזית רווה'!F$5=0,"",F49)</f>
        <v/>
      </c>
      <c r="G139" s="78" t="str">
        <f>IF('תחזית רווה'!G$5=0,"",G49)</f>
        <v/>
      </c>
      <c r="H139" s="78" t="str">
        <f>IF('תחזית רווה'!H$5=0,"",H49)</f>
        <v/>
      </c>
      <c r="I139" s="78" t="str">
        <f>IF('תחזית רווה'!I$5=0,"",I49)</f>
        <v/>
      </c>
      <c r="J139" s="78" t="str">
        <f>IF('תחזית רווה'!J$5=0,"",J49)</f>
        <v/>
      </c>
      <c r="K139" s="78" t="str">
        <f>IF('תחזית רווה'!K$5=0,"",K49)</f>
        <v/>
      </c>
      <c r="L139" s="78" t="str">
        <f>IF('תחזית רווה'!L$5=0,"",L49)</f>
        <v/>
      </c>
      <c r="M139" s="78" t="str">
        <f>IF('תחזית רווה'!M$5=0,"",M49)</f>
        <v/>
      </c>
      <c r="N139" s="78" t="str">
        <f>IF('תחזית רווה'!N$5=0,"",N49)</f>
        <v/>
      </c>
      <c r="O139" s="110" t="str">
        <f>IFERROR(O138/$O$95,"")</f>
        <v/>
      </c>
    </row>
    <row r="140" spans="2:15" x14ac:dyDescent="0.3">
      <c r="B140" s="83">
        <f t="shared" si="76"/>
        <v>0</v>
      </c>
      <c r="C140" s="78" t="str">
        <f>IF('תחזית רווה'!C$5=0,"",C50)</f>
        <v/>
      </c>
      <c r="D140" s="78" t="str">
        <f>IF('תחזית רווה'!D$5=0,"",D50)</f>
        <v/>
      </c>
      <c r="E140" s="78" t="str">
        <f>IF('תחזית רווה'!E$5=0,"",E50)</f>
        <v/>
      </c>
      <c r="F140" s="78" t="str">
        <f>IF('תחזית רווה'!F$5=0,"",F50)</f>
        <v/>
      </c>
      <c r="G140" s="78" t="str">
        <f>IF('תחזית רווה'!G$5=0,"",G50)</f>
        <v/>
      </c>
      <c r="H140" s="78" t="str">
        <f>IF('תחזית רווה'!H$5=0,"",H50)</f>
        <v/>
      </c>
      <c r="I140" s="78" t="str">
        <f>IF('תחזית רווה'!I$5=0,"",I50)</f>
        <v/>
      </c>
      <c r="J140" s="78" t="str">
        <f>IF('תחזית רווה'!J$5=0,"",J50)</f>
        <v/>
      </c>
      <c r="K140" s="78" t="str">
        <f>IF('תחזית רווה'!K$5=0,"",K50)</f>
        <v/>
      </c>
      <c r="L140" s="78" t="str">
        <f>IF('תחזית רווה'!L$5=0,"",L50)</f>
        <v/>
      </c>
      <c r="M140" s="78" t="str">
        <f>IF('תחזית רווה'!M$5=0,"",M50)</f>
        <v/>
      </c>
      <c r="N140" s="78" t="str">
        <f>IF('תחזית רווה'!N$5=0,"",N50)</f>
        <v/>
      </c>
      <c r="O140" s="109">
        <f>IFERROR(SUM(C140:N140),"")</f>
        <v>0</v>
      </c>
    </row>
    <row r="141" spans="2:15" x14ac:dyDescent="0.3">
      <c r="B141" s="83" t="str">
        <f t="shared" si="76"/>
        <v>%</v>
      </c>
      <c r="C141" s="78" t="str">
        <f>IF('תחזית רווה'!C$5=0,"",C51)</f>
        <v/>
      </c>
      <c r="D141" s="78" t="str">
        <f>IF('תחזית רווה'!D$5=0,"",D51)</f>
        <v/>
      </c>
      <c r="E141" s="78" t="str">
        <f>IF('תחזית רווה'!E$5=0,"",E51)</f>
        <v/>
      </c>
      <c r="F141" s="78" t="str">
        <f>IF('תחזית רווה'!F$5=0,"",F51)</f>
        <v/>
      </c>
      <c r="G141" s="78" t="str">
        <f>IF('תחזית רווה'!G$5=0,"",G51)</f>
        <v/>
      </c>
      <c r="H141" s="78" t="str">
        <f>IF('תחזית רווה'!H$5=0,"",H51)</f>
        <v/>
      </c>
      <c r="I141" s="78" t="str">
        <f>IF('תחזית רווה'!I$5=0,"",I51)</f>
        <v/>
      </c>
      <c r="J141" s="78" t="str">
        <f>IF('תחזית רווה'!J$5=0,"",J51)</f>
        <v/>
      </c>
      <c r="K141" s="78" t="str">
        <f>IF('תחזית רווה'!K$5=0,"",K51)</f>
        <v/>
      </c>
      <c r="L141" s="78" t="str">
        <f>IF('תחזית רווה'!L$5=0,"",L51)</f>
        <v/>
      </c>
      <c r="M141" s="78" t="str">
        <f>IF('תחזית רווה'!M$5=0,"",M51)</f>
        <v/>
      </c>
      <c r="N141" s="78" t="str">
        <f>IF('תחזית רווה'!N$5=0,"",N51)</f>
        <v/>
      </c>
      <c r="O141" s="110" t="str">
        <f>IFERROR(O140/$O$95,"")</f>
        <v/>
      </c>
    </row>
    <row r="142" spans="2:15" x14ac:dyDescent="0.3">
      <c r="B142" s="111" t="str">
        <f t="shared" si="76"/>
        <v>הוצאות קבועות</v>
      </c>
      <c r="C142" s="92" t="str">
        <f>IF('תחזית רווה'!C$5=0,"",C52)</f>
        <v/>
      </c>
      <c r="D142" s="92" t="str">
        <f>IF('תחזית רווה'!D$5=0,"",D52)</f>
        <v/>
      </c>
      <c r="E142" s="92" t="str">
        <f>IF('תחזית רווה'!E$5=0,"",E52)</f>
        <v/>
      </c>
      <c r="F142" s="92" t="str">
        <f>IF('תחזית רווה'!F$5=0,"",F52)</f>
        <v/>
      </c>
      <c r="G142" s="92" t="str">
        <f>IF('תחזית רווה'!G$5=0,"",G52)</f>
        <v/>
      </c>
      <c r="H142" s="92" t="str">
        <f>IF('תחזית רווה'!H$5=0,"",H52)</f>
        <v/>
      </c>
      <c r="I142" s="92" t="str">
        <f>IF('תחזית רווה'!I$5=0,"",I52)</f>
        <v/>
      </c>
      <c r="J142" s="92" t="str">
        <f>IF('תחזית רווה'!J$5=0,"",J52)</f>
        <v/>
      </c>
      <c r="K142" s="92" t="str">
        <f>IF('תחזית רווה'!K$5=0,"",K52)</f>
        <v/>
      </c>
      <c r="L142" s="92" t="str">
        <f>IF('תחזית רווה'!L$5=0,"",L52)</f>
        <v/>
      </c>
      <c r="M142" s="92" t="str">
        <f>IF('תחזית רווה'!M$5=0,"",M52)</f>
        <v/>
      </c>
      <c r="N142" s="92" t="str">
        <f>IF('תחזית רווה'!N$5=0,"",N52)</f>
        <v/>
      </c>
      <c r="O142" s="112">
        <f>IFERROR(SUM(C142:N142),"")</f>
        <v>0</v>
      </c>
    </row>
    <row r="143" spans="2:15" x14ac:dyDescent="0.3">
      <c r="B143" s="83" t="str">
        <f t="shared" si="76"/>
        <v>%</v>
      </c>
      <c r="C143" s="78" t="str">
        <f>IF('תחזית רווה'!C$5=0,"",C53)</f>
        <v/>
      </c>
      <c r="D143" s="78" t="str">
        <f>IF('תחזית רווה'!D$5=0,"",D53)</f>
        <v/>
      </c>
      <c r="E143" s="78" t="str">
        <f>IF('תחזית רווה'!E$5=0,"",E53)</f>
        <v/>
      </c>
      <c r="F143" s="78" t="str">
        <f>IF('תחזית רווה'!F$5=0,"",F53)</f>
        <v/>
      </c>
      <c r="G143" s="78" t="str">
        <f>IF('תחזית רווה'!G$5=0,"",G53)</f>
        <v/>
      </c>
      <c r="H143" s="78" t="str">
        <f>IF('תחזית רווה'!H$5=0,"",H53)</f>
        <v/>
      </c>
      <c r="I143" s="78" t="str">
        <f>IF('תחזית רווה'!I$5=0,"",I53)</f>
        <v/>
      </c>
      <c r="J143" s="78" t="str">
        <f>IF('תחזית רווה'!J$5=0,"",J53)</f>
        <v/>
      </c>
      <c r="K143" s="78" t="str">
        <f>IF('תחזית רווה'!K$5=0,"",K53)</f>
        <v/>
      </c>
      <c r="L143" s="78" t="str">
        <f>IF('תחזית רווה'!L$5=0,"",L53)</f>
        <v/>
      </c>
      <c r="M143" s="78" t="str">
        <f>IF('תחזית רווה'!M$5=0,"",M53)</f>
        <v/>
      </c>
      <c r="N143" s="78" t="str">
        <f>IF('תחזית רווה'!N$5=0,"",N53)</f>
        <v/>
      </c>
      <c r="O143" s="110" t="str">
        <f>IFERROR(O142/$O$95,"")</f>
        <v/>
      </c>
    </row>
    <row r="144" spans="2:15" x14ac:dyDescent="0.3">
      <c r="B144" s="111" t="str">
        <f t="shared" si="76"/>
        <v>מימון</v>
      </c>
      <c r="C144" s="92" t="str">
        <f>IF('תחזית רווה'!C$5=0,"",C54)</f>
        <v/>
      </c>
      <c r="D144" s="92" t="str">
        <f>IF('תחזית רווה'!D$5=0,"",D54)</f>
        <v/>
      </c>
      <c r="E144" s="92" t="str">
        <f>IF('תחזית רווה'!E$5=0,"",E54)</f>
        <v/>
      </c>
      <c r="F144" s="92" t="str">
        <f>IF('תחזית רווה'!F$5=0,"",F54)</f>
        <v/>
      </c>
      <c r="G144" s="92" t="str">
        <f>IF('תחזית רווה'!G$5=0,"",G54)</f>
        <v/>
      </c>
      <c r="H144" s="92" t="str">
        <f>IF('תחזית רווה'!H$5=0,"",H54)</f>
        <v/>
      </c>
      <c r="I144" s="92" t="str">
        <f>IF('תחזית רווה'!I$5=0,"",I54)</f>
        <v/>
      </c>
      <c r="J144" s="92" t="str">
        <f>IF('תחזית רווה'!J$5=0,"",J54)</f>
        <v/>
      </c>
      <c r="K144" s="92" t="str">
        <f>IF('תחזית רווה'!K$5=0,"",K54)</f>
        <v/>
      </c>
      <c r="L144" s="92" t="str">
        <f>IF('תחזית רווה'!L$5=0,"",L54)</f>
        <v/>
      </c>
      <c r="M144" s="92" t="str">
        <f>IF('תחזית רווה'!M$5=0,"",M54)</f>
        <v/>
      </c>
      <c r="N144" s="92" t="str">
        <f>IF('תחזית רווה'!N$5=0,"",N54)</f>
        <v/>
      </c>
      <c r="O144" s="112">
        <f>IFERROR(SUM(C144:N144),"")</f>
        <v>0</v>
      </c>
    </row>
    <row r="145" spans="2:15" x14ac:dyDescent="0.3">
      <c r="B145" s="83" t="str">
        <f t="shared" si="76"/>
        <v>%</v>
      </c>
      <c r="C145" s="78" t="str">
        <f>IF('תחזית רווה'!C$5=0,"",C55)</f>
        <v/>
      </c>
      <c r="D145" s="78" t="str">
        <f>IF('תחזית רווה'!D$5=0,"",D55)</f>
        <v/>
      </c>
      <c r="E145" s="78" t="str">
        <f>IF('תחזית רווה'!E$5=0,"",E55)</f>
        <v/>
      </c>
      <c r="F145" s="78" t="str">
        <f>IF('תחזית רווה'!F$5=0,"",F55)</f>
        <v/>
      </c>
      <c r="G145" s="78" t="str">
        <f>IF('תחזית רווה'!G$5=0,"",G55)</f>
        <v/>
      </c>
      <c r="H145" s="78" t="str">
        <f>IF('תחזית רווה'!H$5=0,"",H55)</f>
        <v/>
      </c>
      <c r="I145" s="78" t="str">
        <f>IF('תחזית רווה'!I$5=0,"",I55)</f>
        <v/>
      </c>
      <c r="J145" s="78" t="str">
        <f>IF('תחזית רווה'!J$5=0,"",J55)</f>
        <v/>
      </c>
      <c r="K145" s="78" t="str">
        <f>IF('תחזית רווה'!K$5=0,"",K55)</f>
        <v/>
      </c>
      <c r="L145" s="78" t="str">
        <f>IF('תחזית רווה'!L$5=0,"",L55)</f>
        <v/>
      </c>
      <c r="M145" s="78" t="str">
        <f>IF('תחזית רווה'!M$5=0,"",M55)</f>
        <v/>
      </c>
      <c r="N145" s="78" t="str">
        <f>IF('תחזית רווה'!N$5=0,"",N55)</f>
        <v/>
      </c>
      <c r="O145" s="110" t="str">
        <f>IFERROR(O144/$O$95,"")</f>
        <v/>
      </c>
    </row>
    <row r="146" spans="2:15" x14ac:dyDescent="0.3">
      <c r="B146" s="111" t="str">
        <f t="shared" si="76"/>
        <v>סה"כ הוצאות</v>
      </c>
      <c r="C146" s="92" t="str">
        <f>IF('תחזית רווה'!C$5=0,"",C56)</f>
        <v/>
      </c>
      <c r="D146" s="92" t="str">
        <f>IF('תחזית רווה'!D$5=0,"",D56)</f>
        <v/>
      </c>
      <c r="E146" s="92" t="str">
        <f>IF('תחזית רווה'!E$5=0,"",E56)</f>
        <v/>
      </c>
      <c r="F146" s="92" t="str">
        <f>IF('תחזית רווה'!F$5=0,"",F56)</f>
        <v/>
      </c>
      <c r="G146" s="92" t="str">
        <f>IF('תחזית רווה'!G$5=0,"",G56)</f>
        <v/>
      </c>
      <c r="H146" s="92" t="str">
        <f>IF('תחזית רווה'!H$5=0,"",H56)</f>
        <v/>
      </c>
      <c r="I146" s="92" t="str">
        <f>IF('תחזית רווה'!I$5=0,"",I56)</f>
        <v/>
      </c>
      <c r="J146" s="92" t="str">
        <f>IF('תחזית רווה'!J$5=0,"",J56)</f>
        <v/>
      </c>
      <c r="K146" s="92" t="str">
        <f>IF('תחזית רווה'!K$5=0,"",K56)</f>
        <v/>
      </c>
      <c r="L146" s="92" t="str">
        <f>IF('תחזית רווה'!L$5=0,"",L56)</f>
        <v/>
      </c>
      <c r="M146" s="92" t="str">
        <f>IF('תחזית רווה'!M$5=0,"",M56)</f>
        <v/>
      </c>
      <c r="N146" s="92" t="str">
        <f>IF('תחזית רווה'!N$5=0,"",N56)</f>
        <v/>
      </c>
      <c r="O146" s="112">
        <f>IFERROR(SUM(C146:N146),"")</f>
        <v>0</v>
      </c>
    </row>
    <row r="147" spans="2:15" x14ac:dyDescent="0.3">
      <c r="B147" s="83" t="str">
        <f t="shared" si="76"/>
        <v>%</v>
      </c>
      <c r="C147" s="78" t="str">
        <f>IF('תחזית רווה'!C$5=0,"",C57)</f>
        <v/>
      </c>
      <c r="D147" s="78" t="str">
        <f>IF('תחזית רווה'!D$5=0,"",D57)</f>
        <v/>
      </c>
      <c r="E147" s="78" t="str">
        <f>IF('תחזית רווה'!E$5=0,"",E57)</f>
        <v/>
      </c>
      <c r="F147" s="78" t="str">
        <f>IF('תחזית רווה'!F$5=0,"",F57)</f>
        <v/>
      </c>
      <c r="G147" s="78" t="str">
        <f>IF('תחזית רווה'!G$5=0,"",G57)</f>
        <v/>
      </c>
      <c r="H147" s="78" t="str">
        <f>IF('תחזית רווה'!H$5=0,"",H57)</f>
        <v/>
      </c>
      <c r="I147" s="78" t="str">
        <f>IF('תחזית רווה'!I$5=0,"",I57)</f>
        <v/>
      </c>
      <c r="J147" s="78" t="str">
        <f>IF('תחזית רווה'!J$5=0,"",J57)</f>
        <v/>
      </c>
      <c r="K147" s="78" t="str">
        <f>IF('תחזית רווה'!K$5=0,"",K57)</f>
        <v/>
      </c>
      <c r="L147" s="78" t="str">
        <f>IF('תחזית רווה'!L$5=0,"",L57)</f>
        <v/>
      </c>
      <c r="M147" s="78" t="str">
        <f>IF('תחזית רווה'!M$5=0,"",M57)</f>
        <v/>
      </c>
      <c r="N147" s="78" t="str">
        <f>IF('תחזית רווה'!N$5=0,"",N57)</f>
        <v/>
      </c>
      <c r="O147" s="110" t="str">
        <f>IFERROR(O146/$O$95,"")</f>
        <v/>
      </c>
    </row>
    <row r="148" spans="2:15" x14ac:dyDescent="0.3">
      <c r="B148" s="111" t="str">
        <f t="shared" si="76"/>
        <v>רווח לפני מס</v>
      </c>
      <c r="C148" s="92" t="str">
        <f>IF('תחזית רווה'!C$5=0,"",C58)</f>
        <v/>
      </c>
      <c r="D148" s="92" t="str">
        <f>IF('תחזית רווה'!D$5=0,"",D58)</f>
        <v/>
      </c>
      <c r="E148" s="92" t="str">
        <f>IF('תחזית רווה'!E$5=0,"",E58)</f>
        <v/>
      </c>
      <c r="F148" s="92" t="str">
        <f>IF('תחזית רווה'!F$5=0,"",F58)</f>
        <v/>
      </c>
      <c r="G148" s="92" t="str">
        <f>IF('תחזית רווה'!G$5=0,"",G58)</f>
        <v/>
      </c>
      <c r="H148" s="92" t="str">
        <f>IF('תחזית רווה'!H$5=0,"",H58)</f>
        <v/>
      </c>
      <c r="I148" s="92" t="str">
        <f>IF('תחזית רווה'!I$5=0,"",I58)</f>
        <v/>
      </c>
      <c r="J148" s="92" t="str">
        <f>IF('תחזית רווה'!J$5=0,"",J58)</f>
        <v/>
      </c>
      <c r="K148" s="92" t="str">
        <f>IF('תחזית רווה'!K$5=0,"",K58)</f>
        <v/>
      </c>
      <c r="L148" s="92" t="str">
        <f>IF('תחזית רווה'!L$5=0,"",L58)</f>
        <v/>
      </c>
      <c r="M148" s="92" t="str">
        <f>IF('תחזית רווה'!M$5=0,"",M58)</f>
        <v/>
      </c>
      <c r="N148" s="92" t="str">
        <f>IF('תחזית רווה'!N$5=0,"",N58)</f>
        <v/>
      </c>
      <c r="O148" s="112">
        <f>IFERROR(SUM(C148:N148),"")</f>
        <v>0</v>
      </c>
    </row>
    <row r="149" spans="2:15" x14ac:dyDescent="0.3">
      <c r="B149" s="83" t="str">
        <f t="shared" si="76"/>
        <v>%</v>
      </c>
      <c r="C149" s="78" t="str">
        <f>IF('תחזית רווה'!C$5=0,"",C59)</f>
        <v/>
      </c>
      <c r="D149" s="78" t="str">
        <f>IF('תחזית רווה'!D$5=0,"",D59)</f>
        <v/>
      </c>
      <c r="E149" s="78" t="str">
        <f>IF('תחזית רווה'!E$5=0,"",E59)</f>
        <v/>
      </c>
      <c r="F149" s="78" t="str">
        <f>IF('תחזית רווה'!F$5=0,"",F59)</f>
        <v/>
      </c>
      <c r="G149" s="78" t="str">
        <f>IF('תחזית רווה'!G$5=0,"",G59)</f>
        <v/>
      </c>
      <c r="H149" s="78" t="str">
        <f>IF('תחזית רווה'!H$5=0,"",H59)</f>
        <v/>
      </c>
      <c r="I149" s="78" t="str">
        <f>IF('תחזית רווה'!I$5=0,"",I59)</f>
        <v/>
      </c>
      <c r="J149" s="78" t="str">
        <f>IF('תחזית רווה'!J$5=0,"",J59)</f>
        <v/>
      </c>
      <c r="K149" s="78" t="str">
        <f>IF('תחזית רווה'!K$5=0,"",K59)</f>
        <v/>
      </c>
      <c r="L149" s="78" t="str">
        <f>IF('תחזית רווה'!L$5=0,"",L59)</f>
        <v/>
      </c>
      <c r="M149" s="78" t="str">
        <f>IF('תחזית רווה'!M$5=0,"",M59)</f>
        <v/>
      </c>
      <c r="N149" s="78" t="str">
        <f>IF('תחזית רווה'!N$5=0,"",N59)</f>
        <v/>
      </c>
      <c r="O149" s="110" t="str">
        <f>IFERROR(O148/$O$95,"")</f>
        <v/>
      </c>
    </row>
    <row r="150" spans="2:15" x14ac:dyDescent="0.3">
      <c r="B150" s="83">
        <f t="shared" si="76"/>
        <v>0</v>
      </c>
      <c r="C150" s="78" t="str">
        <f>IF('תחזית רווה'!C$5=0,"",C60)</f>
        <v/>
      </c>
      <c r="D150" s="78" t="str">
        <f>IF('תחזית רווה'!D$5=0,"",D60)</f>
        <v/>
      </c>
      <c r="E150" s="78" t="str">
        <f>IF('תחזית רווה'!E$5=0,"",E60)</f>
        <v/>
      </c>
      <c r="F150" s="78" t="str">
        <f>IF('תחזית רווה'!F$5=0,"",F60)</f>
        <v/>
      </c>
      <c r="G150" s="78" t="str">
        <f>IF('תחזית רווה'!G$5=0,"",G60)</f>
        <v/>
      </c>
      <c r="H150" s="78" t="str">
        <f>IF('תחזית רווה'!H$5=0,"",H60)</f>
        <v/>
      </c>
      <c r="I150" s="78" t="str">
        <f>IF('תחזית רווה'!I$5=0,"",I60)</f>
        <v/>
      </c>
      <c r="J150" s="78" t="str">
        <f>IF('תחזית רווה'!J$5=0,"",J60)</f>
        <v/>
      </c>
      <c r="K150" s="78" t="str">
        <f>IF('תחזית רווה'!K$5=0,"",K60)</f>
        <v/>
      </c>
      <c r="L150" s="78" t="str">
        <f>IF('תחזית רווה'!L$5=0,"",L60)</f>
        <v/>
      </c>
      <c r="M150" s="78" t="str">
        <f>IF('תחזית רווה'!M$5=0,"",M60)</f>
        <v/>
      </c>
      <c r="N150" s="78" t="str">
        <f>IF('תחזית רווה'!N$5=0,"",N60)</f>
        <v/>
      </c>
      <c r="O150" s="109"/>
    </row>
    <row r="151" spans="2:15" ht="14.5" thickBot="1" x14ac:dyDescent="0.35">
      <c r="B151" s="95">
        <f t="shared" si="76"/>
        <v>0</v>
      </c>
      <c r="C151" s="113" t="str">
        <f>IF('תחזית רווה'!C$5=0,"",C61)</f>
        <v/>
      </c>
      <c r="D151" s="113" t="str">
        <f>IF('תחזית רווה'!D$5=0,"",D61)</f>
        <v/>
      </c>
      <c r="E151" s="113" t="str">
        <f>IF('תחזית רווה'!E$5=0,"",E61)</f>
        <v/>
      </c>
      <c r="F151" s="113" t="str">
        <f>IF('תחזית רווה'!F$5=0,"",F61)</f>
        <v/>
      </c>
      <c r="G151" s="113" t="str">
        <f>IF('תחזית רווה'!G$5=0,"",G61)</f>
        <v/>
      </c>
      <c r="H151" s="113" t="str">
        <f>IF('תחזית רווה'!H$5=0,"",H61)</f>
        <v/>
      </c>
      <c r="I151" s="113" t="str">
        <f>IF('תחזית רווה'!I$5=0,"",I61)</f>
        <v/>
      </c>
      <c r="J151" s="113" t="str">
        <f>IF('תחזית רווה'!J$5=0,"",J61)</f>
        <v/>
      </c>
      <c r="K151" s="113" t="str">
        <f>IF('תחזית רווה'!K$5=0,"",K61)</f>
        <v/>
      </c>
      <c r="L151" s="113" t="str">
        <f>IF('תחזית רווה'!L$5=0,"",L61)</f>
        <v/>
      </c>
      <c r="M151" s="113" t="str">
        <f>IF('תחזית רווה'!M$5=0,"",M61)</f>
        <v/>
      </c>
      <c r="N151" s="113" t="str">
        <f>IF('תחזית רווה'!N$5=0,"",N61)</f>
        <v/>
      </c>
      <c r="O151" s="114"/>
    </row>
    <row r="152" spans="2:15" x14ac:dyDescent="0.3">
      <c r="B152" s="115" t="str">
        <f t="shared" si="76"/>
        <v>הוצאות תזרימיות</v>
      </c>
      <c r="C152" s="116" t="str">
        <f>IF('תחזית רווה'!C$5=0,"",C62)</f>
        <v/>
      </c>
      <c r="D152" s="116" t="str">
        <f>IF('תחזית רווה'!D$5=0,"",D62)</f>
        <v/>
      </c>
      <c r="E152" s="116" t="str">
        <f>IF('תחזית רווה'!E$5=0,"",E62)</f>
        <v/>
      </c>
      <c r="F152" s="116" t="str">
        <f>IF('תחזית רווה'!F$5=0,"",F62)</f>
        <v/>
      </c>
      <c r="G152" s="116" t="str">
        <f>IF('תחזית רווה'!G$5=0,"",G62)</f>
        <v/>
      </c>
      <c r="H152" s="116" t="str">
        <f>IF('תחזית רווה'!H$5=0,"",H62)</f>
        <v/>
      </c>
      <c r="I152" s="116" t="str">
        <f>IF('תחזית רווה'!I$5=0,"",I62)</f>
        <v/>
      </c>
      <c r="J152" s="116" t="str">
        <f>IF('תחזית רווה'!J$5=0,"",J62)</f>
        <v/>
      </c>
      <c r="K152" s="116" t="str">
        <f>IF('תחזית רווה'!K$5=0,"",K62)</f>
        <v/>
      </c>
      <c r="L152" s="116" t="str">
        <f>IF('תחזית רווה'!L$5=0,"",L62)</f>
        <v/>
      </c>
      <c r="M152" s="116" t="str">
        <f>IF('תחזית רווה'!M$5=0,"",M62)</f>
        <v/>
      </c>
      <c r="N152" s="116" t="str">
        <f>IF('תחזית רווה'!N$5=0,"",N62)</f>
        <v/>
      </c>
      <c r="O152" s="117"/>
    </row>
    <row r="153" spans="2:15" x14ac:dyDescent="0.3">
      <c r="B153" s="83">
        <f t="shared" si="76"/>
        <v>0</v>
      </c>
      <c r="C153" s="78" t="str">
        <f>IF('תחזית רווה'!C$5=0,"",C63)</f>
        <v/>
      </c>
      <c r="D153" s="78" t="str">
        <f>IF('תחזית רווה'!D$5=0,"",D63)</f>
        <v/>
      </c>
      <c r="E153" s="78" t="str">
        <f>IF('תחזית רווה'!E$5=0,"",E63)</f>
        <v/>
      </c>
      <c r="F153" s="78" t="str">
        <f>IF('תחזית רווה'!F$5=0,"",F63)</f>
        <v/>
      </c>
      <c r="G153" s="78" t="str">
        <f>IF('תחזית רווה'!G$5=0,"",G63)</f>
        <v/>
      </c>
      <c r="H153" s="78" t="str">
        <f>IF('תחזית רווה'!H$5=0,"",H63)</f>
        <v/>
      </c>
      <c r="I153" s="78" t="str">
        <f>IF('תחזית רווה'!I$5=0,"",I63)</f>
        <v/>
      </c>
      <c r="J153" s="78" t="str">
        <f>IF('תחזית רווה'!J$5=0,"",J63)</f>
        <v/>
      </c>
      <c r="K153" s="78" t="str">
        <f>IF('תחזית רווה'!K$5=0,"",K63)</f>
        <v/>
      </c>
      <c r="L153" s="78" t="str">
        <f>IF('תחזית רווה'!L$5=0,"",L63)</f>
        <v/>
      </c>
      <c r="M153" s="78" t="str">
        <f>IF('תחזית רווה'!M$5=0,"",M63)</f>
        <v/>
      </c>
      <c r="N153" s="78" t="str">
        <f>IF('תחזית רווה'!N$5=0,"",N63)</f>
        <v/>
      </c>
      <c r="O153" s="109">
        <f t="shared" ref="O153" si="77">O63</f>
        <v>0</v>
      </c>
    </row>
    <row r="154" spans="2:15" x14ac:dyDescent="0.3">
      <c r="B154" s="83" t="str">
        <f t="shared" si="76"/>
        <v>רווח לתזרים</v>
      </c>
      <c r="C154" s="78" t="str">
        <f>IF('תחזית רווה'!C$5=0,"",C64)</f>
        <v/>
      </c>
      <c r="D154" s="78" t="str">
        <f>IF('תחזית רווה'!D$5=0,"",D64)</f>
        <v/>
      </c>
      <c r="E154" s="78" t="str">
        <f>IF('תחזית רווה'!E$5=0,"",E64)</f>
        <v/>
      </c>
      <c r="F154" s="78" t="str">
        <f>IF('תחזית רווה'!F$5=0,"",F64)</f>
        <v/>
      </c>
      <c r="G154" s="78" t="str">
        <f>IF('תחזית רווה'!G$5=0,"",G64)</f>
        <v/>
      </c>
      <c r="H154" s="78" t="str">
        <f>IF('תחזית רווה'!H$5=0,"",H64)</f>
        <v/>
      </c>
      <c r="I154" s="78" t="str">
        <f>IF('תחזית רווה'!I$5=0,"",I64)</f>
        <v/>
      </c>
      <c r="J154" s="78" t="str">
        <f>IF('תחזית רווה'!J$5=0,"",J64)</f>
        <v/>
      </c>
      <c r="K154" s="78" t="str">
        <f>IF('תחזית רווה'!K$5=0,"",K64)</f>
        <v/>
      </c>
      <c r="L154" s="78" t="str">
        <f>IF('תחזית רווה'!L$5=0,"",L64)</f>
        <v/>
      </c>
      <c r="M154" s="78" t="str">
        <f>IF('תחזית רווה'!M$5=0,"",M64)</f>
        <v/>
      </c>
      <c r="N154" s="78" t="str">
        <f>IF('תחזית רווה'!N$5=0,"",N64)</f>
        <v/>
      </c>
      <c r="O154" s="109">
        <f>IFERROR(SUM(C154:N154),"")</f>
        <v>0</v>
      </c>
    </row>
    <row r="155" spans="2:15" x14ac:dyDescent="0.3">
      <c r="B155" s="83" t="str">
        <f t="shared" si="76"/>
        <v>%</v>
      </c>
      <c r="C155" s="78" t="str">
        <f>IF('תחזית רווה'!C$5=0,"",C65)</f>
        <v/>
      </c>
      <c r="D155" s="78" t="str">
        <f>IF('תחזית רווה'!D$5=0,"",D65)</f>
        <v/>
      </c>
      <c r="E155" s="78" t="str">
        <f>IF('תחזית רווה'!E$5=0,"",E65)</f>
        <v/>
      </c>
      <c r="F155" s="78" t="str">
        <f>IF('תחזית רווה'!F$5=0,"",F65)</f>
        <v/>
      </c>
      <c r="G155" s="78" t="str">
        <f>IF('תחזית רווה'!G$5=0,"",G65)</f>
        <v/>
      </c>
      <c r="H155" s="78" t="str">
        <f>IF('תחזית רווה'!H$5=0,"",H65)</f>
        <v/>
      </c>
      <c r="I155" s="78" t="str">
        <f>IF('תחזית רווה'!I$5=0,"",I65)</f>
        <v/>
      </c>
      <c r="J155" s="78" t="str">
        <f>IF('תחזית רווה'!J$5=0,"",J65)</f>
        <v/>
      </c>
      <c r="K155" s="78" t="str">
        <f>IF('תחזית רווה'!K$5=0,"",K65)</f>
        <v/>
      </c>
      <c r="L155" s="78" t="str">
        <f>IF('תחזית רווה'!L$5=0,"",L65)</f>
        <v/>
      </c>
      <c r="M155" s="78" t="str">
        <f>IF('תחזית רווה'!M$5=0,"",M65)</f>
        <v/>
      </c>
      <c r="N155" s="78" t="str">
        <f>IF('תחזית רווה'!N$5=0,"",N65)</f>
        <v/>
      </c>
      <c r="O155" s="110" t="str">
        <f>IFERROR(O154/$O$95,"")</f>
        <v/>
      </c>
    </row>
    <row r="156" spans="2:15" x14ac:dyDescent="0.3">
      <c r="B156" s="83" t="str">
        <f t="shared" si="76"/>
        <v>השקעות / רכוש קבוע</v>
      </c>
      <c r="C156" s="78" t="str">
        <f>IF('תחזית רווה'!C$5=0,"",C66)</f>
        <v/>
      </c>
      <c r="D156" s="78" t="str">
        <f>IF('תחזית רווה'!D$5=0,"",D66)</f>
        <v/>
      </c>
      <c r="E156" s="78" t="str">
        <f>IF('תחזית רווה'!E$5=0,"",E66)</f>
        <v/>
      </c>
      <c r="F156" s="78" t="str">
        <f>IF('תחזית רווה'!F$5=0,"",F66)</f>
        <v/>
      </c>
      <c r="G156" s="78" t="str">
        <f>IF('תחזית רווה'!G$5=0,"",G66)</f>
        <v/>
      </c>
      <c r="H156" s="78" t="str">
        <f>IF('תחזית רווה'!H$5=0,"",H66)</f>
        <v/>
      </c>
      <c r="I156" s="78" t="str">
        <f>IF('תחזית רווה'!I$5=0,"",I66)</f>
        <v/>
      </c>
      <c r="J156" s="78" t="str">
        <f>IF('תחזית רווה'!J$5=0,"",J66)</f>
        <v/>
      </c>
      <c r="K156" s="78" t="str">
        <f>IF('תחזית רווה'!K$5=0,"",K66)</f>
        <v/>
      </c>
      <c r="L156" s="78" t="str">
        <f>IF('תחזית רווה'!L$5=0,"",L66)</f>
        <v/>
      </c>
      <c r="M156" s="78" t="str">
        <f>IF('תחזית רווה'!M$5=0,"",M66)</f>
        <v/>
      </c>
      <c r="N156" s="78" t="str">
        <f>IF('תחזית רווה'!N$5=0,"",N66)</f>
        <v/>
      </c>
      <c r="O156" s="109">
        <f>IFERROR(SUM(C156:N156),"")</f>
        <v>0</v>
      </c>
    </row>
    <row r="157" spans="2:15" x14ac:dyDescent="0.3">
      <c r="B157" s="83" t="str">
        <f t="shared" si="76"/>
        <v>%</v>
      </c>
      <c r="C157" s="78" t="str">
        <f>IF('תחזית רווה'!C$5=0,"",C67)</f>
        <v/>
      </c>
      <c r="D157" s="78" t="str">
        <f>IF('תחזית רווה'!D$5=0,"",D67)</f>
        <v/>
      </c>
      <c r="E157" s="78" t="str">
        <f>IF('תחזית רווה'!E$5=0,"",E67)</f>
        <v/>
      </c>
      <c r="F157" s="78" t="str">
        <f>IF('תחזית רווה'!F$5=0,"",F67)</f>
        <v/>
      </c>
      <c r="G157" s="78" t="str">
        <f>IF('תחזית רווה'!G$5=0,"",G67)</f>
        <v/>
      </c>
      <c r="H157" s="78" t="str">
        <f>IF('תחזית רווה'!H$5=0,"",H67)</f>
        <v/>
      </c>
      <c r="I157" s="78" t="str">
        <f>IF('תחזית רווה'!I$5=0,"",I67)</f>
        <v/>
      </c>
      <c r="J157" s="78" t="str">
        <f>IF('תחזית רווה'!J$5=0,"",J67)</f>
        <v/>
      </c>
      <c r="K157" s="78" t="str">
        <f>IF('תחזית רווה'!K$5=0,"",K67)</f>
        <v/>
      </c>
      <c r="L157" s="78" t="str">
        <f>IF('תחזית רווה'!L$5=0,"",L67)</f>
        <v/>
      </c>
      <c r="M157" s="78" t="str">
        <f>IF('תחזית רווה'!M$5=0,"",M67)</f>
        <v/>
      </c>
      <c r="N157" s="78" t="str">
        <f>IF('תחזית רווה'!N$5=0,"",N67)</f>
        <v/>
      </c>
      <c r="O157" s="110" t="str">
        <f>IFERROR(O156/$O$95,"")</f>
        <v/>
      </c>
    </row>
    <row r="158" spans="2:15" x14ac:dyDescent="0.3">
      <c r="B158" s="83" t="str">
        <f t="shared" si="76"/>
        <v>פריסת תשלומים עבור רכוש קבוע</v>
      </c>
      <c r="C158" s="78" t="str">
        <f>IF('תחזית רווה'!C$5=0,"",C68)</f>
        <v/>
      </c>
      <c r="D158" s="78" t="str">
        <f>IF('תחזית רווה'!D$5=0,"",D68)</f>
        <v/>
      </c>
      <c r="E158" s="78" t="str">
        <f>IF('תחזית רווה'!E$5=0,"",E68)</f>
        <v/>
      </c>
      <c r="F158" s="78" t="str">
        <f>IF('תחזית רווה'!F$5=0,"",F68)</f>
        <v/>
      </c>
      <c r="G158" s="78" t="str">
        <f>IF('תחזית רווה'!G$5=0,"",G68)</f>
        <v/>
      </c>
      <c r="H158" s="78" t="str">
        <f>IF('תחזית רווה'!H$5=0,"",H68)</f>
        <v/>
      </c>
      <c r="I158" s="78" t="str">
        <f>IF('תחזית רווה'!I$5=0,"",I68)</f>
        <v/>
      </c>
      <c r="J158" s="78" t="str">
        <f>IF('תחזית רווה'!J$5=0,"",J68)</f>
        <v/>
      </c>
      <c r="K158" s="78" t="str">
        <f>IF('תחזית רווה'!K$5=0,"",K68)</f>
        <v/>
      </c>
      <c r="L158" s="78" t="str">
        <f>IF('תחזית רווה'!L$5=0,"",L68)</f>
        <v/>
      </c>
      <c r="M158" s="78" t="str">
        <f>IF('תחזית רווה'!M$5=0,"",M68)</f>
        <v/>
      </c>
      <c r="N158" s="78" t="str">
        <f>IF('תחזית רווה'!N$5=0,"",N68)</f>
        <v/>
      </c>
      <c r="O158" s="109">
        <f>IFERROR(SUM(C158:N158),"")</f>
        <v>0</v>
      </c>
    </row>
    <row r="159" spans="2:15" x14ac:dyDescent="0.3">
      <c r="B159" s="83" t="str">
        <f t="shared" si="76"/>
        <v>%</v>
      </c>
      <c r="C159" s="78" t="str">
        <f>IF('תחזית רווה'!C$5=0,"",C69)</f>
        <v/>
      </c>
      <c r="D159" s="78" t="str">
        <f>IF('תחזית רווה'!D$5=0,"",D69)</f>
        <v/>
      </c>
      <c r="E159" s="78" t="str">
        <f>IF('תחזית רווה'!E$5=0,"",E69)</f>
        <v/>
      </c>
      <c r="F159" s="78" t="str">
        <f>IF('תחזית רווה'!F$5=0,"",F69)</f>
        <v/>
      </c>
      <c r="G159" s="78" t="str">
        <f>IF('תחזית רווה'!G$5=0,"",G69)</f>
        <v/>
      </c>
      <c r="H159" s="78" t="str">
        <f>IF('תחזית רווה'!H$5=0,"",H69)</f>
        <v/>
      </c>
      <c r="I159" s="78" t="str">
        <f>IF('תחזית רווה'!I$5=0,"",I69)</f>
        <v/>
      </c>
      <c r="J159" s="78" t="str">
        <f>IF('תחזית רווה'!J$5=0,"",J69)</f>
        <v/>
      </c>
      <c r="K159" s="78" t="str">
        <f>IF('תחזית רווה'!K$5=0,"",K69)</f>
        <v/>
      </c>
      <c r="L159" s="78" t="str">
        <f>IF('תחזית רווה'!L$5=0,"",L69)</f>
        <v/>
      </c>
      <c r="M159" s="78" t="str">
        <f>IF('תחזית רווה'!M$5=0,"",M69)</f>
        <v/>
      </c>
      <c r="N159" s="78" t="str">
        <f>IF('תחזית רווה'!N$5=0,"",N69)</f>
        <v/>
      </c>
      <c r="O159" s="110" t="str">
        <f>IFERROR(O158/$O$95,"")</f>
        <v/>
      </c>
    </row>
    <row r="160" spans="2:15" x14ac:dyDescent="0.3">
      <c r="B160" s="83" t="str">
        <f t="shared" si="76"/>
        <v>תשלומי מס הכנסה - מקדמות והסדרים</v>
      </c>
      <c r="C160" s="78" t="str">
        <f>IF('תחזית רווה'!C$5=0,"",C70)</f>
        <v/>
      </c>
      <c r="D160" s="78" t="str">
        <f>IF('תחזית רווה'!D$5=0,"",D70)</f>
        <v/>
      </c>
      <c r="E160" s="78" t="str">
        <f>IF('תחזית רווה'!E$5=0,"",E70)</f>
        <v/>
      </c>
      <c r="F160" s="78" t="str">
        <f>IF('תחזית רווה'!F$5=0,"",F70)</f>
        <v/>
      </c>
      <c r="G160" s="78" t="str">
        <f>IF('תחזית רווה'!G$5=0,"",G70)</f>
        <v/>
      </c>
      <c r="H160" s="78" t="str">
        <f>IF('תחזית רווה'!H$5=0,"",H70)</f>
        <v/>
      </c>
      <c r="I160" s="78" t="str">
        <f>IF('תחזית רווה'!I$5=0,"",I70)</f>
        <v/>
      </c>
      <c r="J160" s="78" t="str">
        <f>IF('תחזית רווה'!J$5=0,"",J70)</f>
        <v/>
      </c>
      <c r="K160" s="78" t="str">
        <f>IF('תחזית רווה'!K$5=0,"",K70)</f>
        <v/>
      </c>
      <c r="L160" s="78" t="str">
        <f>IF('תחזית רווה'!L$5=0,"",L70)</f>
        <v/>
      </c>
      <c r="M160" s="78" t="str">
        <f>IF('תחזית רווה'!M$5=0,"",M70)</f>
        <v/>
      </c>
      <c r="N160" s="78" t="str">
        <f>IF('תחזית רווה'!N$5=0,"",N70)</f>
        <v/>
      </c>
      <c r="O160" s="109">
        <f>IFERROR(SUM(C160:N160),"")</f>
        <v>0</v>
      </c>
    </row>
    <row r="161" spans="2:15" x14ac:dyDescent="0.3">
      <c r="B161" s="83" t="str">
        <f t="shared" si="76"/>
        <v>%</v>
      </c>
      <c r="C161" s="78" t="str">
        <f>IF('תחזית רווה'!C$5=0,"",C71)</f>
        <v/>
      </c>
      <c r="D161" s="78" t="str">
        <f>IF('תחזית רווה'!D$5=0,"",D71)</f>
        <v/>
      </c>
      <c r="E161" s="78" t="str">
        <f>IF('תחזית רווה'!E$5=0,"",E71)</f>
        <v/>
      </c>
      <c r="F161" s="78" t="str">
        <f>IF('תחזית רווה'!F$5=0,"",F71)</f>
        <v/>
      </c>
      <c r="G161" s="78" t="str">
        <f>IF('תחזית רווה'!G$5=0,"",G71)</f>
        <v/>
      </c>
      <c r="H161" s="78" t="str">
        <f>IF('תחזית רווה'!H$5=0,"",H71)</f>
        <v/>
      </c>
      <c r="I161" s="78" t="str">
        <f>IF('תחזית רווה'!I$5=0,"",I71)</f>
        <v/>
      </c>
      <c r="J161" s="78" t="str">
        <f>IF('תחזית רווה'!J$5=0,"",J71)</f>
        <v/>
      </c>
      <c r="K161" s="78" t="str">
        <f>IF('תחזית רווה'!K$5=0,"",K71)</f>
        <v/>
      </c>
      <c r="L161" s="78" t="str">
        <f>IF('תחזית רווה'!L$5=0,"",L71)</f>
        <v/>
      </c>
      <c r="M161" s="78" t="str">
        <f>IF('תחזית רווה'!M$5=0,"",M71)</f>
        <v/>
      </c>
      <c r="N161" s="78" t="str">
        <f>IF('תחזית רווה'!N$5=0,"",N71)</f>
        <v/>
      </c>
      <c r="O161" s="110" t="str">
        <f>IFERROR(O160/$O$95,"")</f>
        <v/>
      </c>
    </row>
    <row r="162" spans="2:15" x14ac:dyDescent="0.3">
      <c r="B162" s="83" t="str">
        <f t="shared" si="76"/>
        <v>משיכות (הלוואות) בעלים</v>
      </c>
      <c r="C162" s="78" t="str">
        <f>IF('תחזית רווה'!C$5=0,"",C72)</f>
        <v/>
      </c>
      <c r="D162" s="78" t="str">
        <f>IF('תחזית רווה'!D$5=0,"",D72)</f>
        <v/>
      </c>
      <c r="E162" s="78" t="str">
        <f>IF('תחזית רווה'!E$5=0,"",E72)</f>
        <v/>
      </c>
      <c r="F162" s="78" t="str">
        <f>IF('תחזית רווה'!F$5=0,"",F72)</f>
        <v/>
      </c>
      <c r="G162" s="78" t="str">
        <f>IF('תחזית רווה'!G$5=0,"",G72)</f>
        <v/>
      </c>
      <c r="H162" s="78" t="str">
        <f>IF('תחזית רווה'!H$5=0,"",H72)</f>
        <v/>
      </c>
      <c r="I162" s="78" t="str">
        <f>IF('תחזית רווה'!I$5=0,"",I72)</f>
        <v/>
      </c>
      <c r="J162" s="78" t="str">
        <f>IF('תחזית רווה'!J$5=0,"",J72)</f>
        <v/>
      </c>
      <c r="K162" s="78" t="str">
        <f>IF('תחזית רווה'!K$5=0,"",K72)</f>
        <v/>
      </c>
      <c r="L162" s="78" t="str">
        <f>IF('תחזית רווה'!L$5=0,"",L72)</f>
        <v/>
      </c>
      <c r="M162" s="78" t="str">
        <f>IF('תחזית רווה'!M$5=0,"",M72)</f>
        <v/>
      </c>
      <c r="N162" s="78" t="str">
        <f>IF('תחזית רווה'!N$5=0,"",N72)</f>
        <v/>
      </c>
      <c r="O162" s="109">
        <f>IFERROR(SUM(C162:N162),"")</f>
        <v>0</v>
      </c>
    </row>
    <row r="163" spans="2:15" x14ac:dyDescent="0.3">
      <c r="B163" s="83" t="str">
        <f t="shared" si="76"/>
        <v>%</v>
      </c>
      <c r="C163" s="78" t="str">
        <f>IF('תחזית רווה'!C$5=0,"",C73)</f>
        <v/>
      </c>
      <c r="D163" s="78" t="str">
        <f>IF('תחזית רווה'!D$5=0,"",D73)</f>
        <v/>
      </c>
      <c r="E163" s="78" t="str">
        <f>IF('תחזית רווה'!E$5=0,"",E73)</f>
        <v/>
      </c>
      <c r="F163" s="78" t="str">
        <f>IF('תחזית רווה'!F$5=0,"",F73)</f>
        <v/>
      </c>
      <c r="G163" s="78" t="str">
        <f>IF('תחזית רווה'!G$5=0,"",G73)</f>
        <v/>
      </c>
      <c r="H163" s="78" t="str">
        <f>IF('תחזית רווה'!H$5=0,"",H73)</f>
        <v/>
      </c>
      <c r="I163" s="78" t="str">
        <f>IF('תחזית רווה'!I$5=0,"",I73)</f>
        <v/>
      </c>
      <c r="J163" s="78" t="str">
        <f>IF('תחזית רווה'!J$5=0,"",J73)</f>
        <v/>
      </c>
      <c r="K163" s="78" t="str">
        <f>IF('תחזית רווה'!K$5=0,"",K73)</f>
        <v/>
      </c>
      <c r="L163" s="78" t="str">
        <f>IF('תחזית רווה'!L$5=0,"",L73)</f>
        <v/>
      </c>
      <c r="M163" s="78" t="str">
        <f>IF('תחזית רווה'!M$5=0,"",M73)</f>
        <v/>
      </c>
      <c r="N163" s="78" t="str">
        <f>IF('תחזית רווה'!N$5=0,"",N73)</f>
        <v/>
      </c>
      <c r="O163" s="110" t="str">
        <f>IFERROR(O162/$O$95,"")</f>
        <v/>
      </c>
    </row>
    <row r="164" spans="2:15" x14ac:dyDescent="0.3">
      <c r="B164" s="83" t="str">
        <f t="shared" si="76"/>
        <v>החזר הלוואות קבועות</v>
      </c>
      <c r="C164" s="78" t="str">
        <f>IF('תחזית רווה'!C$5=0,"",C74)</f>
        <v/>
      </c>
      <c r="D164" s="78" t="str">
        <f>IF('תחזית רווה'!D$5=0,"",D74)</f>
        <v/>
      </c>
      <c r="E164" s="78" t="str">
        <f>IF('תחזית רווה'!E$5=0,"",E74)</f>
        <v/>
      </c>
      <c r="F164" s="78" t="str">
        <f>IF('תחזית רווה'!F$5=0,"",F74)</f>
        <v/>
      </c>
      <c r="G164" s="78" t="str">
        <f>IF('תחזית רווה'!G$5=0,"",G74)</f>
        <v/>
      </c>
      <c r="H164" s="78" t="str">
        <f>IF('תחזית רווה'!H$5=0,"",H74)</f>
        <v/>
      </c>
      <c r="I164" s="78" t="str">
        <f>IF('תחזית רווה'!I$5=0,"",I74)</f>
        <v/>
      </c>
      <c r="J164" s="78" t="str">
        <f>IF('תחזית רווה'!J$5=0,"",J74)</f>
        <v/>
      </c>
      <c r="K164" s="78" t="str">
        <f>IF('תחזית רווה'!K$5=0,"",K74)</f>
        <v/>
      </c>
      <c r="L164" s="78" t="str">
        <f>IF('תחזית רווה'!L$5=0,"",L74)</f>
        <v/>
      </c>
      <c r="M164" s="78" t="str">
        <f>IF('תחזית רווה'!M$5=0,"",M74)</f>
        <v/>
      </c>
      <c r="N164" s="78" t="str">
        <f>IF('תחזית רווה'!N$5=0,"",N74)</f>
        <v/>
      </c>
      <c r="O164" s="109">
        <f>IFERROR(SUM(C164:N164),"")</f>
        <v>0</v>
      </c>
    </row>
    <row r="165" spans="2:15" x14ac:dyDescent="0.3">
      <c r="B165" s="83" t="str">
        <f t="shared" si="76"/>
        <v>%</v>
      </c>
      <c r="C165" s="78" t="str">
        <f>IF('תחזית רווה'!C$5=0,"",C75)</f>
        <v/>
      </c>
      <c r="D165" s="78" t="str">
        <f>IF('תחזית רווה'!D$5=0,"",D75)</f>
        <v/>
      </c>
      <c r="E165" s="78" t="str">
        <f>IF('תחזית רווה'!E$5=0,"",E75)</f>
        <v/>
      </c>
      <c r="F165" s="78" t="str">
        <f>IF('תחזית רווה'!F$5=0,"",F75)</f>
        <v/>
      </c>
      <c r="G165" s="78" t="str">
        <f>IF('תחזית רווה'!G$5=0,"",G75)</f>
        <v/>
      </c>
      <c r="H165" s="78" t="str">
        <f>IF('תחזית רווה'!H$5=0,"",H75)</f>
        <v/>
      </c>
      <c r="I165" s="78" t="str">
        <f>IF('תחזית רווה'!I$5=0,"",I75)</f>
        <v/>
      </c>
      <c r="J165" s="78" t="str">
        <f>IF('תחזית רווה'!J$5=0,"",J75)</f>
        <v/>
      </c>
      <c r="K165" s="78" t="str">
        <f>IF('תחזית רווה'!K$5=0,"",K75)</f>
        <v/>
      </c>
      <c r="L165" s="78" t="str">
        <f>IF('תחזית רווה'!L$5=0,"",L75)</f>
        <v/>
      </c>
      <c r="M165" s="78" t="str">
        <f>IF('תחזית רווה'!M$5=0,"",M75)</f>
        <v/>
      </c>
      <c r="N165" s="78" t="str">
        <f>IF('תחזית רווה'!N$5=0,"",N75)</f>
        <v/>
      </c>
      <c r="O165" s="110" t="str">
        <f>IFERROR(O164/$O$95,"")</f>
        <v/>
      </c>
    </row>
    <row r="166" spans="2:15" x14ac:dyDescent="0.3">
      <c r="B166" s="83" t="str">
        <f t="shared" si="76"/>
        <v>החזר הלוואות גישור</v>
      </c>
      <c r="C166" s="78" t="str">
        <f>IF('תחזית רווה'!C$5=0,"",C76)</f>
        <v/>
      </c>
      <c r="D166" s="78" t="str">
        <f>IF('תחזית רווה'!D$5=0,"",D76)</f>
        <v/>
      </c>
      <c r="E166" s="78" t="str">
        <f>IF('תחזית רווה'!E$5=0,"",E76)</f>
        <v/>
      </c>
      <c r="F166" s="78" t="str">
        <f>IF('תחזית רווה'!F$5=0,"",F76)</f>
        <v/>
      </c>
      <c r="G166" s="78" t="str">
        <f>IF('תחזית רווה'!G$5=0,"",G76)</f>
        <v/>
      </c>
      <c r="H166" s="78" t="str">
        <f>IF('תחזית רווה'!H$5=0,"",H76)</f>
        <v/>
      </c>
      <c r="I166" s="78" t="str">
        <f>IF('תחזית רווה'!I$5=0,"",I76)</f>
        <v/>
      </c>
      <c r="J166" s="78" t="str">
        <f>IF('תחזית רווה'!J$5=0,"",J76)</f>
        <v/>
      </c>
      <c r="K166" s="78" t="str">
        <f>IF('תחזית רווה'!K$5=0,"",K76)</f>
        <v/>
      </c>
      <c r="L166" s="78" t="str">
        <f>IF('תחזית רווה'!L$5=0,"",L76)</f>
        <v/>
      </c>
      <c r="M166" s="78" t="str">
        <f>IF('תחזית רווה'!M$5=0,"",M76)</f>
        <v/>
      </c>
      <c r="N166" s="78" t="str">
        <f>IF('תחזית רווה'!N$5=0,"",N76)</f>
        <v/>
      </c>
      <c r="O166" s="109">
        <f>IFERROR(SUM(C166:N166),"")</f>
        <v>0</v>
      </c>
    </row>
    <row r="167" spans="2:15" x14ac:dyDescent="0.3">
      <c r="B167" s="83" t="str">
        <f t="shared" si="76"/>
        <v>%</v>
      </c>
      <c r="C167" s="78" t="str">
        <f>IF('תחזית רווה'!C$5=0,"",C77)</f>
        <v/>
      </c>
      <c r="D167" s="78" t="str">
        <f>IF('תחזית רווה'!D$5=0,"",D77)</f>
        <v/>
      </c>
      <c r="E167" s="78" t="str">
        <f>IF('תחזית רווה'!E$5=0,"",E77)</f>
        <v/>
      </c>
      <c r="F167" s="78" t="str">
        <f>IF('תחזית רווה'!F$5=0,"",F77)</f>
        <v/>
      </c>
      <c r="G167" s="78" t="str">
        <f>IF('תחזית רווה'!G$5=0,"",G77)</f>
        <v/>
      </c>
      <c r="H167" s="78" t="str">
        <f>IF('תחזית רווה'!H$5=0,"",H77)</f>
        <v/>
      </c>
      <c r="I167" s="78" t="str">
        <f>IF('תחזית רווה'!I$5=0,"",I77)</f>
        <v/>
      </c>
      <c r="J167" s="78" t="str">
        <f>IF('תחזית רווה'!J$5=0,"",J77)</f>
        <v/>
      </c>
      <c r="K167" s="78" t="str">
        <f>IF('תחזית רווה'!K$5=0,"",K77)</f>
        <v/>
      </c>
      <c r="L167" s="78" t="str">
        <f>IF('תחזית רווה'!L$5=0,"",L77)</f>
        <v/>
      </c>
      <c r="M167" s="78" t="str">
        <f>IF('תחזית רווה'!M$5=0,"",M77)</f>
        <v/>
      </c>
      <c r="N167" s="78" t="str">
        <f>IF('תחזית רווה'!N$5=0,"",N77)</f>
        <v/>
      </c>
      <c r="O167" s="110" t="str">
        <f>IFERROR(O166/$O$95,"")</f>
        <v/>
      </c>
    </row>
    <row r="168" spans="2:15" x14ac:dyDescent="0.3">
      <c r="B168" s="83" t="str">
        <f t="shared" si="76"/>
        <v>קבלת מימון חדש</v>
      </c>
      <c r="C168" s="78" t="str">
        <f>IF('תחזית רווה'!C$5=0,"",C78)</f>
        <v/>
      </c>
      <c r="D168" s="78" t="str">
        <f>IF('תחזית רווה'!D$5=0,"",D78)</f>
        <v/>
      </c>
      <c r="E168" s="78" t="str">
        <f>IF('תחזית רווה'!E$5=0,"",E78)</f>
        <v/>
      </c>
      <c r="F168" s="78" t="str">
        <f>IF('תחזית רווה'!F$5=0,"",F78)</f>
        <v/>
      </c>
      <c r="G168" s="78" t="str">
        <f>IF('תחזית רווה'!G$5=0,"",G78)</f>
        <v/>
      </c>
      <c r="H168" s="78" t="str">
        <f>IF('תחזית רווה'!H$5=0,"",H78)</f>
        <v/>
      </c>
      <c r="I168" s="78" t="str">
        <f>IF('תחזית רווה'!I$5=0,"",I78)</f>
        <v/>
      </c>
      <c r="J168" s="78" t="str">
        <f>IF('תחזית רווה'!J$5=0,"",J78)</f>
        <v/>
      </c>
      <c r="K168" s="78" t="str">
        <f>IF('תחזית רווה'!K$5=0,"",K78)</f>
        <v/>
      </c>
      <c r="L168" s="78" t="str">
        <f>IF('תחזית רווה'!L$5=0,"",L78)</f>
        <v/>
      </c>
      <c r="M168" s="78" t="str">
        <f>IF('תחזית רווה'!M$5=0,"",M78)</f>
        <v/>
      </c>
      <c r="N168" s="78" t="str">
        <f>IF('תחזית רווה'!N$5=0,"",N78)</f>
        <v/>
      </c>
      <c r="O168" s="109">
        <f>IFERROR(SUM(C168:N168),"")</f>
        <v>0</v>
      </c>
    </row>
    <row r="169" spans="2:15" x14ac:dyDescent="0.3">
      <c r="B169" s="83" t="str">
        <f t="shared" si="76"/>
        <v>%</v>
      </c>
      <c r="C169" s="78" t="str">
        <f>IF('תחזית רווה'!C$5=0,"",C79)</f>
        <v/>
      </c>
      <c r="D169" s="78" t="str">
        <f>IF('תחזית רווה'!D$5=0,"",D79)</f>
        <v/>
      </c>
      <c r="E169" s="78" t="str">
        <f>IF('תחזית רווה'!E$5=0,"",E79)</f>
        <v/>
      </c>
      <c r="F169" s="78" t="str">
        <f>IF('תחזית רווה'!F$5=0,"",F79)</f>
        <v/>
      </c>
      <c r="G169" s="78" t="str">
        <f>IF('תחזית רווה'!G$5=0,"",G79)</f>
        <v/>
      </c>
      <c r="H169" s="78" t="str">
        <f>IF('תחזית רווה'!H$5=0,"",H79)</f>
        <v/>
      </c>
      <c r="I169" s="78" t="str">
        <f>IF('תחזית רווה'!I$5=0,"",I79)</f>
        <v/>
      </c>
      <c r="J169" s="78" t="str">
        <f>IF('תחזית רווה'!J$5=0,"",J79)</f>
        <v/>
      </c>
      <c r="K169" s="78" t="str">
        <f>IF('תחזית רווה'!K$5=0,"",K79)</f>
        <v/>
      </c>
      <c r="L169" s="78" t="str">
        <f>IF('תחזית רווה'!L$5=0,"",L79)</f>
        <v/>
      </c>
      <c r="M169" s="78" t="str">
        <f>IF('תחזית רווה'!M$5=0,"",M79)</f>
        <v/>
      </c>
      <c r="N169" s="78" t="str">
        <f>IF('תחזית רווה'!N$5=0,"",N79)</f>
        <v/>
      </c>
      <c r="O169" s="110" t="str">
        <f>IFERROR(O168/$O$95,"")</f>
        <v/>
      </c>
    </row>
    <row r="170" spans="2:15" x14ac:dyDescent="0.3">
      <c r="B170" s="83" t="str">
        <f t="shared" si="76"/>
        <v>העברות לחברות קשורות</v>
      </c>
      <c r="C170" s="78" t="str">
        <f>IF('תחזית רווה'!C$5=0,"",C80)</f>
        <v/>
      </c>
      <c r="D170" s="78" t="str">
        <f>IF('תחזית רווה'!D$5=0,"",D80)</f>
        <v/>
      </c>
      <c r="E170" s="78" t="str">
        <f>IF('תחזית רווה'!E$5=0,"",E80)</f>
        <v/>
      </c>
      <c r="F170" s="78" t="str">
        <f>IF('תחזית רווה'!F$5=0,"",F80)</f>
        <v/>
      </c>
      <c r="G170" s="78" t="str">
        <f>IF('תחזית רווה'!G$5=0,"",G80)</f>
        <v/>
      </c>
      <c r="H170" s="78" t="str">
        <f>IF('תחזית רווה'!H$5=0,"",H80)</f>
        <v/>
      </c>
      <c r="I170" s="78" t="str">
        <f>IF('תחזית רווה'!I$5=0,"",I80)</f>
        <v/>
      </c>
      <c r="J170" s="78" t="str">
        <f>IF('תחזית רווה'!J$5=0,"",J80)</f>
        <v/>
      </c>
      <c r="K170" s="78" t="str">
        <f>IF('תחזית רווה'!K$5=0,"",K80)</f>
        <v/>
      </c>
      <c r="L170" s="78" t="str">
        <f>IF('תחזית רווה'!L$5=0,"",L80)</f>
        <v/>
      </c>
      <c r="M170" s="78" t="str">
        <f>IF('תחזית רווה'!M$5=0,"",M80)</f>
        <v/>
      </c>
      <c r="N170" s="78" t="str">
        <f>IF('תחזית רווה'!N$5=0,"",N80)</f>
        <v/>
      </c>
      <c r="O170" s="109">
        <f>IFERROR(SUM(C170:N170),"")</f>
        <v>0</v>
      </c>
    </row>
    <row r="171" spans="2:15" x14ac:dyDescent="0.3">
      <c r="B171" s="83" t="str">
        <f t="shared" si="76"/>
        <v>%</v>
      </c>
      <c r="C171" s="78" t="str">
        <f>IF('תחזית רווה'!C$5=0,"",C81)</f>
        <v/>
      </c>
      <c r="D171" s="78" t="str">
        <f>IF('תחזית רווה'!D$5=0,"",D81)</f>
        <v/>
      </c>
      <c r="E171" s="78" t="str">
        <f>IF('תחזית רווה'!E$5=0,"",E81)</f>
        <v/>
      </c>
      <c r="F171" s="78" t="str">
        <f>IF('תחזית רווה'!F$5=0,"",F81)</f>
        <v/>
      </c>
      <c r="G171" s="78" t="str">
        <f>IF('תחזית רווה'!G$5=0,"",G81)</f>
        <v/>
      </c>
      <c r="H171" s="78" t="str">
        <f>IF('תחזית רווה'!H$5=0,"",H81)</f>
        <v/>
      </c>
      <c r="I171" s="78" t="str">
        <f>IF('תחזית רווה'!I$5=0,"",I81)</f>
        <v/>
      </c>
      <c r="J171" s="78" t="str">
        <f>IF('תחזית רווה'!J$5=0,"",J81)</f>
        <v/>
      </c>
      <c r="K171" s="78" t="str">
        <f>IF('תחזית רווה'!K$5=0,"",K81)</f>
        <v/>
      </c>
      <c r="L171" s="78" t="str">
        <f>IF('תחזית רווה'!L$5=0,"",L81)</f>
        <v/>
      </c>
      <c r="M171" s="78" t="str">
        <f>IF('תחזית רווה'!M$5=0,"",M81)</f>
        <v/>
      </c>
      <c r="N171" s="78" t="str">
        <f>IF('תחזית רווה'!N$5=0,"",N81)</f>
        <v/>
      </c>
      <c r="O171" s="110" t="str">
        <f>IFERROR(O170/$O$95,"")</f>
        <v/>
      </c>
    </row>
    <row r="172" spans="2:15" x14ac:dyDescent="0.3">
      <c r="B172" s="83" t="str">
        <f t="shared" si="76"/>
        <v>שינויים במלאי</v>
      </c>
      <c r="C172" s="78" t="str">
        <f>IF('תחזית רווה'!C$5=0,"",C82)</f>
        <v/>
      </c>
      <c r="D172" s="78" t="str">
        <f>IF('תחזית רווה'!D$5=0,"",D82)</f>
        <v/>
      </c>
      <c r="E172" s="78" t="str">
        <f>IF('תחזית רווה'!E$5=0,"",E82)</f>
        <v/>
      </c>
      <c r="F172" s="78" t="str">
        <f>IF('תחזית רווה'!F$5=0,"",F82)</f>
        <v/>
      </c>
      <c r="G172" s="78" t="str">
        <f>IF('תחזית רווה'!G$5=0,"",G82)</f>
        <v/>
      </c>
      <c r="H172" s="78" t="str">
        <f>IF('תחזית רווה'!H$5=0,"",H82)</f>
        <v/>
      </c>
      <c r="I172" s="78" t="str">
        <f>IF('תחזית רווה'!I$5=0,"",I82)</f>
        <v/>
      </c>
      <c r="J172" s="78" t="str">
        <f>IF('תחזית רווה'!J$5=0,"",J82)</f>
        <v/>
      </c>
      <c r="K172" s="78" t="str">
        <f>IF('תחזית רווה'!K$5=0,"",K82)</f>
        <v/>
      </c>
      <c r="L172" s="78" t="str">
        <f>IF('תחזית רווה'!L$5=0,"",L82)</f>
        <v/>
      </c>
      <c r="M172" s="78" t="str">
        <f>IF('תחזית רווה'!M$5=0,"",M82)</f>
        <v/>
      </c>
      <c r="N172" s="78" t="str">
        <f>IF('תחזית רווה'!N$5=0,"",N82)</f>
        <v/>
      </c>
      <c r="O172" s="109">
        <f>IFERROR(SUM(C172:N172),"")</f>
        <v>0</v>
      </c>
    </row>
    <row r="173" spans="2:15" x14ac:dyDescent="0.3">
      <c r="B173" s="83" t="str">
        <f t="shared" ref="B173:B179" si="78">B83</f>
        <v>%</v>
      </c>
      <c r="C173" s="78" t="str">
        <f>IF('תחזית רווה'!C$5=0,"",C83)</f>
        <v/>
      </c>
      <c r="D173" s="78" t="str">
        <f>IF('תחזית רווה'!D$5=0,"",D83)</f>
        <v/>
      </c>
      <c r="E173" s="78" t="str">
        <f>IF('תחזית רווה'!E$5=0,"",E83)</f>
        <v/>
      </c>
      <c r="F173" s="78" t="str">
        <f>IF('תחזית רווה'!F$5=0,"",F83)</f>
        <v/>
      </c>
      <c r="G173" s="78" t="str">
        <f>IF('תחזית רווה'!G$5=0,"",G83)</f>
        <v/>
      </c>
      <c r="H173" s="78" t="str">
        <f>IF('תחזית רווה'!H$5=0,"",H83)</f>
        <v/>
      </c>
      <c r="I173" s="78" t="str">
        <f>IF('תחזית רווה'!I$5=0,"",I83)</f>
        <v/>
      </c>
      <c r="J173" s="78" t="str">
        <f>IF('תחזית רווה'!J$5=0,"",J83)</f>
        <v/>
      </c>
      <c r="K173" s="78" t="str">
        <f>IF('תחזית רווה'!K$5=0,"",K83)</f>
        <v/>
      </c>
      <c r="L173" s="78" t="str">
        <f>IF('תחזית רווה'!L$5=0,"",L83)</f>
        <v/>
      </c>
      <c r="M173" s="78" t="str">
        <f>IF('תחזית רווה'!M$5=0,"",M83)</f>
        <v/>
      </c>
      <c r="N173" s="78" t="str">
        <f>IF('תחזית רווה'!N$5=0,"",N83)</f>
        <v/>
      </c>
      <c r="O173" s="110" t="str">
        <f>IFERROR(O172/$O$95,"")</f>
        <v/>
      </c>
    </row>
    <row r="174" spans="2:15" x14ac:dyDescent="0.3">
      <c r="B174" s="83" t="str">
        <f t="shared" si="78"/>
        <v>גידול/קיטון בחוב שהחברה חייבת לספקים</v>
      </c>
      <c r="C174" s="78" t="str">
        <f>IF('תחזית רווה'!C$5=0,"",C84)</f>
        <v/>
      </c>
      <c r="D174" s="78" t="str">
        <f>IF('תחזית רווה'!D$5=0,"",D84)</f>
        <v/>
      </c>
      <c r="E174" s="78" t="str">
        <f>IF('תחזית רווה'!E$5=0,"",E84)</f>
        <v/>
      </c>
      <c r="F174" s="78" t="str">
        <f>IF('תחזית רווה'!F$5=0,"",F84)</f>
        <v/>
      </c>
      <c r="G174" s="78" t="str">
        <f>IF('תחזית רווה'!G$5=0,"",G84)</f>
        <v/>
      </c>
      <c r="H174" s="78" t="str">
        <f>IF('תחזית רווה'!H$5=0,"",H84)</f>
        <v/>
      </c>
      <c r="I174" s="78" t="str">
        <f>IF('תחזית רווה'!I$5=0,"",I84)</f>
        <v/>
      </c>
      <c r="J174" s="78" t="str">
        <f>IF('תחזית רווה'!J$5=0,"",J84)</f>
        <v/>
      </c>
      <c r="K174" s="78" t="str">
        <f>IF('תחזית רווה'!K$5=0,"",K84)</f>
        <v/>
      </c>
      <c r="L174" s="78" t="str">
        <f>IF('תחזית רווה'!L$5=0,"",L84)</f>
        <v/>
      </c>
      <c r="M174" s="78" t="str">
        <f>IF('תחזית רווה'!M$5=0,"",M84)</f>
        <v/>
      </c>
      <c r="N174" s="78" t="str">
        <f>IF('תחזית רווה'!N$5=0,"",N84)</f>
        <v/>
      </c>
      <c r="O174" s="109">
        <f>IFERROR(SUM(C174:N174),"")</f>
        <v>0</v>
      </c>
    </row>
    <row r="175" spans="2:15" x14ac:dyDescent="0.3">
      <c r="B175" s="83" t="str">
        <f t="shared" si="78"/>
        <v>%</v>
      </c>
      <c r="C175" s="78" t="str">
        <f>IF('תחזית רווה'!C$5=0,"",C85)</f>
        <v/>
      </c>
      <c r="D175" s="78" t="str">
        <f>IF('תחזית רווה'!D$5=0,"",D85)</f>
        <v/>
      </c>
      <c r="E175" s="78" t="str">
        <f>IF('תחזית רווה'!E$5=0,"",E85)</f>
        <v/>
      </c>
      <c r="F175" s="78" t="str">
        <f>IF('תחזית רווה'!F$5=0,"",F85)</f>
        <v/>
      </c>
      <c r="G175" s="78" t="str">
        <f>IF('תחזית רווה'!G$5=0,"",G85)</f>
        <v/>
      </c>
      <c r="H175" s="78" t="str">
        <f>IF('תחזית רווה'!H$5=0,"",H85)</f>
        <v/>
      </c>
      <c r="I175" s="78" t="str">
        <f>IF('תחזית רווה'!I$5=0,"",I85)</f>
        <v/>
      </c>
      <c r="J175" s="78" t="str">
        <f>IF('תחזית רווה'!J$5=0,"",J85)</f>
        <v/>
      </c>
      <c r="K175" s="78" t="str">
        <f>IF('תחזית רווה'!K$5=0,"",K85)</f>
        <v/>
      </c>
      <c r="L175" s="78" t="str">
        <f>IF('תחזית רווה'!L$5=0,"",L85)</f>
        <v/>
      </c>
      <c r="M175" s="78" t="str">
        <f>IF('תחזית רווה'!M$5=0,"",M85)</f>
        <v/>
      </c>
      <c r="N175" s="78" t="str">
        <f>IF('תחזית רווה'!N$5=0,"",N85)</f>
        <v/>
      </c>
      <c r="O175" s="110" t="str">
        <f>IFERROR(O174/$O$95,"")</f>
        <v/>
      </c>
    </row>
    <row r="176" spans="2:15" x14ac:dyDescent="0.3">
      <c r="B176" s="83" t="str">
        <f t="shared" si="78"/>
        <v>גידול/קיטון בחוב שלקוחות חייבים לחברה</v>
      </c>
      <c r="C176" s="78" t="str">
        <f>IF('תחזית רווה'!C$5=0,"",C86)</f>
        <v/>
      </c>
      <c r="D176" s="78" t="str">
        <f>IF('תחזית רווה'!D$5=0,"",D86)</f>
        <v/>
      </c>
      <c r="E176" s="78" t="str">
        <f>IF('תחזית רווה'!E$5=0,"",E86)</f>
        <v/>
      </c>
      <c r="F176" s="78" t="str">
        <f>IF('תחזית רווה'!F$5=0,"",F86)</f>
        <v/>
      </c>
      <c r="G176" s="78" t="str">
        <f>IF('תחזית רווה'!G$5=0,"",G86)</f>
        <v/>
      </c>
      <c r="H176" s="78" t="str">
        <f>IF('תחזית רווה'!H$5=0,"",H86)</f>
        <v/>
      </c>
      <c r="I176" s="78" t="str">
        <f>IF('תחזית רווה'!I$5=0,"",I86)</f>
        <v/>
      </c>
      <c r="J176" s="78" t="str">
        <f>IF('תחזית רווה'!J$5=0,"",J86)</f>
        <v/>
      </c>
      <c r="K176" s="78" t="str">
        <f>IF('תחזית רווה'!K$5=0,"",K86)</f>
        <v/>
      </c>
      <c r="L176" s="78" t="str">
        <f>IF('תחזית רווה'!L$5=0,"",L86)</f>
        <v/>
      </c>
      <c r="M176" s="78" t="str">
        <f>IF('תחזית רווה'!M$5=0,"",M86)</f>
        <v/>
      </c>
      <c r="N176" s="78" t="str">
        <f>IF('תחזית רווה'!N$5=0,"",N86)</f>
        <v/>
      </c>
      <c r="O176" s="109">
        <f>IFERROR(SUM(C176:N176),"")</f>
        <v>0</v>
      </c>
    </row>
    <row r="177" spans="2:15" x14ac:dyDescent="0.3">
      <c r="B177" s="83" t="str">
        <f t="shared" si="78"/>
        <v>%</v>
      </c>
      <c r="C177" s="78" t="str">
        <f>IF('תחזית רווה'!C$5=0,"",C87)</f>
        <v/>
      </c>
      <c r="D177" s="78" t="str">
        <f>IF('תחזית רווה'!D$5=0,"",D87)</f>
        <v/>
      </c>
      <c r="E177" s="78" t="str">
        <f>IF('תחזית רווה'!E$5=0,"",E87)</f>
        <v/>
      </c>
      <c r="F177" s="78" t="str">
        <f>IF('תחזית רווה'!F$5=0,"",F87)</f>
        <v/>
      </c>
      <c r="G177" s="78" t="str">
        <f>IF('תחזית רווה'!G$5=0,"",G87)</f>
        <v/>
      </c>
      <c r="H177" s="78" t="str">
        <f>IF('תחזית רווה'!H$5=0,"",H87)</f>
        <v/>
      </c>
      <c r="I177" s="78" t="str">
        <f>IF('תחזית רווה'!I$5=0,"",I87)</f>
        <v/>
      </c>
      <c r="J177" s="78" t="str">
        <f>IF('תחזית רווה'!J$5=0,"",J87)</f>
        <v/>
      </c>
      <c r="K177" s="78" t="str">
        <f>IF('תחזית רווה'!K$5=0,"",K87)</f>
        <v/>
      </c>
      <c r="L177" s="78" t="str">
        <f>IF('תחזית רווה'!L$5=0,"",L87)</f>
        <v/>
      </c>
      <c r="M177" s="78" t="str">
        <f>IF('תחזית רווה'!M$5=0,"",M87)</f>
        <v/>
      </c>
      <c r="N177" s="78" t="str">
        <f>IF('תחזית רווה'!N$5=0,"",N87)</f>
        <v/>
      </c>
      <c r="O177" s="110" t="str">
        <f>IFERROR(O176/$O$95,"")</f>
        <v/>
      </c>
    </row>
    <row r="178" spans="2:15" x14ac:dyDescent="0.3">
      <c r="B178" s="83" t="str">
        <f t="shared" si="78"/>
        <v>עודף/גירעון</v>
      </c>
      <c r="C178" s="78" t="str">
        <f>IF('תחזית רווה'!C$5=0,"",C88)</f>
        <v/>
      </c>
      <c r="D178" s="78" t="str">
        <f>IF('תחזית רווה'!D$5=0,"",D88)</f>
        <v/>
      </c>
      <c r="E178" s="78" t="str">
        <f>IF('תחזית רווה'!E$5=0,"",E88)</f>
        <v/>
      </c>
      <c r="F178" s="78" t="str">
        <f>IF('תחזית רווה'!F$5=0,"",F88)</f>
        <v/>
      </c>
      <c r="G178" s="78" t="str">
        <f>IF('תחזית רווה'!G$5=0,"",G88)</f>
        <v/>
      </c>
      <c r="H178" s="78" t="str">
        <f>IF('תחזית רווה'!H$5=0,"",H88)</f>
        <v/>
      </c>
      <c r="I178" s="78" t="str">
        <f>IF('תחזית רווה'!I$5=0,"",I88)</f>
        <v/>
      </c>
      <c r="J178" s="78" t="str">
        <f>IF('תחזית רווה'!J$5=0,"",J88)</f>
        <v/>
      </c>
      <c r="K178" s="78" t="str">
        <f>IF('תחזית רווה'!K$5=0,"",K88)</f>
        <v/>
      </c>
      <c r="L178" s="78" t="str">
        <f>IF('תחזית רווה'!L$5=0,"",L88)</f>
        <v/>
      </c>
      <c r="M178" s="78" t="str">
        <f>IF('תחזית רווה'!M$5=0,"",M88)</f>
        <v/>
      </c>
      <c r="N178" s="78" t="str">
        <f>IF('תחזית רווה'!N$5=0,"",N88)</f>
        <v/>
      </c>
      <c r="O178" s="109">
        <f>IFERROR(SUM(C178:N178),"")</f>
        <v>0</v>
      </c>
    </row>
    <row r="179" spans="2:15" ht="14.5" thickBot="1" x14ac:dyDescent="0.35">
      <c r="B179" s="95" t="str">
        <f t="shared" si="78"/>
        <v>%</v>
      </c>
      <c r="C179" s="113" t="str">
        <f>IF('תחזית רווה'!C$5=0,"",C89)</f>
        <v/>
      </c>
      <c r="D179" s="113" t="str">
        <f>IF('תחזית רווה'!D$5=0,"",D89)</f>
        <v/>
      </c>
      <c r="E179" s="113" t="str">
        <f>IF('תחזית רווה'!E$5=0,"",E89)</f>
        <v/>
      </c>
      <c r="F179" s="113" t="str">
        <f>IF('תחזית רווה'!F$5=0,"",F89)</f>
        <v/>
      </c>
      <c r="G179" s="113" t="str">
        <f>IF('תחזית רווה'!G$5=0,"",G89)</f>
        <v/>
      </c>
      <c r="H179" s="113" t="str">
        <f>IF('תחזית רווה'!H$5=0,"",H89)</f>
        <v/>
      </c>
      <c r="I179" s="113" t="str">
        <f>IF('תחזית רווה'!I$5=0,"",I89)</f>
        <v/>
      </c>
      <c r="J179" s="113" t="str">
        <f>IF('תחזית רווה'!J$5=0,"",J89)</f>
        <v/>
      </c>
      <c r="K179" s="113" t="str">
        <f>IF('תחזית רווה'!K$5=0,"",K89)</f>
        <v/>
      </c>
      <c r="L179" s="113" t="str">
        <f>IF('תחזית רווה'!L$5=0,"",L89)</f>
        <v/>
      </c>
      <c r="M179" s="113" t="str">
        <f>IF('תחזית רווה'!M$5=0,"",M89)</f>
        <v/>
      </c>
      <c r="N179" s="113" t="str">
        <f>IF('תחזית רווה'!N$5=0,"",N89)</f>
        <v/>
      </c>
      <c r="O179" s="114" t="str">
        <f>IFERROR(O178/$O$95,"")</f>
        <v/>
      </c>
    </row>
  </sheetData>
  <pageMargins left="0.7" right="0.7" top="0.75" bottom="0.75" header="0.3" footer="0.3"/>
  <pageSetup paperSize="9" scale="75" orientation="landscape" r:id="rId1"/>
  <rowBreaks count="1" manualBreakCount="1">
    <brk id="61" max="16383" man="1"/>
  </rowBreaks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גיליון6"/>
  <dimension ref="B2:R99"/>
  <sheetViews>
    <sheetView showGridLines="0" rightToLeft="1" zoomScale="80" zoomScaleNormal="8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5" sqref="C5"/>
    </sheetView>
  </sheetViews>
  <sheetFormatPr defaultColWidth="9" defaultRowHeight="14" outlineLevelCol="1" x14ac:dyDescent="0.3"/>
  <cols>
    <col min="1" max="1" width="4" style="69" customWidth="1"/>
    <col min="2" max="2" width="21" style="119" customWidth="1"/>
    <col min="3" max="14" width="9.9140625" style="69" customWidth="1" outlineLevel="1"/>
    <col min="15" max="15" width="10.6640625" style="69" customWidth="1" outlineLevel="1"/>
    <col min="16" max="16" width="9.5" style="69" customWidth="1"/>
    <col min="17" max="17" width="14" style="102" bestFit="1" customWidth="1"/>
    <col min="18" max="18" width="9.58203125" style="69" bestFit="1" customWidth="1"/>
    <col min="19" max="16384" width="9" style="69"/>
  </cols>
  <sheetData>
    <row r="2" spans="2:18" x14ac:dyDescent="0.3">
      <c r="B2" s="118" t="s">
        <v>93</v>
      </c>
      <c r="C2" s="71">
        <f>C4</f>
        <v>44927</v>
      </c>
    </row>
    <row r="3" spans="2:18" ht="19.5" customHeight="1" thickBot="1" x14ac:dyDescent="0.35"/>
    <row r="4" spans="2:18" x14ac:dyDescent="0.3">
      <c r="B4" s="161"/>
      <c r="C4" s="162">
        <f>DATE(YEAR('תחזית רווה'!C4),MONTH('תחזית רווה'!C4),DAY(1))</f>
        <v>44927</v>
      </c>
      <c r="D4" s="162">
        <f>DATE(YEAR(C4),MONTH(C4)+1,DAY(1))</f>
        <v>44958</v>
      </c>
      <c r="E4" s="162">
        <f t="shared" ref="E4:N4" si="0">DATE(YEAR(D4),MONTH(D4)+1,DAY(1))</f>
        <v>44986</v>
      </c>
      <c r="F4" s="162">
        <f t="shared" si="0"/>
        <v>45017</v>
      </c>
      <c r="G4" s="162">
        <f t="shared" si="0"/>
        <v>45047</v>
      </c>
      <c r="H4" s="162">
        <f t="shared" si="0"/>
        <v>45078</v>
      </c>
      <c r="I4" s="162">
        <f t="shared" si="0"/>
        <v>45108</v>
      </c>
      <c r="J4" s="162">
        <f t="shared" si="0"/>
        <v>45139</v>
      </c>
      <c r="K4" s="162">
        <f t="shared" si="0"/>
        <v>45170</v>
      </c>
      <c r="L4" s="162">
        <f t="shared" si="0"/>
        <v>45200</v>
      </c>
      <c r="M4" s="162">
        <f t="shared" si="0"/>
        <v>45231</v>
      </c>
      <c r="N4" s="162">
        <f t="shared" si="0"/>
        <v>45261</v>
      </c>
      <c r="O4" s="172" t="s">
        <v>1</v>
      </c>
      <c r="P4" s="172" t="s">
        <v>2</v>
      </c>
      <c r="Q4" s="173" t="s">
        <v>41</v>
      </c>
      <c r="R4" s="174" t="s">
        <v>42</v>
      </c>
    </row>
    <row r="5" spans="2:18" x14ac:dyDescent="0.3">
      <c r="B5" s="77" t="s">
        <v>11</v>
      </c>
      <c r="C5" s="78">
        <f>SUM(C6:C13)</f>
        <v>0</v>
      </c>
      <c r="D5" s="78">
        <f>SUM(D6:D13)</f>
        <v>0</v>
      </c>
      <c r="E5" s="78">
        <f>SUM(E6:E13)</f>
        <v>0</v>
      </c>
      <c r="F5" s="78">
        <f>SUM(F6:F13)</f>
        <v>0</v>
      </c>
      <c r="G5" s="78">
        <f>SUM(G6:G13)</f>
        <v>0</v>
      </c>
      <c r="H5" s="78">
        <f>SUM(H6:H13)</f>
        <v>0</v>
      </c>
      <c r="I5" s="78">
        <f>SUM(I6:I13)</f>
        <v>0</v>
      </c>
      <c r="J5" s="78">
        <f>SUM(J6:J13)</f>
        <v>0</v>
      </c>
      <c r="K5" s="78">
        <f>SUM(K6:K13)</f>
        <v>0</v>
      </c>
      <c r="L5" s="78">
        <f>SUM(L6:L13)</f>
        <v>0</v>
      </c>
      <c r="M5" s="78">
        <f>SUM(M6:M13)</f>
        <v>0</v>
      </c>
      <c r="N5" s="78">
        <f>SUM(N6:N13)</f>
        <v>0</v>
      </c>
      <c r="O5" s="79">
        <f>SUM(C5:N5)</f>
        <v>0</v>
      </c>
      <c r="P5" s="78">
        <f>IFERROR(O5/(12-COUNTIF(C5:N5,0)),0)</f>
        <v>0</v>
      </c>
      <c r="Q5" s="120" t="str">
        <f>IFERROR(P5/$P$5,"")</f>
        <v/>
      </c>
      <c r="R5" s="121" t="str">
        <f>IFERROR(IF(O5=0,"",O5/#REF!),"")</f>
        <v/>
      </c>
    </row>
    <row r="6" spans="2:18" x14ac:dyDescent="0.3">
      <c r="B6" s="122"/>
      <c r="C6" s="123"/>
      <c r="D6" s="123"/>
      <c r="E6" s="123"/>
      <c r="F6" s="123"/>
      <c r="G6" s="123"/>
      <c r="H6" s="123"/>
      <c r="I6" s="123"/>
      <c r="J6" s="123"/>
      <c r="K6" s="123"/>
      <c r="L6" s="123"/>
      <c r="M6" s="123"/>
      <c r="N6" s="123"/>
      <c r="O6" s="85">
        <f>SUM(C6:N6)</f>
        <v>0</v>
      </c>
      <c r="P6" s="84" t="str">
        <f>IFERROR(AVERAGE(C6:N6),"")</f>
        <v/>
      </c>
      <c r="Q6" s="124" t="str">
        <f t="shared" ref="Q6:Q13" si="1">IFERROR(P6/$P$5,"")</f>
        <v/>
      </c>
      <c r="R6" s="125" t="str">
        <f>IFERROR(IF(O6=0,"",O6/#REF!),"")</f>
        <v/>
      </c>
    </row>
    <row r="7" spans="2:18" x14ac:dyDescent="0.3">
      <c r="B7" s="126"/>
      <c r="C7" s="84"/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  <c r="O7" s="85">
        <f t="shared" ref="O7:O13" si="2">SUM(C7:N7)</f>
        <v>0</v>
      </c>
      <c r="P7" s="84" t="str">
        <f t="shared" ref="P7:P13" si="3">IFERROR(AVERAGE(C7:N7),"")</f>
        <v/>
      </c>
      <c r="Q7" s="124" t="str">
        <f t="shared" si="1"/>
        <v/>
      </c>
      <c r="R7" s="125" t="str">
        <f>IFERROR(IF(O7=0,"",O7/#REF!),"")</f>
        <v/>
      </c>
    </row>
    <row r="8" spans="2:18" x14ac:dyDescent="0.3">
      <c r="B8" s="122"/>
      <c r="C8" s="84"/>
      <c r="D8" s="84"/>
      <c r="E8" s="84"/>
      <c r="F8" s="84"/>
      <c r="G8" s="84"/>
      <c r="H8" s="84"/>
      <c r="I8" s="84"/>
      <c r="J8" s="84"/>
      <c r="K8" s="84"/>
      <c r="L8" s="84"/>
      <c r="M8" s="84"/>
      <c r="N8" s="84"/>
      <c r="O8" s="85">
        <f t="shared" si="2"/>
        <v>0</v>
      </c>
      <c r="P8" s="84" t="str">
        <f t="shared" si="3"/>
        <v/>
      </c>
      <c r="Q8" s="124" t="str">
        <f t="shared" si="1"/>
        <v/>
      </c>
      <c r="R8" s="125" t="str">
        <f>IFERROR(IF(O8=0,"",O8/#REF!),"")</f>
        <v/>
      </c>
    </row>
    <row r="9" spans="2:18" x14ac:dyDescent="0.3">
      <c r="B9" s="126"/>
      <c r="C9" s="84"/>
      <c r="D9" s="84"/>
      <c r="E9" s="84"/>
      <c r="F9" s="84"/>
      <c r="G9" s="84"/>
      <c r="H9" s="84"/>
      <c r="I9" s="84"/>
      <c r="J9" s="84"/>
      <c r="K9" s="84"/>
      <c r="L9" s="84"/>
      <c r="M9" s="84"/>
      <c r="N9" s="84"/>
      <c r="O9" s="85">
        <f t="shared" si="2"/>
        <v>0</v>
      </c>
      <c r="P9" s="84" t="str">
        <f t="shared" si="3"/>
        <v/>
      </c>
      <c r="Q9" s="124" t="str">
        <f t="shared" si="1"/>
        <v/>
      </c>
      <c r="R9" s="125" t="str">
        <f>IFERROR(IF(O9=0,"",O9/#REF!),"")</f>
        <v/>
      </c>
    </row>
    <row r="10" spans="2:18" x14ac:dyDescent="0.3">
      <c r="B10" s="126"/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85">
        <f t="shared" si="2"/>
        <v>0</v>
      </c>
      <c r="P10" s="84" t="str">
        <f t="shared" si="3"/>
        <v/>
      </c>
      <c r="Q10" s="124" t="str">
        <f t="shared" si="1"/>
        <v/>
      </c>
      <c r="R10" s="125" t="str">
        <f>IFERROR(IF(O10=0,"",O10/#REF!),"")</f>
        <v/>
      </c>
    </row>
    <row r="11" spans="2:18" x14ac:dyDescent="0.3">
      <c r="B11" s="126"/>
      <c r="C11" s="84"/>
      <c r="D11" s="84"/>
      <c r="E11" s="84"/>
      <c r="F11" s="84"/>
      <c r="G11" s="84"/>
      <c r="H11" s="84"/>
      <c r="I11" s="84"/>
      <c r="J11" s="84"/>
      <c r="K11" s="84"/>
      <c r="L11" s="84"/>
      <c r="M11" s="84"/>
      <c r="N11" s="84"/>
      <c r="O11" s="85">
        <f t="shared" si="2"/>
        <v>0</v>
      </c>
      <c r="P11" s="84" t="str">
        <f t="shared" si="3"/>
        <v/>
      </c>
      <c r="Q11" s="124" t="str">
        <f t="shared" si="1"/>
        <v/>
      </c>
      <c r="R11" s="125" t="str">
        <f>IFERROR(IF(O11=0,"",O11/#REF!),"")</f>
        <v/>
      </c>
    </row>
    <row r="12" spans="2:18" x14ac:dyDescent="0.3">
      <c r="B12" s="126"/>
      <c r="C12" s="84"/>
      <c r="D12" s="84"/>
      <c r="E12" s="84"/>
      <c r="F12" s="84"/>
      <c r="G12" s="84"/>
      <c r="H12" s="84"/>
      <c r="I12" s="84"/>
      <c r="J12" s="84"/>
      <c r="K12" s="84"/>
      <c r="L12" s="84"/>
      <c r="M12" s="84"/>
      <c r="N12" s="84"/>
      <c r="O12" s="85">
        <f t="shared" si="2"/>
        <v>0</v>
      </c>
      <c r="P12" s="84" t="str">
        <f t="shared" si="3"/>
        <v/>
      </c>
      <c r="Q12" s="124" t="str">
        <f t="shared" si="1"/>
        <v/>
      </c>
      <c r="R12" s="125" t="str">
        <f>IFERROR(IF(O12=0,"",O12/#REF!),"")</f>
        <v/>
      </c>
    </row>
    <row r="13" spans="2:18" ht="14.5" thickBot="1" x14ac:dyDescent="0.35">
      <c r="B13" s="136"/>
      <c r="C13" s="131"/>
      <c r="D13" s="131"/>
      <c r="E13" s="131"/>
      <c r="F13" s="131"/>
      <c r="G13" s="131"/>
      <c r="H13" s="131"/>
      <c r="I13" s="131"/>
      <c r="J13" s="131"/>
      <c r="K13" s="131"/>
      <c r="L13" s="131"/>
      <c r="M13" s="131"/>
      <c r="N13" s="131"/>
      <c r="O13" s="132">
        <f t="shared" si="2"/>
        <v>0</v>
      </c>
      <c r="P13" s="133" t="str">
        <f t="shared" si="3"/>
        <v/>
      </c>
      <c r="Q13" s="134" t="str">
        <f t="shared" si="1"/>
        <v/>
      </c>
      <c r="R13" s="135" t="str">
        <f>IFERROR(IF(O13=0,"",O13/#REF!),"")</f>
        <v/>
      </c>
    </row>
    <row r="48" spans="2:15" x14ac:dyDescent="0.3">
      <c r="B48" s="127"/>
      <c r="C48" s="128">
        <f>C4</f>
        <v>44927</v>
      </c>
      <c r="D48" s="128">
        <f>D4</f>
        <v>44958</v>
      </c>
      <c r="E48" s="128">
        <f>E4</f>
        <v>44986</v>
      </c>
      <c r="F48" s="128">
        <f>F4</f>
        <v>45017</v>
      </c>
      <c r="G48" s="128">
        <f>G4</f>
        <v>45047</v>
      </c>
      <c r="H48" s="128">
        <f>H4</f>
        <v>45078</v>
      </c>
      <c r="I48" s="128">
        <f>I4</f>
        <v>45108</v>
      </c>
      <c r="J48" s="128">
        <f>J4</f>
        <v>45139</v>
      </c>
      <c r="K48" s="128">
        <f>K4</f>
        <v>45170</v>
      </c>
      <c r="L48" s="128">
        <f>L4</f>
        <v>45200</v>
      </c>
      <c r="M48" s="128">
        <f>M4</f>
        <v>45231</v>
      </c>
      <c r="N48" s="128">
        <f>N4</f>
        <v>45261</v>
      </c>
      <c r="O48" s="128" t="str">
        <f>O4</f>
        <v>סה"כ</v>
      </c>
    </row>
    <row r="49" spans="2:15" x14ac:dyDescent="0.3">
      <c r="B49" s="129" t="s">
        <v>17</v>
      </c>
      <c r="C49" s="78" t="str">
        <f>IF('תחזית רווה'!C$5=0,"",C5)</f>
        <v/>
      </c>
      <c r="D49" s="78" t="str">
        <f>IF('תחזית רווה'!D$5=0,"",D5)</f>
        <v/>
      </c>
      <c r="E49" s="78" t="str">
        <f>IF('תחזית רווה'!E$5=0,"",E5)</f>
        <v/>
      </c>
      <c r="F49" s="78" t="str">
        <f>IF('תחזית רווה'!F$5=0,"",F5)</f>
        <v/>
      </c>
      <c r="G49" s="78" t="str">
        <f>IF('תחזית רווה'!G$5=0,"",G5)</f>
        <v/>
      </c>
      <c r="H49" s="78" t="str">
        <f>IF('תחזית רווה'!H$5=0,"",H5)</f>
        <v/>
      </c>
      <c r="I49" s="78" t="str">
        <f>IF('תחזית רווה'!I$5=0,"",I5)</f>
        <v/>
      </c>
      <c r="J49" s="78" t="str">
        <f>IF('תחזית רווה'!J$5=0,"",J5)</f>
        <v/>
      </c>
      <c r="K49" s="78" t="str">
        <f>IF('תחזית רווה'!K$5=0,"",K5)</f>
        <v/>
      </c>
      <c r="L49" s="78" t="str">
        <f>IF('תחזית רווה'!L$5=0,"",L5)</f>
        <v/>
      </c>
      <c r="M49" s="78" t="str">
        <f>IF('תחזית רווה'!M$5=0,"",M5)</f>
        <v/>
      </c>
      <c r="N49" s="78" t="str">
        <f>IF('תחזית רווה'!N$5=0,"",N5)</f>
        <v/>
      </c>
      <c r="O49" s="79">
        <f>SUM(C49:N49)</f>
        <v>0</v>
      </c>
    </row>
    <row r="50" spans="2:15" x14ac:dyDescent="0.3">
      <c r="B50" s="130">
        <f>B6</f>
        <v>0</v>
      </c>
      <c r="C50" s="78" t="str">
        <f>IF('תחזית רווה'!C$5=0,"",C6)</f>
        <v/>
      </c>
      <c r="D50" s="78" t="str">
        <f>IF('תחזית רווה'!D$5=0,"",D6)</f>
        <v/>
      </c>
      <c r="E50" s="78" t="str">
        <f>IF('תחזית רווה'!E$5=0,"",E6)</f>
        <v/>
      </c>
      <c r="F50" s="78" t="str">
        <f>IF('תחזית רווה'!F$5=0,"",F6)</f>
        <v/>
      </c>
      <c r="G50" s="78" t="str">
        <f>IF('תחזית רווה'!G$5=0,"",G6)</f>
        <v/>
      </c>
      <c r="H50" s="78" t="str">
        <f>IF('תחזית רווה'!H$5=0,"",H6)</f>
        <v/>
      </c>
      <c r="I50" s="78" t="str">
        <f>IF('תחזית רווה'!I$5=0,"",I6)</f>
        <v/>
      </c>
      <c r="J50" s="78" t="str">
        <f>IF('תחזית רווה'!J$5=0,"",J6)</f>
        <v/>
      </c>
      <c r="K50" s="78" t="str">
        <f>IF('תחזית רווה'!K$5=0,"",K6)</f>
        <v/>
      </c>
      <c r="L50" s="78" t="str">
        <f>IF('תחזית רווה'!L$5=0,"",L6)</f>
        <v/>
      </c>
      <c r="M50" s="78" t="str">
        <f>IF('תחזית רווה'!M$5=0,"",M6)</f>
        <v/>
      </c>
      <c r="N50" s="78" t="str">
        <f>IF('תחזית רווה'!N$5=0,"",N6)</f>
        <v/>
      </c>
      <c r="O50" s="85">
        <f>SUM(C50:N50)</f>
        <v>0</v>
      </c>
    </row>
    <row r="51" spans="2:15" x14ac:dyDescent="0.3">
      <c r="B51" s="130">
        <f>B7</f>
        <v>0</v>
      </c>
      <c r="C51" s="78" t="str">
        <f>IF('תחזית רווה'!C$5=0,"",C7)</f>
        <v/>
      </c>
      <c r="D51" s="78" t="str">
        <f>IF('תחזית רווה'!D$5=0,"",D7)</f>
        <v/>
      </c>
      <c r="E51" s="78" t="str">
        <f>IF('תחזית רווה'!E$5=0,"",E7)</f>
        <v/>
      </c>
      <c r="F51" s="78" t="str">
        <f>IF('תחזית רווה'!F$5=0,"",F7)</f>
        <v/>
      </c>
      <c r="G51" s="78" t="str">
        <f>IF('תחזית רווה'!G$5=0,"",G7)</f>
        <v/>
      </c>
      <c r="H51" s="78" t="str">
        <f>IF('תחזית רווה'!H$5=0,"",H7)</f>
        <v/>
      </c>
      <c r="I51" s="78" t="str">
        <f>IF('תחזית רווה'!I$5=0,"",I7)</f>
        <v/>
      </c>
      <c r="J51" s="78" t="str">
        <f>IF('תחזית רווה'!J$5=0,"",J7)</f>
        <v/>
      </c>
      <c r="K51" s="78" t="str">
        <f>IF('תחזית רווה'!K$5=0,"",K7)</f>
        <v/>
      </c>
      <c r="L51" s="78" t="str">
        <f>IF('תחזית רווה'!L$5=0,"",L7)</f>
        <v/>
      </c>
      <c r="M51" s="78" t="str">
        <f>IF('תחזית רווה'!M$5=0,"",M7)</f>
        <v/>
      </c>
      <c r="N51" s="78" t="str">
        <f>IF('תחזית רווה'!N$5=0,"",N7)</f>
        <v/>
      </c>
      <c r="O51" s="85">
        <f t="shared" ref="O51:O99" si="4">SUM(C51:N51)</f>
        <v>0</v>
      </c>
    </row>
    <row r="52" spans="2:15" x14ac:dyDescent="0.3">
      <c r="B52" s="130">
        <f>B8</f>
        <v>0</v>
      </c>
      <c r="C52" s="78" t="str">
        <f>IF('תחזית רווה'!C$5=0,"",C8)</f>
        <v/>
      </c>
      <c r="D52" s="78" t="str">
        <f>IF('תחזית רווה'!D$5=0,"",D8)</f>
        <v/>
      </c>
      <c r="E52" s="78" t="str">
        <f>IF('תחזית רווה'!E$5=0,"",E8)</f>
        <v/>
      </c>
      <c r="F52" s="78" t="str">
        <f>IF('תחזית רווה'!F$5=0,"",F8)</f>
        <v/>
      </c>
      <c r="G52" s="78" t="str">
        <f>IF('תחזית רווה'!G$5=0,"",G8)</f>
        <v/>
      </c>
      <c r="H52" s="78" t="str">
        <f>IF('תחזית רווה'!H$5=0,"",H8)</f>
        <v/>
      </c>
      <c r="I52" s="78" t="str">
        <f>IF('תחזית רווה'!I$5=0,"",I8)</f>
        <v/>
      </c>
      <c r="J52" s="78" t="str">
        <f>IF('תחזית רווה'!J$5=0,"",J8)</f>
        <v/>
      </c>
      <c r="K52" s="78" t="str">
        <f>IF('תחזית רווה'!K$5=0,"",K8)</f>
        <v/>
      </c>
      <c r="L52" s="78" t="str">
        <f>IF('תחזית רווה'!L$5=0,"",L8)</f>
        <v/>
      </c>
      <c r="M52" s="78" t="str">
        <f>IF('תחזית רווה'!M$5=0,"",M8)</f>
        <v/>
      </c>
      <c r="N52" s="78" t="str">
        <f>IF('תחזית רווה'!N$5=0,"",N8)</f>
        <v/>
      </c>
      <c r="O52" s="85">
        <f t="shared" si="4"/>
        <v>0</v>
      </c>
    </row>
    <row r="53" spans="2:15" x14ac:dyDescent="0.3">
      <c r="B53" s="130">
        <f>B9</f>
        <v>0</v>
      </c>
      <c r="C53" s="78" t="str">
        <f>IF('תחזית רווה'!C$5=0,"",C9)</f>
        <v/>
      </c>
      <c r="D53" s="78" t="str">
        <f>IF('תחזית רווה'!D$5=0,"",D9)</f>
        <v/>
      </c>
      <c r="E53" s="78" t="str">
        <f>IF('תחזית רווה'!E$5=0,"",E9)</f>
        <v/>
      </c>
      <c r="F53" s="78" t="str">
        <f>IF('תחזית רווה'!F$5=0,"",F9)</f>
        <v/>
      </c>
      <c r="G53" s="78" t="str">
        <f>IF('תחזית רווה'!G$5=0,"",G9)</f>
        <v/>
      </c>
      <c r="H53" s="78" t="str">
        <f>IF('תחזית רווה'!H$5=0,"",H9)</f>
        <v/>
      </c>
      <c r="I53" s="78" t="str">
        <f>IF('תחזית רווה'!I$5=0,"",I9)</f>
        <v/>
      </c>
      <c r="J53" s="78" t="str">
        <f>IF('תחזית רווה'!J$5=0,"",J9)</f>
        <v/>
      </c>
      <c r="K53" s="78" t="str">
        <f>IF('תחזית רווה'!K$5=0,"",K9)</f>
        <v/>
      </c>
      <c r="L53" s="78" t="str">
        <f>IF('תחזית רווה'!L$5=0,"",L9)</f>
        <v/>
      </c>
      <c r="M53" s="78" t="str">
        <f>IF('תחזית רווה'!M$5=0,"",M9)</f>
        <v/>
      </c>
      <c r="N53" s="78" t="str">
        <f>IF('תחזית רווה'!N$5=0,"",N9)</f>
        <v/>
      </c>
      <c r="O53" s="85">
        <f t="shared" si="4"/>
        <v>0</v>
      </c>
    </row>
    <row r="54" spans="2:15" x14ac:dyDescent="0.3">
      <c r="B54" s="130">
        <f>B10</f>
        <v>0</v>
      </c>
      <c r="C54" s="78" t="str">
        <f>IF('תחזית רווה'!C$5=0,"",C10)</f>
        <v/>
      </c>
      <c r="D54" s="78" t="str">
        <f>IF('תחזית רווה'!D$5=0,"",D10)</f>
        <v/>
      </c>
      <c r="E54" s="78" t="str">
        <f>IF('תחזית רווה'!E$5=0,"",E10)</f>
        <v/>
      </c>
      <c r="F54" s="78" t="str">
        <f>IF('תחזית רווה'!F$5=0,"",F10)</f>
        <v/>
      </c>
      <c r="G54" s="78" t="str">
        <f>IF('תחזית רווה'!G$5=0,"",G10)</f>
        <v/>
      </c>
      <c r="H54" s="78" t="str">
        <f>IF('תחזית רווה'!H$5=0,"",H10)</f>
        <v/>
      </c>
      <c r="I54" s="78" t="str">
        <f>IF('תחזית רווה'!I$5=0,"",I10)</f>
        <v/>
      </c>
      <c r="J54" s="78" t="str">
        <f>IF('תחזית רווה'!J$5=0,"",J10)</f>
        <v/>
      </c>
      <c r="K54" s="78" t="str">
        <f>IF('תחזית רווה'!K$5=0,"",K10)</f>
        <v/>
      </c>
      <c r="L54" s="78" t="str">
        <f>IF('תחזית רווה'!L$5=0,"",L10)</f>
        <v/>
      </c>
      <c r="M54" s="78" t="str">
        <f>IF('תחזית רווה'!M$5=0,"",M10)</f>
        <v/>
      </c>
      <c r="N54" s="78" t="str">
        <f>IF('תחזית רווה'!N$5=0,"",N10)</f>
        <v/>
      </c>
      <c r="O54" s="85">
        <f t="shared" si="4"/>
        <v>0</v>
      </c>
    </row>
    <row r="55" spans="2:15" x14ac:dyDescent="0.3">
      <c r="B55" s="130">
        <f>B11</f>
        <v>0</v>
      </c>
      <c r="C55" s="78" t="str">
        <f>IF('תחזית רווה'!C$5=0,"",C11)</f>
        <v/>
      </c>
      <c r="D55" s="78" t="str">
        <f>IF('תחזית רווה'!D$5=0,"",D11)</f>
        <v/>
      </c>
      <c r="E55" s="78" t="str">
        <f>IF('תחזית רווה'!E$5=0,"",E11)</f>
        <v/>
      </c>
      <c r="F55" s="78" t="str">
        <f>IF('תחזית רווה'!F$5=0,"",F11)</f>
        <v/>
      </c>
      <c r="G55" s="78" t="str">
        <f>IF('תחזית רווה'!G$5=0,"",G11)</f>
        <v/>
      </c>
      <c r="H55" s="78" t="str">
        <f>IF('תחזית רווה'!H$5=0,"",H11)</f>
        <v/>
      </c>
      <c r="I55" s="78" t="str">
        <f>IF('תחזית רווה'!I$5=0,"",I11)</f>
        <v/>
      </c>
      <c r="J55" s="78" t="str">
        <f>IF('תחזית רווה'!J$5=0,"",J11)</f>
        <v/>
      </c>
      <c r="K55" s="78" t="str">
        <f>IF('תחזית רווה'!K$5=0,"",K11)</f>
        <v/>
      </c>
      <c r="L55" s="78" t="str">
        <f>IF('תחזית רווה'!L$5=0,"",L11)</f>
        <v/>
      </c>
      <c r="M55" s="78" t="str">
        <f>IF('תחזית רווה'!M$5=0,"",M11)</f>
        <v/>
      </c>
      <c r="N55" s="78" t="str">
        <f>IF('תחזית רווה'!N$5=0,"",N11)</f>
        <v/>
      </c>
      <c r="O55" s="85">
        <f t="shared" si="4"/>
        <v>0</v>
      </c>
    </row>
    <row r="56" spans="2:15" x14ac:dyDescent="0.3">
      <c r="B56" s="130">
        <f>B12</f>
        <v>0</v>
      </c>
      <c r="C56" s="78" t="str">
        <f>IF('תחזית רווה'!C$5=0,"",C12)</f>
        <v/>
      </c>
      <c r="D56" s="78" t="str">
        <f>IF('תחזית רווה'!D$5=0,"",D12)</f>
        <v/>
      </c>
      <c r="E56" s="78" t="str">
        <f>IF('תחזית רווה'!E$5=0,"",E12)</f>
        <v/>
      </c>
      <c r="F56" s="78" t="str">
        <f>IF('תחזית רווה'!F$5=0,"",F12)</f>
        <v/>
      </c>
      <c r="G56" s="78" t="str">
        <f>IF('תחזית רווה'!G$5=0,"",G12)</f>
        <v/>
      </c>
      <c r="H56" s="78" t="str">
        <f>IF('תחזית רווה'!H$5=0,"",H12)</f>
        <v/>
      </c>
      <c r="I56" s="78" t="str">
        <f>IF('תחזית רווה'!I$5=0,"",I12)</f>
        <v/>
      </c>
      <c r="J56" s="78" t="str">
        <f>IF('תחזית רווה'!J$5=0,"",J12)</f>
        <v/>
      </c>
      <c r="K56" s="78" t="str">
        <f>IF('תחזית רווה'!K$5=0,"",K12)</f>
        <v/>
      </c>
      <c r="L56" s="78" t="str">
        <f>IF('תחזית רווה'!L$5=0,"",L12)</f>
        <v/>
      </c>
      <c r="M56" s="78" t="str">
        <f>IF('תחזית רווה'!M$5=0,"",M12)</f>
        <v/>
      </c>
      <c r="N56" s="78" t="str">
        <f>IF('תחזית רווה'!N$5=0,"",N12)</f>
        <v/>
      </c>
      <c r="O56" s="85">
        <f t="shared" si="4"/>
        <v>0</v>
      </c>
    </row>
    <row r="57" spans="2:15" x14ac:dyDescent="0.3">
      <c r="B57" s="130" t="e">
        <f>#REF!</f>
        <v>#REF!</v>
      </c>
      <c r="C57" s="78" t="str">
        <f>IF('תחזית רווה'!C$5=0,"",#REF!)</f>
        <v/>
      </c>
      <c r="D57" s="78" t="str">
        <f>IF('תחזית רווה'!D$5=0,"",#REF!)</f>
        <v/>
      </c>
      <c r="E57" s="78" t="str">
        <f>IF('תחזית רווה'!E$5=0,"",#REF!)</f>
        <v/>
      </c>
      <c r="F57" s="78" t="str">
        <f>IF('תחזית רווה'!F$5=0,"",#REF!)</f>
        <v/>
      </c>
      <c r="G57" s="78" t="str">
        <f>IF('תחזית רווה'!G$5=0,"",#REF!)</f>
        <v/>
      </c>
      <c r="H57" s="78" t="str">
        <f>IF('תחזית רווה'!H$5=0,"",#REF!)</f>
        <v/>
      </c>
      <c r="I57" s="78" t="str">
        <f>IF('תחזית רווה'!I$5=0,"",#REF!)</f>
        <v/>
      </c>
      <c r="J57" s="78" t="str">
        <f>IF('תחזית רווה'!J$5=0,"",#REF!)</f>
        <v/>
      </c>
      <c r="K57" s="78" t="str">
        <f>IF('תחזית רווה'!K$5=0,"",#REF!)</f>
        <v/>
      </c>
      <c r="L57" s="78" t="str">
        <f>IF('תחזית רווה'!L$5=0,"",#REF!)</f>
        <v/>
      </c>
      <c r="M57" s="78" t="str">
        <f>IF('תחזית רווה'!M$5=0,"",#REF!)</f>
        <v/>
      </c>
      <c r="N57" s="78" t="str">
        <f>IF('תחזית רווה'!N$5=0,"",#REF!)</f>
        <v/>
      </c>
      <c r="O57" s="85">
        <f t="shared" si="4"/>
        <v>0</v>
      </c>
    </row>
    <row r="58" spans="2:15" x14ac:dyDescent="0.3">
      <c r="B58" s="130" t="e">
        <f>#REF!</f>
        <v>#REF!</v>
      </c>
      <c r="C58" s="78" t="str">
        <f>IF('תחזית רווה'!C$5=0,"",#REF!)</f>
        <v/>
      </c>
      <c r="D58" s="78" t="str">
        <f>IF('תחזית רווה'!D$5=0,"",#REF!)</f>
        <v/>
      </c>
      <c r="E58" s="78" t="str">
        <f>IF('תחזית רווה'!E$5=0,"",#REF!)</f>
        <v/>
      </c>
      <c r="F58" s="78" t="str">
        <f>IF('תחזית רווה'!F$5=0,"",#REF!)</f>
        <v/>
      </c>
      <c r="G58" s="78" t="str">
        <f>IF('תחזית רווה'!G$5=0,"",#REF!)</f>
        <v/>
      </c>
      <c r="H58" s="78" t="str">
        <f>IF('תחזית רווה'!H$5=0,"",#REF!)</f>
        <v/>
      </c>
      <c r="I58" s="78" t="str">
        <f>IF('תחזית רווה'!I$5=0,"",#REF!)</f>
        <v/>
      </c>
      <c r="J58" s="78" t="str">
        <f>IF('תחזית רווה'!J$5=0,"",#REF!)</f>
        <v/>
      </c>
      <c r="K58" s="78" t="str">
        <f>IF('תחזית רווה'!K$5=0,"",#REF!)</f>
        <v/>
      </c>
      <c r="L58" s="78" t="str">
        <f>IF('תחזית רווה'!L$5=0,"",#REF!)</f>
        <v/>
      </c>
      <c r="M58" s="78" t="str">
        <f>IF('תחזית רווה'!M$5=0,"",#REF!)</f>
        <v/>
      </c>
      <c r="N58" s="78" t="str">
        <f>IF('תחזית רווה'!N$5=0,"",#REF!)</f>
        <v/>
      </c>
      <c r="O58" s="85">
        <f t="shared" si="4"/>
        <v>0</v>
      </c>
    </row>
    <row r="59" spans="2:15" x14ac:dyDescent="0.3">
      <c r="B59" s="130" t="e">
        <f>#REF!</f>
        <v>#REF!</v>
      </c>
      <c r="C59" s="78" t="str">
        <f>IF('תחזית רווה'!C$5=0,"",#REF!)</f>
        <v/>
      </c>
      <c r="D59" s="78" t="str">
        <f>IF('תחזית רווה'!D$5=0,"",#REF!)</f>
        <v/>
      </c>
      <c r="E59" s="78" t="str">
        <f>IF('תחזית רווה'!E$5=0,"",#REF!)</f>
        <v/>
      </c>
      <c r="F59" s="78" t="str">
        <f>IF('תחזית רווה'!F$5=0,"",#REF!)</f>
        <v/>
      </c>
      <c r="G59" s="78" t="str">
        <f>IF('תחזית רווה'!G$5=0,"",#REF!)</f>
        <v/>
      </c>
      <c r="H59" s="78" t="str">
        <f>IF('תחזית רווה'!H$5=0,"",#REF!)</f>
        <v/>
      </c>
      <c r="I59" s="78" t="str">
        <f>IF('תחזית רווה'!I$5=0,"",#REF!)</f>
        <v/>
      </c>
      <c r="J59" s="78" t="str">
        <f>IF('תחזית רווה'!J$5=0,"",#REF!)</f>
        <v/>
      </c>
      <c r="K59" s="78" t="str">
        <f>IF('תחזית רווה'!K$5=0,"",#REF!)</f>
        <v/>
      </c>
      <c r="L59" s="78" t="str">
        <f>IF('תחזית רווה'!L$5=0,"",#REF!)</f>
        <v/>
      </c>
      <c r="M59" s="78" t="str">
        <f>IF('תחזית רווה'!M$5=0,"",#REF!)</f>
        <v/>
      </c>
      <c r="N59" s="78" t="str">
        <f>IF('תחזית רווה'!N$5=0,"",#REF!)</f>
        <v/>
      </c>
      <c r="O59" s="85">
        <f t="shared" si="4"/>
        <v>0</v>
      </c>
    </row>
    <row r="60" spans="2:15" x14ac:dyDescent="0.3">
      <c r="B60" s="130" t="e">
        <f>#REF!</f>
        <v>#REF!</v>
      </c>
      <c r="C60" s="78" t="str">
        <f>IF('תחזית רווה'!C$5=0,"",#REF!)</f>
        <v/>
      </c>
      <c r="D60" s="78" t="str">
        <f>IF('תחזית רווה'!D$5=0,"",#REF!)</f>
        <v/>
      </c>
      <c r="E60" s="78" t="str">
        <f>IF('תחזית רווה'!E$5=0,"",#REF!)</f>
        <v/>
      </c>
      <c r="F60" s="78" t="str">
        <f>IF('תחזית רווה'!F$5=0,"",#REF!)</f>
        <v/>
      </c>
      <c r="G60" s="78" t="str">
        <f>IF('תחזית רווה'!G$5=0,"",#REF!)</f>
        <v/>
      </c>
      <c r="H60" s="78" t="str">
        <f>IF('תחזית רווה'!H$5=0,"",#REF!)</f>
        <v/>
      </c>
      <c r="I60" s="78" t="str">
        <f>IF('תחזית רווה'!I$5=0,"",#REF!)</f>
        <v/>
      </c>
      <c r="J60" s="78" t="str">
        <f>IF('תחזית רווה'!J$5=0,"",#REF!)</f>
        <v/>
      </c>
      <c r="K60" s="78" t="str">
        <f>IF('תחזית רווה'!K$5=0,"",#REF!)</f>
        <v/>
      </c>
      <c r="L60" s="78" t="str">
        <f>IF('תחזית רווה'!L$5=0,"",#REF!)</f>
        <v/>
      </c>
      <c r="M60" s="78" t="str">
        <f>IF('תחזית רווה'!M$5=0,"",#REF!)</f>
        <v/>
      </c>
      <c r="N60" s="78" t="str">
        <f>IF('תחזית רווה'!N$5=0,"",#REF!)</f>
        <v/>
      </c>
      <c r="O60" s="85">
        <f t="shared" si="4"/>
        <v>0</v>
      </c>
    </row>
    <row r="61" spans="2:15" x14ac:dyDescent="0.3">
      <c r="B61" s="130" t="e">
        <f>#REF!</f>
        <v>#REF!</v>
      </c>
      <c r="C61" s="78" t="str">
        <f>IF('תחזית רווה'!C$5=0,"",#REF!)</f>
        <v/>
      </c>
      <c r="D61" s="78" t="str">
        <f>IF('תחזית רווה'!D$5=0,"",#REF!)</f>
        <v/>
      </c>
      <c r="E61" s="78" t="str">
        <f>IF('תחזית רווה'!E$5=0,"",#REF!)</f>
        <v/>
      </c>
      <c r="F61" s="78" t="str">
        <f>IF('תחזית רווה'!F$5=0,"",#REF!)</f>
        <v/>
      </c>
      <c r="G61" s="78" t="str">
        <f>IF('תחזית רווה'!G$5=0,"",#REF!)</f>
        <v/>
      </c>
      <c r="H61" s="78" t="str">
        <f>IF('תחזית רווה'!H$5=0,"",#REF!)</f>
        <v/>
      </c>
      <c r="I61" s="78" t="str">
        <f>IF('תחזית רווה'!I$5=0,"",#REF!)</f>
        <v/>
      </c>
      <c r="J61" s="78" t="str">
        <f>IF('תחזית רווה'!J$5=0,"",#REF!)</f>
        <v/>
      </c>
      <c r="K61" s="78" t="str">
        <f>IF('תחזית רווה'!K$5=0,"",#REF!)</f>
        <v/>
      </c>
      <c r="L61" s="78" t="str">
        <f>IF('תחזית רווה'!L$5=0,"",#REF!)</f>
        <v/>
      </c>
      <c r="M61" s="78" t="str">
        <f>IF('תחזית רווה'!M$5=0,"",#REF!)</f>
        <v/>
      </c>
      <c r="N61" s="78" t="str">
        <f>IF('תחזית רווה'!N$5=0,"",#REF!)</f>
        <v/>
      </c>
      <c r="O61" s="85">
        <f t="shared" si="4"/>
        <v>0</v>
      </c>
    </row>
    <row r="62" spans="2:15" x14ac:dyDescent="0.3">
      <c r="B62" s="130" t="e">
        <f>#REF!</f>
        <v>#REF!</v>
      </c>
      <c r="C62" s="78" t="str">
        <f>IF('תחזית רווה'!C$5=0,"",#REF!)</f>
        <v/>
      </c>
      <c r="D62" s="78" t="str">
        <f>IF('תחזית רווה'!D$5=0,"",#REF!)</f>
        <v/>
      </c>
      <c r="E62" s="78" t="str">
        <f>IF('תחזית רווה'!E$5=0,"",#REF!)</f>
        <v/>
      </c>
      <c r="F62" s="78" t="str">
        <f>IF('תחזית רווה'!F$5=0,"",#REF!)</f>
        <v/>
      </c>
      <c r="G62" s="78" t="str">
        <f>IF('תחזית רווה'!G$5=0,"",#REF!)</f>
        <v/>
      </c>
      <c r="H62" s="78" t="str">
        <f>IF('תחזית רווה'!H$5=0,"",#REF!)</f>
        <v/>
      </c>
      <c r="I62" s="78" t="str">
        <f>IF('תחזית רווה'!I$5=0,"",#REF!)</f>
        <v/>
      </c>
      <c r="J62" s="78" t="str">
        <f>IF('תחזית רווה'!J$5=0,"",#REF!)</f>
        <v/>
      </c>
      <c r="K62" s="78" t="str">
        <f>IF('תחזית רווה'!K$5=0,"",#REF!)</f>
        <v/>
      </c>
      <c r="L62" s="78" t="str">
        <f>IF('תחזית רווה'!L$5=0,"",#REF!)</f>
        <v/>
      </c>
      <c r="M62" s="78" t="str">
        <f>IF('תחזית רווה'!M$5=0,"",#REF!)</f>
        <v/>
      </c>
      <c r="N62" s="78" t="str">
        <f>IF('תחזית רווה'!N$5=0,"",#REF!)</f>
        <v/>
      </c>
      <c r="O62" s="85">
        <f t="shared" si="4"/>
        <v>0</v>
      </c>
    </row>
    <row r="63" spans="2:15" x14ac:dyDescent="0.3">
      <c r="B63" s="130">
        <f t="shared" ref="B63" si="5">B13</f>
        <v>0</v>
      </c>
      <c r="C63" s="78" t="str">
        <f>IF('תחזית רווה'!C$5=0,"",C13)</f>
        <v/>
      </c>
      <c r="D63" s="78" t="str">
        <f>IF('תחזית רווה'!D$5=0,"",D13)</f>
        <v/>
      </c>
      <c r="E63" s="78" t="str">
        <f>IF('תחזית רווה'!E$5=0,"",E13)</f>
        <v/>
      </c>
      <c r="F63" s="78" t="str">
        <f>IF('תחזית רווה'!F$5=0,"",F13)</f>
        <v/>
      </c>
      <c r="G63" s="78" t="str">
        <f>IF('תחזית רווה'!G$5=0,"",G13)</f>
        <v/>
      </c>
      <c r="H63" s="78" t="str">
        <f>IF('תחזית רווה'!H$5=0,"",H13)</f>
        <v/>
      </c>
      <c r="I63" s="78" t="str">
        <f>IF('תחזית רווה'!I$5=0,"",I13)</f>
        <v/>
      </c>
      <c r="J63" s="78" t="str">
        <f>IF('תחזית רווה'!J$5=0,"",J13)</f>
        <v/>
      </c>
      <c r="K63" s="78" t="str">
        <f>IF('תחזית רווה'!K$5=0,"",K13)</f>
        <v/>
      </c>
      <c r="L63" s="78" t="str">
        <f>IF('תחזית רווה'!L$5=0,"",L13)</f>
        <v/>
      </c>
      <c r="M63" s="78" t="str">
        <f>IF('תחזית רווה'!M$5=0,"",M13)</f>
        <v/>
      </c>
      <c r="N63" s="78" t="str">
        <f>IF('תחזית רווה'!N$5=0,"",N13)</f>
        <v/>
      </c>
      <c r="O63" s="85">
        <f t="shared" si="4"/>
        <v>0</v>
      </c>
    </row>
    <row r="64" spans="2:15" x14ac:dyDescent="0.3">
      <c r="B64" s="130" t="e">
        <f>#REF!</f>
        <v>#REF!</v>
      </c>
      <c r="C64" s="78" t="str">
        <f>IF('תחזית רווה'!C$5=0,"",#REF!)</f>
        <v/>
      </c>
      <c r="D64" s="78" t="str">
        <f>IF('תחזית רווה'!D$5=0,"",#REF!)</f>
        <v/>
      </c>
      <c r="E64" s="78" t="str">
        <f>IF('תחזית רווה'!E$5=0,"",#REF!)</f>
        <v/>
      </c>
      <c r="F64" s="78" t="str">
        <f>IF('תחזית רווה'!F$5=0,"",#REF!)</f>
        <v/>
      </c>
      <c r="G64" s="78" t="str">
        <f>IF('תחזית רווה'!G$5=0,"",#REF!)</f>
        <v/>
      </c>
      <c r="H64" s="78" t="str">
        <f>IF('תחזית רווה'!H$5=0,"",#REF!)</f>
        <v/>
      </c>
      <c r="I64" s="78" t="str">
        <f>IF('תחזית רווה'!I$5=0,"",#REF!)</f>
        <v/>
      </c>
      <c r="J64" s="78" t="str">
        <f>IF('תחזית רווה'!J$5=0,"",#REF!)</f>
        <v/>
      </c>
      <c r="K64" s="78" t="str">
        <f>IF('תחזית רווה'!K$5=0,"",#REF!)</f>
        <v/>
      </c>
      <c r="L64" s="78" t="str">
        <f>IF('תחזית רווה'!L$5=0,"",#REF!)</f>
        <v/>
      </c>
      <c r="M64" s="78" t="str">
        <f>IF('תחזית רווה'!M$5=0,"",#REF!)</f>
        <v/>
      </c>
      <c r="N64" s="78" t="str">
        <f>IF('תחזית רווה'!N$5=0,"",#REF!)</f>
        <v/>
      </c>
      <c r="O64" s="85">
        <f t="shared" si="4"/>
        <v>0</v>
      </c>
    </row>
    <row r="65" spans="2:15" x14ac:dyDescent="0.3">
      <c r="B65" s="130" t="e">
        <f>#REF!</f>
        <v>#REF!</v>
      </c>
      <c r="C65" s="78" t="str">
        <f>IF('תחזית רווה'!C$5=0,"",#REF!)</f>
        <v/>
      </c>
      <c r="D65" s="78" t="str">
        <f>IF('תחזית רווה'!D$5=0,"",#REF!)</f>
        <v/>
      </c>
      <c r="E65" s="78" t="str">
        <f>IF('תחזית רווה'!E$5=0,"",#REF!)</f>
        <v/>
      </c>
      <c r="F65" s="78" t="str">
        <f>IF('תחזית רווה'!F$5=0,"",#REF!)</f>
        <v/>
      </c>
      <c r="G65" s="78" t="str">
        <f>IF('תחזית רווה'!G$5=0,"",#REF!)</f>
        <v/>
      </c>
      <c r="H65" s="78" t="str">
        <f>IF('תחזית רווה'!H$5=0,"",#REF!)</f>
        <v/>
      </c>
      <c r="I65" s="78" t="str">
        <f>IF('תחזית רווה'!I$5=0,"",#REF!)</f>
        <v/>
      </c>
      <c r="J65" s="78" t="str">
        <f>IF('תחזית רווה'!J$5=0,"",#REF!)</f>
        <v/>
      </c>
      <c r="K65" s="78" t="str">
        <f>IF('תחזית רווה'!K$5=0,"",#REF!)</f>
        <v/>
      </c>
      <c r="L65" s="78" t="str">
        <f>IF('תחזית רווה'!L$5=0,"",#REF!)</f>
        <v/>
      </c>
      <c r="M65" s="78" t="str">
        <f>IF('תחזית רווה'!M$5=0,"",#REF!)</f>
        <v/>
      </c>
      <c r="N65" s="78" t="str">
        <f>IF('תחזית רווה'!N$5=0,"",#REF!)</f>
        <v/>
      </c>
      <c r="O65" s="85">
        <f t="shared" si="4"/>
        <v>0</v>
      </c>
    </row>
    <row r="66" spans="2:15" x14ac:dyDescent="0.3">
      <c r="B66" s="130" t="e">
        <f>#REF!</f>
        <v>#REF!</v>
      </c>
      <c r="C66" s="78" t="str">
        <f>IF('תחזית רווה'!C$5=0,"",#REF!)</f>
        <v/>
      </c>
      <c r="D66" s="78" t="str">
        <f>IF('תחזית רווה'!D$5=0,"",#REF!)</f>
        <v/>
      </c>
      <c r="E66" s="78" t="str">
        <f>IF('תחזית רווה'!E$5=0,"",#REF!)</f>
        <v/>
      </c>
      <c r="F66" s="78" t="str">
        <f>IF('תחזית רווה'!F$5=0,"",#REF!)</f>
        <v/>
      </c>
      <c r="G66" s="78" t="str">
        <f>IF('תחזית רווה'!G$5=0,"",#REF!)</f>
        <v/>
      </c>
      <c r="H66" s="78" t="str">
        <f>IF('תחזית רווה'!H$5=0,"",#REF!)</f>
        <v/>
      </c>
      <c r="I66" s="78" t="str">
        <f>IF('תחזית רווה'!I$5=0,"",#REF!)</f>
        <v/>
      </c>
      <c r="J66" s="78" t="str">
        <f>IF('תחזית רווה'!J$5=0,"",#REF!)</f>
        <v/>
      </c>
      <c r="K66" s="78" t="str">
        <f>IF('תחזית רווה'!K$5=0,"",#REF!)</f>
        <v/>
      </c>
      <c r="L66" s="78" t="str">
        <f>IF('תחזית רווה'!L$5=0,"",#REF!)</f>
        <v/>
      </c>
      <c r="M66" s="78" t="str">
        <f>IF('תחזית רווה'!M$5=0,"",#REF!)</f>
        <v/>
      </c>
      <c r="N66" s="78" t="str">
        <f>IF('תחזית רווה'!N$5=0,"",#REF!)</f>
        <v/>
      </c>
      <c r="O66" s="85">
        <f t="shared" si="4"/>
        <v>0</v>
      </c>
    </row>
    <row r="67" spans="2:15" x14ac:dyDescent="0.3">
      <c r="B67" s="130" t="e">
        <f>#REF!</f>
        <v>#REF!</v>
      </c>
      <c r="C67" s="78" t="str">
        <f>IF('תחזית רווה'!C$5=0,"",#REF!)</f>
        <v/>
      </c>
      <c r="D67" s="78" t="str">
        <f>IF('תחזית רווה'!D$5=0,"",#REF!)</f>
        <v/>
      </c>
      <c r="E67" s="78" t="str">
        <f>IF('תחזית רווה'!E$5=0,"",#REF!)</f>
        <v/>
      </c>
      <c r="F67" s="78" t="str">
        <f>IF('תחזית רווה'!F$5=0,"",#REF!)</f>
        <v/>
      </c>
      <c r="G67" s="78" t="str">
        <f>IF('תחזית רווה'!G$5=0,"",#REF!)</f>
        <v/>
      </c>
      <c r="H67" s="78" t="str">
        <f>IF('תחזית רווה'!H$5=0,"",#REF!)</f>
        <v/>
      </c>
      <c r="I67" s="78" t="str">
        <f>IF('תחזית רווה'!I$5=0,"",#REF!)</f>
        <v/>
      </c>
      <c r="J67" s="78" t="str">
        <f>IF('תחזית רווה'!J$5=0,"",#REF!)</f>
        <v/>
      </c>
      <c r="K67" s="78" t="str">
        <f>IF('תחזית רווה'!K$5=0,"",#REF!)</f>
        <v/>
      </c>
      <c r="L67" s="78" t="str">
        <f>IF('תחזית רווה'!L$5=0,"",#REF!)</f>
        <v/>
      </c>
      <c r="M67" s="78" t="str">
        <f>IF('תחזית רווה'!M$5=0,"",#REF!)</f>
        <v/>
      </c>
      <c r="N67" s="78" t="str">
        <f>IF('תחזית רווה'!N$5=0,"",#REF!)</f>
        <v/>
      </c>
      <c r="O67" s="85">
        <f t="shared" si="4"/>
        <v>0</v>
      </c>
    </row>
    <row r="68" spans="2:15" x14ac:dyDescent="0.3">
      <c r="B68" s="130" t="e">
        <f>#REF!</f>
        <v>#REF!</v>
      </c>
      <c r="C68" s="78" t="str">
        <f>IF('תחזית רווה'!C$5=0,"",#REF!)</f>
        <v/>
      </c>
      <c r="D68" s="78" t="str">
        <f>IF('תחזית רווה'!D$5=0,"",#REF!)</f>
        <v/>
      </c>
      <c r="E68" s="78" t="str">
        <f>IF('תחזית רווה'!E$5=0,"",#REF!)</f>
        <v/>
      </c>
      <c r="F68" s="78" t="str">
        <f>IF('תחזית רווה'!F$5=0,"",#REF!)</f>
        <v/>
      </c>
      <c r="G68" s="78" t="str">
        <f>IF('תחזית רווה'!G$5=0,"",#REF!)</f>
        <v/>
      </c>
      <c r="H68" s="78" t="str">
        <f>IF('תחזית רווה'!H$5=0,"",#REF!)</f>
        <v/>
      </c>
      <c r="I68" s="78" t="str">
        <f>IF('תחזית רווה'!I$5=0,"",#REF!)</f>
        <v/>
      </c>
      <c r="J68" s="78" t="str">
        <f>IF('תחזית רווה'!J$5=0,"",#REF!)</f>
        <v/>
      </c>
      <c r="K68" s="78" t="str">
        <f>IF('תחזית רווה'!K$5=0,"",#REF!)</f>
        <v/>
      </c>
      <c r="L68" s="78" t="str">
        <f>IF('תחזית רווה'!L$5=0,"",#REF!)</f>
        <v/>
      </c>
      <c r="M68" s="78" t="str">
        <f>IF('תחזית רווה'!M$5=0,"",#REF!)</f>
        <v/>
      </c>
      <c r="N68" s="78" t="str">
        <f>IF('תחזית רווה'!N$5=0,"",#REF!)</f>
        <v/>
      </c>
      <c r="O68" s="85">
        <f t="shared" si="4"/>
        <v>0</v>
      </c>
    </row>
    <row r="69" spans="2:15" x14ac:dyDescent="0.3">
      <c r="B69" s="130" t="e">
        <f>#REF!</f>
        <v>#REF!</v>
      </c>
      <c r="C69" s="78" t="str">
        <f>IF('תחזית רווה'!C$5=0,"",#REF!)</f>
        <v/>
      </c>
      <c r="D69" s="78" t="str">
        <f>IF('תחזית רווה'!D$5=0,"",#REF!)</f>
        <v/>
      </c>
      <c r="E69" s="78" t="str">
        <f>IF('תחזית רווה'!E$5=0,"",#REF!)</f>
        <v/>
      </c>
      <c r="F69" s="78" t="str">
        <f>IF('תחזית רווה'!F$5=0,"",#REF!)</f>
        <v/>
      </c>
      <c r="G69" s="78" t="str">
        <f>IF('תחזית רווה'!G$5=0,"",#REF!)</f>
        <v/>
      </c>
      <c r="H69" s="78" t="str">
        <f>IF('תחזית רווה'!H$5=0,"",#REF!)</f>
        <v/>
      </c>
      <c r="I69" s="78" t="str">
        <f>IF('תחזית רווה'!I$5=0,"",#REF!)</f>
        <v/>
      </c>
      <c r="J69" s="78" t="str">
        <f>IF('תחזית רווה'!J$5=0,"",#REF!)</f>
        <v/>
      </c>
      <c r="K69" s="78" t="str">
        <f>IF('תחזית רווה'!K$5=0,"",#REF!)</f>
        <v/>
      </c>
      <c r="L69" s="78" t="str">
        <f>IF('תחזית רווה'!L$5=0,"",#REF!)</f>
        <v/>
      </c>
      <c r="M69" s="78" t="str">
        <f>IF('תחזית רווה'!M$5=0,"",#REF!)</f>
        <v/>
      </c>
      <c r="N69" s="78" t="str">
        <f>IF('תחזית רווה'!N$5=0,"",#REF!)</f>
        <v/>
      </c>
      <c r="O69" s="85">
        <f t="shared" si="4"/>
        <v>0</v>
      </c>
    </row>
    <row r="70" spans="2:15" x14ac:dyDescent="0.3">
      <c r="B70" s="130" t="e">
        <f>#REF!</f>
        <v>#REF!</v>
      </c>
      <c r="C70" s="78" t="str">
        <f>IF('תחזית רווה'!C$5=0,"",#REF!)</f>
        <v/>
      </c>
      <c r="D70" s="78" t="str">
        <f>IF('תחזית רווה'!D$5=0,"",#REF!)</f>
        <v/>
      </c>
      <c r="E70" s="78" t="str">
        <f>IF('תחזית רווה'!E$5=0,"",#REF!)</f>
        <v/>
      </c>
      <c r="F70" s="78" t="str">
        <f>IF('תחזית רווה'!F$5=0,"",#REF!)</f>
        <v/>
      </c>
      <c r="G70" s="78" t="str">
        <f>IF('תחזית רווה'!G$5=0,"",#REF!)</f>
        <v/>
      </c>
      <c r="H70" s="78" t="str">
        <f>IF('תחזית רווה'!H$5=0,"",#REF!)</f>
        <v/>
      </c>
      <c r="I70" s="78" t="str">
        <f>IF('תחזית רווה'!I$5=0,"",#REF!)</f>
        <v/>
      </c>
      <c r="J70" s="78" t="str">
        <f>IF('תחזית רווה'!J$5=0,"",#REF!)</f>
        <v/>
      </c>
      <c r="K70" s="78" t="str">
        <f>IF('תחזית רווה'!K$5=0,"",#REF!)</f>
        <v/>
      </c>
      <c r="L70" s="78" t="str">
        <f>IF('תחזית רווה'!L$5=0,"",#REF!)</f>
        <v/>
      </c>
      <c r="M70" s="78" t="str">
        <f>IF('תחזית רווה'!M$5=0,"",#REF!)</f>
        <v/>
      </c>
      <c r="N70" s="78" t="str">
        <f>IF('תחזית רווה'!N$5=0,"",#REF!)</f>
        <v/>
      </c>
      <c r="O70" s="85">
        <f t="shared" si="4"/>
        <v>0</v>
      </c>
    </row>
    <row r="71" spans="2:15" x14ac:dyDescent="0.3">
      <c r="B71" s="130" t="e">
        <f>#REF!</f>
        <v>#REF!</v>
      </c>
      <c r="C71" s="78" t="str">
        <f>IF('תחזית רווה'!C$5=0,"",#REF!)</f>
        <v/>
      </c>
      <c r="D71" s="78" t="str">
        <f>IF('תחזית רווה'!D$5=0,"",#REF!)</f>
        <v/>
      </c>
      <c r="E71" s="78" t="str">
        <f>IF('תחזית רווה'!E$5=0,"",#REF!)</f>
        <v/>
      </c>
      <c r="F71" s="78" t="str">
        <f>IF('תחזית רווה'!F$5=0,"",#REF!)</f>
        <v/>
      </c>
      <c r="G71" s="78" t="str">
        <f>IF('תחזית רווה'!G$5=0,"",#REF!)</f>
        <v/>
      </c>
      <c r="H71" s="78" t="str">
        <f>IF('תחזית רווה'!H$5=0,"",#REF!)</f>
        <v/>
      </c>
      <c r="I71" s="78" t="str">
        <f>IF('תחזית רווה'!I$5=0,"",#REF!)</f>
        <v/>
      </c>
      <c r="J71" s="78" t="str">
        <f>IF('תחזית רווה'!J$5=0,"",#REF!)</f>
        <v/>
      </c>
      <c r="K71" s="78" t="str">
        <f>IF('תחזית רווה'!K$5=0,"",#REF!)</f>
        <v/>
      </c>
      <c r="L71" s="78" t="str">
        <f>IF('תחזית רווה'!L$5=0,"",#REF!)</f>
        <v/>
      </c>
      <c r="M71" s="78" t="str">
        <f>IF('תחזית רווה'!M$5=0,"",#REF!)</f>
        <v/>
      </c>
      <c r="N71" s="78" t="str">
        <f>IF('תחזית רווה'!N$5=0,"",#REF!)</f>
        <v/>
      </c>
      <c r="O71" s="85">
        <f t="shared" si="4"/>
        <v>0</v>
      </c>
    </row>
    <row r="72" spans="2:15" x14ac:dyDescent="0.3">
      <c r="B72" s="130" t="e">
        <f>#REF!</f>
        <v>#REF!</v>
      </c>
      <c r="C72" s="78" t="str">
        <f>IF('תחזית רווה'!C$5=0,"",#REF!)</f>
        <v/>
      </c>
      <c r="D72" s="78" t="str">
        <f>IF('תחזית רווה'!D$5=0,"",#REF!)</f>
        <v/>
      </c>
      <c r="E72" s="78" t="str">
        <f>IF('תחזית רווה'!E$5=0,"",#REF!)</f>
        <v/>
      </c>
      <c r="F72" s="78" t="str">
        <f>IF('תחזית רווה'!F$5=0,"",#REF!)</f>
        <v/>
      </c>
      <c r="G72" s="78" t="str">
        <f>IF('תחזית רווה'!G$5=0,"",#REF!)</f>
        <v/>
      </c>
      <c r="H72" s="78" t="str">
        <f>IF('תחזית רווה'!H$5=0,"",#REF!)</f>
        <v/>
      </c>
      <c r="I72" s="78" t="str">
        <f>IF('תחזית רווה'!I$5=0,"",#REF!)</f>
        <v/>
      </c>
      <c r="J72" s="78" t="str">
        <f>IF('תחזית רווה'!J$5=0,"",#REF!)</f>
        <v/>
      </c>
      <c r="K72" s="78" t="str">
        <f>IF('תחזית רווה'!K$5=0,"",#REF!)</f>
        <v/>
      </c>
      <c r="L72" s="78" t="str">
        <f>IF('תחזית רווה'!L$5=0,"",#REF!)</f>
        <v/>
      </c>
      <c r="M72" s="78" t="str">
        <f>IF('תחזית רווה'!M$5=0,"",#REF!)</f>
        <v/>
      </c>
      <c r="N72" s="78" t="str">
        <f>IF('תחזית רווה'!N$5=0,"",#REF!)</f>
        <v/>
      </c>
      <c r="O72" s="85">
        <f t="shared" si="4"/>
        <v>0</v>
      </c>
    </row>
    <row r="73" spans="2:15" x14ac:dyDescent="0.3">
      <c r="B73" s="130" t="e">
        <f>#REF!</f>
        <v>#REF!</v>
      </c>
      <c r="C73" s="78" t="str">
        <f>IF('תחזית רווה'!C$5=0,"",#REF!)</f>
        <v/>
      </c>
      <c r="D73" s="78" t="str">
        <f>IF('תחזית רווה'!D$5=0,"",#REF!)</f>
        <v/>
      </c>
      <c r="E73" s="78" t="str">
        <f>IF('תחזית רווה'!E$5=0,"",#REF!)</f>
        <v/>
      </c>
      <c r="F73" s="78" t="str">
        <f>IF('תחזית רווה'!F$5=0,"",#REF!)</f>
        <v/>
      </c>
      <c r="G73" s="78" t="str">
        <f>IF('תחזית רווה'!G$5=0,"",#REF!)</f>
        <v/>
      </c>
      <c r="H73" s="78" t="str">
        <f>IF('תחזית רווה'!H$5=0,"",#REF!)</f>
        <v/>
      </c>
      <c r="I73" s="78" t="str">
        <f>IF('תחזית רווה'!I$5=0,"",#REF!)</f>
        <v/>
      </c>
      <c r="J73" s="78" t="str">
        <f>IF('תחזית רווה'!J$5=0,"",#REF!)</f>
        <v/>
      </c>
      <c r="K73" s="78" t="str">
        <f>IF('תחזית רווה'!K$5=0,"",#REF!)</f>
        <v/>
      </c>
      <c r="L73" s="78" t="str">
        <f>IF('תחזית רווה'!L$5=0,"",#REF!)</f>
        <v/>
      </c>
      <c r="M73" s="78" t="str">
        <f>IF('תחזית רווה'!M$5=0,"",#REF!)</f>
        <v/>
      </c>
      <c r="N73" s="78" t="str">
        <f>IF('תחזית רווה'!N$5=0,"",#REF!)</f>
        <v/>
      </c>
      <c r="O73" s="85">
        <f t="shared" si="4"/>
        <v>0</v>
      </c>
    </row>
    <row r="74" spans="2:15" x14ac:dyDescent="0.3">
      <c r="B74" s="130" t="e">
        <f>#REF!</f>
        <v>#REF!</v>
      </c>
      <c r="C74" s="78" t="str">
        <f>IF('תחזית רווה'!C$5=0,"",#REF!)</f>
        <v/>
      </c>
      <c r="D74" s="78" t="str">
        <f>IF('תחזית רווה'!D$5=0,"",#REF!)</f>
        <v/>
      </c>
      <c r="E74" s="78" t="str">
        <f>IF('תחזית רווה'!E$5=0,"",#REF!)</f>
        <v/>
      </c>
      <c r="F74" s="78" t="str">
        <f>IF('תחזית רווה'!F$5=0,"",#REF!)</f>
        <v/>
      </c>
      <c r="G74" s="78" t="str">
        <f>IF('תחזית רווה'!G$5=0,"",#REF!)</f>
        <v/>
      </c>
      <c r="H74" s="78" t="str">
        <f>IF('תחזית רווה'!H$5=0,"",#REF!)</f>
        <v/>
      </c>
      <c r="I74" s="78" t="str">
        <f>IF('תחזית רווה'!I$5=0,"",#REF!)</f>
        <v/>
      </c>
      <c r="J74" s="78" t="str">
        <f>IF('תחזית רווה'!J$5=0,"",#REF!)</f>
        <v/>
      </c>
      <c r="K74" s="78" t="str">
        <f>IF('תחזית רווה'!K$5=0,"",#REF!)</f>
        <v/>
      </c>
      <c r="L74" s="78" t="str">
        <f>IF('תחזית רווה'!L$5=0,"",#REF!)</f>
        <v/>
      </c>
      <c r="M74" s="78" t="str">
        <f>IF('תחזית רווה'!M$5=0,"",#REF!)</f>
        <v/>
      </c>
      <c r="N74" s="78" t="str">
        <f>IF('תחזית רווה'!N$5=0,"",#REF!)</f>
        <v/>
      </c>
      <c r="O74" s="85">
        <f t="shared" si="4"/>
        <v>0</v>
      </c>
    </row>
    <row r="75" spans="2:15" x14ac:dyDescent="0.3">
      <c r="B75" s="130" t="e">
        <f>#REF!</f>
        <v>#REF!</v>
      </c>
      <c r="C75" s="78" t="str">
        <f>IF('תחזית רווה'!C$5=0,"",#REF!)</f>
        <v/>
      </c>
      <c r="D75" s="78" t="str">
        <f>IF('תחזית רווה'!D$5=0,"",#REF!)</f>
        <v/>
      </c>
      <c r="E75" s="78" t="str">
        <f>IF('תחזית רווה'!E$5=0,"",#REF!)</f>
        <v/>
      </c>
      <c r="F75" s="78" t="str">
        <f>IF('תחזית רווה'!F$5=0,"",#REF!)</f>
        <v/>
      </c>
      <c r="G75" s="78" t="str">
        <f>IF('תחזית רווה'!G$5=0,"",#REF!)</f>
        <v/>
      </c>
      <c r="H75" s="78" t="str">
        <f>IF('תחזית רווה'!H$5=0,"",#REF!)</f>
        <v/>
      </c>
      <c r="I75" s="78" t="str">
        <f>IF('תחזית רווה'!I$5=0,"",#REF!)</f>
        <v/>
      </c>
      <c r="J75" s="78" t="str">
        <f>IF('תחזית רווה'!J$5=0,"",#REF!)</f>
        <v/>
      </c>
      <c r="K75" s="78" t="str">
        <f>IF('תחזית רווה'!K$5=0,"",#REF!)</f>
        <v/>
      </c>
      <c r="L75" s="78" t="str">
        <f>IF('תחזית רווה'!L$5=0,"",#REF!)</f>
        <v/>
      </c>
      <c r="M75" s="78" t="str">
        <f>IF('תחזית רווה'!M$5=0,"",#REF!)</f>
        <v/>
      </c>
      <c r="N75" s="78" t="str">
        <f>IF('תחזית רווה'!N$5=0,"",#REF!)</f>
        <v/>
      </c>
      <c r="O75" s="85">
        <f t="shared" si="4"/>
        <v>0</v>
      </c>
    </row>
    <row r="76" spans="2:15" x14ac:dyDescent="0.3">
      <c r="B76" s="130" t="e">
        <f>#REF!</f>
        <v>#REF!</v>
      </c>
      <c r="C76" s="78" t="str">
        <f>IF('תחזית רווה'!C$5=0,"",#REF!)</f>
        <v/>
      </c>
      <c r="D76" s="78" t="str">
        <f>IF('תחזית רווה'!D$5=0,"",#REF!)</f>
        <v/>
      </c>
      <c r="E76" s="78" t="str">
        <f>IF('תחזית רווה'!E$5=0,"",#REF!)</f>
        <v/>
      </c>
      <c r="F76" s="78" t="str">
        <f>IF('תחזית רווה'!F$5=0,"",#REF!)</f>
        <v/>
      </c>
      <c r="G76" s="78" t="str">
        <f>IF('תחזית רווה'!G$5=0,"",#REF!)</f>
        <v/>
      </c>
      <c r="H76" s="78" t="str">
        <f>IF('תחזית רווה'!H$5=0,"",#REF!)</f>
        <v/>
      </c>
      <c r="I76" s="78" t="str">
        <f>IF('תחזית רווה'!I$5=0,"",#REF!)</f>
        <v/>
      </c>
      <c r="J76" s="78" t="str">
        <f>IF('תחזית רווה'!J$5=0,"",#REF!)</f>
        <v/>
      </c>
      <c r="K76" s="78" t="str">
        <f>IF('תחזית רווה'!K$5=0,"",#REF!)</f>
        <v/>
      </c>
      <c r="L76" s="78" t="str">
        <f>IF('תחזית רווה'!L$5=0,"",#REF!)</f>
        <v/>
      </c>
      <c r="M76" s="78" t="str">
        <f>IF('תחזית רווה'!M$5=0,"",#REF!)</f>
        <v/>
      </c>
      <c r="N76" s="78" t="str">
        <f>IF('תחזית רווה'!N$5=0,"",#REF!)</f>
        <v/>
      </c>
      <c r="O76" s="85">
        <f t="shared" si="4"/>
        <v>0</v>
      </c>
    </row>
    <row r="77" spans="2:15" x14ac:dyDescent="0.3">
      <c r="B77" s="130" t="e">
        <f>#REF!</f>
        <v>#REF!</v>
      </c>
      <c r="C77" s="78" t="str">
        <f>IF('תחזית רווה'!C$5=0,"",#REF!)</f>
        <v/>
      </c>
      <c r="D77" s="78" t="str">
        <f>IF('תחזית רווה'!D$5=0,"",#REF!)</f>
        <v/>
      </c>
      <c r="E77" s="78" t="str">
        <f>IF('תחזית רווה'!E$5=0,"",#REF!)</f>
        <v/>
      </c>
      <c r="F77" s="78" t="str">
        <f>IF('תחזית רווה'!F$5=0,"",#REF!)</f>
        <v/>
      </c>
      <c r="G77" s="78" t="str">
        <f>IF('תחזית רווה'!G$5=0,"",#REF!)</f>
        <v/>
      </c>
      <c r="H77" s="78" t="str">
        <f>IF('תחזית רווה'!H$5=0,"",#REF!)</f>
        <v/>
      </c>
      <c r="I77" s="78" t="str">
        <f>IF('תחזית רווה'!I$5=0,"",#REF!)</f>
        <v/>
      </c>
      <c r="J77" s="78" t="str">
        <f>IF('תחזית רווה'!J$5=0,"",#REF!)</f>
        <v/>
      </c>
      <c r="K77" s="78" t="str">
        <f>IF('תחזית רווה'!K$5=0,"",#REF!)</f>
        <v/>
      </c>
      <c r="L77" s="78" t="str">
        <f>IF('תחזית רווה'!L$5=0,"",#REF!)</f>
        <v/>
      </c>
      <c r="M77" s="78" t="str">
        <f>IF('תחזית רווה'!M$5=0,"",#REF!)</f>
        <v/>
      </c>
      <c r="N77" s="78" t="str">
        <f>IF('תחזית רווה'!N$5=0,"",#REF!)</f>
        <v/>
      </c>
      <c r="O77" s="85">
        <f t="shared" si="4"/>
        <v>0</v>
      </c>
    </row>
    <row r="78" spans="2:15" x14ac:dyDescent="0.3">
      <c r="B78" s="130" t="e">
        <f>#REF!</f>
        <v>#REF!</v>
      </c>
      <c r="C78" s="78" t="str">
        <f>IF('תחזית רווה'!C$5=0,"",#REF!)</f>
        <v/>
      </c>
      <c r="D78" s="78" t="str">
        <f>IF('תחזית רווה'!D$5=0,"",#REF!)</f>
        <v/>
      </c>
      <c r="E78" s="78" t="str">
        <f>IF('תחזית רווה'!E$5=0,"",#REF!)</f>
        <v/>
      </c>
      <c r="F78" s="78" t="str">
        <f>IF('תחזית רווה'!F$5=0,"",#REF!)</f>
        <v/>
      </c>
      <c r="G78" s="78" t="str">
        <f>IF('תחזית רווה'!G$5=0,"",#REF!)</f>
        <v/>
      </c>
      <c r="H78" s="78" t="str">
        <f>IF('תחזית רווה'!H$5=0,"",#REF!)</f>
        <v/>
      </c>
      <c r="I78" s="78" t="str">
        <f>IF('תחזית רווה'!I$5=0,"",#REF!)</f>
        <v/>
      </c>
      <c r="J78" s="78" t="str">
        <f>IF('תחזית רווה'!J$5=0,"",#REF!)</f>
        <v/>
      </c>
      <c r="K78" s="78" t="str">
        <f>IF('תחזית רווה'!K$5=0,"",#REF!)</f>
        <v/>
      </c>
      <c r="L78" s="78" t="str">
        <f>IF('תחזית רווה'!L$5=0,"",#REF!)</f>
        <v/>
      </c>
      <c r="M78" s="78" t="str">
        <f>IF('תחזית רווה'!M$5=0,"",#REF!)</f>
        <v/>
      </c>
      <c r="N78" s="78" t="str">
        <f>IF('תחזית רווה'!N$5=0,"",#REF!)</f>
        <v/>
      </c>
      <c r="O78" s="85">
        <f t="shared" si="4"/>
        <v>0</v>
      </c>
    </row>
    <row r="79" spans="2:15" x14ac:dyDescent="0.3">
      <c r="B79" s="130" t="e">
        <f>#REF!</f>
        <v>#REF!</v>
      </c>
      <c r="C79" s="78" t="str">
        <f>IF('תחזית רווה'!C$5=0,"",#REF!)</f>
        <v/>
      </c>
      <c r="D79" s="78" t="str">
        <f>IF('תחזית רווה'!D$5=0,"",#REF!)</f>
        <v/>
      </c>
      <c r="E79" s="78" t="str">
        <f>IF('תחזית רווה'!E$5=0,"",#REF!)</f>
        <v/>
      </c>
      <c r="F79" s="78" t="str">
        <f>IF('תחזית רווה'!F$5=0,"",#REF!)</f>
        <v/>
      </c>
      <c r="G79" s="78" t="str">
        <f>IF('תחזית רווה'!G$5=0,"",#REF!)</f>
        <v/>
      </c>
      <c r="H79" s="78" t="str">
        <f>IF('תחזית רווה'!H$5=0,"",#REF!)</f>
        <v/>
      </c>
      <c r="I79" s="78" t="str">
        <f>IF('תחזית רווה'!I$5=0,"",#REF!)</f>
        <v/>
      </c>
      <c r="J79" s="78" t="str">
        <f>IF('תחזית רווה'!J$5=0,"",#REF!)</f>
        <v/>
      </c>
      <c r="K79" s="78" t="str">
        <f>IF('תחזית רווה'!K$5=0,"",#REF!)</f>
        <v/>
      </c>
      <c r="L79" s="78" t="str">
        <f>IF('תחזית רווה'!L$5=0,"",#REF!)</f>
        <v/>
      </c>
      <c r="M79" s="78" t="str">
        <f>IF('תחזית רווה'!M$5=0,"",#REF!)</f>
        <v/>
      </c>
      <c r="N79" s="78" t="str">
        <f>IF('תחזית רווה'!N$5=0,"",#REF!)</f>
        <v/>
      </c>
      <c r="O79" s="85">
        <f t="shared" si="4"/>
        <v>0</v>
      </c>
    </row>
    <row r="80" spans="2:15" x14ac:dyDescent="0.3">
      <c r="B80" s="130" t="e">
        <f>#REF!</f>
        <v>#REF!</v>
      </c>
      <c r="C80" s="78" t="str">
        <f>IF('תחזית רווה'!C$5=0,"",#REF!)</f>
        <v/>
      </c>
      <c r="D80" s="78" t="str">
        <f>IF('תחזית רווה'!D$5=0,"",#REF!)</f>
        <v/>
      </c>
      <c r="E80" s="78" t="str">
        <f>IF('תחזית רווה'!E$5=0,"",#REF!)</f>
        <v/>
      </c>
      <c r="F80" s="78" t="str">
        <f>IF('תחזית רווה'!F$5=0,"",#REF!)</f>
        <v/>
      </c>
      <c r="G80" s="78" t="str">
        <f>IF('תחזית רווה'!G$5=0,"",#REF!)</f>
        <v/>
      </c>
      <c r="H80" s="78" t="str">
        <f>IF('תחזית רווה'!H$5=0,"",#REF!)</f>
        <v/>
      </c>
      <c r="I80" s="78" t="str">
        <f>IF('תחזית רווה'!I$5=0,"",#REF!)</f>
        <v/>
      </c>
      <c r="J80" s="78" t="str">
        <f>IF('תחזית רווה'!J$5=0,"",#REF!)</f>
        <v/>
      </c>
      <c r="K80" s="78" t="str">
        <f>IF('תחזית רווה'!K$5=0,"",#REF!)</f>
        <v/>
      </c>
      <c r="L80" s="78" t="str">
        <f>IF('תחזית רווה'!L$5=0,"",#REF!)</f>
        <v/>
      </c>
      <c r="M80" s="78" t="str">
        <f>IF('תחזית רווה'!M$5=0,"",#REF!)</f>
        <v/>
      </c>
      <c r="N80" s="78" t="str">
        <f>IF('תחזית רווה'!N$5=0,"",#REF!)</f>
        <v/>
      </c>
      <c r="O80" s="85">
        <f t="shared" si="4"/>
        <v>0</v>
      </c>
    </row>
    <row r="81" spans="2:15" x14ac:dyDescent="0.3">
      <c r="B81" s="130" t="e">
        <f>#REF!</f>
        <v>#REF!</v>
      </c>
      <c r="C81" s="78" t="str">
        <f>IF('תחזית רווה'!C$5=0,"",#REF!)</f>
        <v/>
      </c>
      <c r="D81" s="78" t="str">
        <f>IF('תחזית רווה'!D$5=0,"",#REF!)</f>
        <v/>
      </c>
      <c r="E81" s="78" t="str">
        <f>IF('תחזית רווה'!E$5=0,"",#REF!)</f>
        <v/>
      </c>
      <c r="F81" s="78" t="str">
        <f>IF('תחזית רווה'!F$5=0,"",#REF!)</f>
        <v/>
      </c>
      <c r="G81" s="78" t="str">
        <f>IF('תחזית רווה'!G$5=0,"",#REF!)</f>
        <v/>
      </c>
      <c r="H81" s="78" t="str">
        <f>IF('תחזית רווה'!H$5=0,"",#REF!)</f>
        <v/>
      </c>
      <c r="I81" s="78" t="str">
        <f>IF('תחזית רווה'!I$5=0,"",#REF!)</f>
        <v/>
      </c>
      <c r="J81" s="78" t="str">
        <f>IF('תחזית רווה'!J$5=0,"",#REF!)</f>
        <v/>
      </c>
      <c r="K81" s="78" t="str">
        <f>IF('תחזית רווה'!K$5=0,"",#REF!)</f>
        <v/>
      </c>
      <c r="L81" s="78" t="str">
        <f>IF('תחזית רווה'!L$5=0,"",#REF!)</f>
        <v/>
      </c>
      <c r="M81" s="78" t="str">
        <f>IF('תחזית רווה'!M$5=0,"",#REF!)</f>
        <v/>
      </c>
      <c r="N81" s="78" t="str">
        <f>IF('תחזית רווה'!N$5=0,"",#REF!)</f>
        <v/>
      </c>
      <c r="O81" s="85">
        <f t="shared" si="4"/>
        <v>0</v>
      </c>
    </row>
    <row r="82" spans="2:15" x14ac:dyDescent="0.3">
      <c r="B82" s="130" t="e">
        <f>#REF!</f>
        <v>#REF!</v>
      </c>
      <c r="C82" s="78" t="str">
        <f>IF('תחזית רווה'!C$5=0,"",#REF!)</f>
        <v/>
      </c>
      <c r="D82" s="78" t="str">
        <f>IF('תחזית רווה'!D$5=0,"",#REF!)</f>
        <v/>
      </c>
      <c r="E82" s="78" t="str">
        <f>IF('תחזית רווה'!E$5=0,"",#REF!)</f>
        <v/>
      </c>
      <c r="F82" s="78" t="str">
        <f>IF('תחזית רווה'!F$5=0,"",#REF!)</f>
        <v/>
      </c>
      <c r="G82" s="78" t="str">
        <f>IF('תחזית רווה'!G$5=0,"",#REF!)</f>
        <v/>
      </c>
      <c r="H82" s="78" t="str">
        <f>IF('תחזית רווה'!H$5=0,"",#REF!)</f>
        <v/>
      </c>
      <c r="I82" s="78" t="str">
        <f>IF('תחזית רווה'!I$5=0,"",#REF!)</f>
        <v/>
      </c>
      <c r="J82" s="78" t="str">
        <f>IF('תחזית רווה'!J$5=0,"",#REF!)</f>
        <v/>
      </c>
      <c r="K82" s="78" t="str">
        <f>IF('תחזית רווה'!K$5=0,"",#REF!)</f>
        <v/>
      </c>
      <c r="L82" s="78" t="str">
        <f>IF('תחזית רווה'!L$5=0,"",#REF!)</f>
        <v/>
      </c>
      <c r="M82" s="78" t="str">
        <f>IF('תחזית רווה'!M$5=0,"",#REF!)</f>
        <v/>
      </c>
      <c r="N82" s="78" t="str">
        <f>IF('תחזית רווה'!N$5=0,"",#REF!)</f>
        <v/>
      </c>
      <c r="O82" s="85">
        <f t="shared" si="4"/>
        <v>0</v>
      </c>
    </row>
    <row r="83" spans="2:15" x14ac:dyDescent="0.3">
      <c r="B83" s="130" t="e">
        <f>#REF!</f>
        <v>#REF!</v>
      </c>
      <c r="C83" s="78" t="str">
        <f>IF('תחזית רווה'!C$5=0,"",#REF!)</f>
        <v/>
      </c>
      <c r="D83" s="78" t="str">
        <f>IF('תחזית רווה'!D$5=0,"",#REF!)</f>
        <v/>
      </c>
      <c r="E83" s="78" t="str">
        <f>IF('תחזית רווה'!E$5=0,"",#REF!)</f>
        <v/>
      </c>
      <c r="F83" s="78" t="str">
        <f>IF('תחזית רווה'!F$5=0,"",#REF!)</f>
        <v/>
      </c>
      <c r="G83" s="78" t="str">
        <f>IF('תחזית רווה'!G$5=0,"",#REF!)</f>
        <v/>
      </c>
      <c r="H83" s="78" t="str">
        <f>IF('תחזית רווה'!H$5=0,"",#REF!)</f>
        <v/>
      </c>
      <c r="I83" s="78" t="str">
        <f>IF('תחזית רווה'!I$5=0,"",#REF!)</f>
        <v/>
      </c>
      <c r="J83" s="78" t="str">
        <f>IF('תחזית רווה'!J$5=0,"",#REF!)</f>
        <v/>
      </c>
      <c r="K83" s="78" t="str">
        <f>IF('תחזית רווה'!K$5=0,"",#REF!)</f>
        <v/>
      </c>
      <c r="L83" s="78" t="str">
        <f>IF('תחזית רווה'!L$5=0,"",#REF!)</f>
        <v/>
      </c>
      <c r="M83" s="78" t="str">
        <f>IF('תחזית רווה'!M$5=0,"",#REF!)</f>
        <v/>
      </c>
      <c r="N83" s="78" t="str">
        <f>IF('תחזית רווה'!N$5=0,"",#REF!)</f>
        <v/>
      </c>
      <c r="O83" s="85">
        <f t="shared" si="4"/>
        <v>0</v>
      </c>
    </row>
    <row r="84" spans="2:15" x14ac:dyDescent="0.3">
      <c r="B84" s="130" t="e">
        <f>#REF!</f>
        <v>#REF!</v>
      </c>
      <c r="C84" s="78" t="str">
        <f>IF('תחזית רווה'!C$5=0,"",#REF!)</f>
        <v/>
      </c>
      <c r="D84" s="78" t="str">
        <f>IF('תחזית רווה'!D$5=0,"",#REF!)</f>
        <v/>
      </c>
      <c r="E84" s="78" t="str">
        <f>IF('תחזית רווה'!E$5=0,"",#REF!)</f>
        <v/>
      </c>
      <c r="F84" s="78" t="str">
        <f>IF('תחזית רווה'!F$5=0,"",#REF!)</f>
        <v/>
      </c>
      <c r="G84" s="78" t="str">
        <f>IF('תחזית רווה'!G$5=0,"",#REF!)</f>
        <v/>
      </c>
      <c r="H84" s="78" t="str">
        <f>IF('תחזית רווה'!H$5=0,"",#REF!)</f>
        <v/>
      </c>
      <c r="I84" s="78" t="str">
        <f>IF('תחזית רווה'!I$5=0,"",#REF!)</f>
        <v/>
      </c>
      <c r="J84" s="78" t="str">
        <f>IF('תחזית רווה'!J$5=0,"",#REF!)</f>
        <v/>
      </c>
      <c r="K84" s="78" t="str">
        <f>IF('תחזית רווה'!K$5=0,"",#REF!)</f>
        <v/>
      </c>
      <c r="L84" s="78" t="str">
        <f>IF('תחזית רווה'!L$5=0,"",#REF!)</f>
        <v/>
      </c>
      <c r="M84" s="78" t="str">
        <f>IF('תחזית רווה'!M$5=0,"",#REF!)</f>
        <v/>
      </c>
      <c r="N84" s="78" t="str">
        <f>IF('תחזית רווה'!N$5=0,"",#REF!)</f>
        <v/>
      </c>
      <c r="O84" s="85">
        <f t="shared" si="4"/>
        <v>0</v>
      </c>
    </row>
    <row r="85" spans="2:15" x14ac:dyDescent="0.3">
      <c r="B85" s="130" t="e">
        <f>#REF!</f>
        <v>#REF!</v>
      </c>
      <c r="C85" s="78" t="str">
        <f>IF('תחזית רווה'!C$5=0,"",#REF!)</f>
        <v/>
      </c>
      <c r="D85" s="78" t="str">
        <f>IF('תחזית רווה'!D$5=0,"",#REF!)</f>
        <v/>
      </c>
      <c r="E85" s="78" t="str">
        <f>IF('תחזית רווה'!E$5=0,"",#REF!)</f>
        <v/>
      </c>
      <c r="F85" s="78" t="str">
        <f>IF('תחזית רווה'!F$5=0,"",#REF!)</f>
        <v/>
      </c>
      <c r="G85" s="78" t="str">
        <f>IF('תחזית רווה'!G$5=0,"",#REF!)</f>
        <v/>
      </c>
      <c r="H85" s="78" t="str">
        <f>IF('תחזית רווה'!H$5=0,"",#REF!)</f>
        <v/>
      </c>
      <c r="I85" s="78" t="str">
        <f>IF('תחזית רווה'!I$5=0,"",#REF!)</f>
        <v/>
      </c>
      <c r="J85" s="78" t="str">
        <f>IF('תחזית רווה'!J$5=0,"",#REF!)</f>
        <v/>
      </c>
      <c r="K85" s="78" t="str">
        <f>IF('תחזית רווה'!K$5=0,"",#REF!)</f>
        <v/>
      </c>
      <c r="L85" s="78" t="str">
        <f>IF('תחזית רווה'!L$5=0,"",#REF!)</f>
        <v/>
      </c>
      <c r="M85" s="78" t="str">
        <f>IF('תחזית רווה'!M$5=0,"",#REF!)</f>
        <v/>
      </c>
      <c r="N85" s="78" t="str">
        <f>IF('תחזית רווה'!N$5=0,"",#REF!)</f>
        <v/>
      </c>
      <c r="O85" s="85">
        <f t="shared" si="4"/>
        <v>0</v>
      </c>
    </row>
    <row r="86" spans="2:15" x14ac:dyDescent="0.3">
      <c r="B86" s="130" t="e">
        <f>#REF!</f>
        <v>#REF!</v>
      </c>
      <c r="C86" s="78" t="str">
        <f>IF('תחזית רווה'!C$5=0,"",#REF!)</f>
        <v/>
      </c>
      <c r="D86" s="78" t="str">
        <f>IF('תחזית רווה'!D$5=0,"",#REF!)</f>
        <v/>
      </c>
      <c r="E86" s="78" t="str">
        <f>IF('תחזית רווה'!E$5=0,"",#REF!)</f>
        <v/>
      </c>
      <c r="F86" s="78" t="str">
        <f>IF('תחזית רווה'!F$5=0,"",#REF!)</f>
        <v/>
      </c>
      <c r="G86" s="78" t="str">
        <f>IF('תחזית רווה'!G$5=0,"",#REF!)</f>
        <v/>
      </c>
      <c r="H86" s="78" t="str">
        <f>IF('תחזית רווה'!H$5=0,"",#REF!)</f>
        <v/>
      </c>
      <c r="I86" s="78" t="str">
        <f>IF('תחזית רווה'!I$5=0,"",#REF!)</f>
        <v/>
      </c>
      <c r="J86" s="78" t="str">
        <f>IF('תחזית רווה'!J$5=0,"",#REF!)</f>
        <v/>
      </c>
      <c r="K86" s="78" t="str">
        <f>IF('תחזית רווה'!K$5=0,"",#REF!)</f>
        <v/>
      </c>
      <c r="L86" s="78" t="str">
        <f>IF('תחזית רווה'!L$5=0,"",#REF!)</f>
        <v/>
      </c>
      <c r="M86" s="78" t="str">
        <f>IF('תחזית רווה'!M$5=0,"",#REF!)</f>
        <v/>
      </c>
      <c r="N86" s="78" t="str">
        <f>IF('תחזית רווה'!N$5=0,"",#REF!)</f>
        <v/>
      </c>
      <c r="O86" s="85">
        <f t="shared" si="4"/>
        <v>0</v>
      </c>
    </row>
    <row r="87" spans="2:15" x14ac:dyDescent="0.3">
      <c r="B87" s="130" t="e">
        <f>#REF!</f>
        <v>#REF!</v>
      </c>
      <c r="C87" s="78" t="str">
        <f>IF('תחזית רווה'!C$5=0,"",#REF!)</f>
        <v/>
      </c>
      <c r="D87" s="78" t="str">
        <f>IF('תחזית רווה'!D$5=0,"",#REF!)</f>
        <v/>
      </c>
      <c r="E87" s="78" t="str">
        <f>IF('תחזית רווה'!E$5=0,"",#REF!)</f>
        <v/>
      </c>
      <c r="F87" s="78" t="str">
        <f>IF('תחזית רווה'!F$5=0,"",#REF!)</f>
        <v/>
      </c>
      <c r="G87" s="78" t="str">
        <f>IF('תחזית רווה'!G$5=0,"",#REF!)</f>
        <v/>
      </c>
      <c r="H87" s="78" t="str">
        <f>IF('תחזית רווה'!H$5=0,"",#REF!)</f>
        <v/>
      </c>
      <c r="I87" s="78" t="str">
        <f>IF('תחזית רווה'!I$5=0,"",#REF!)</f>
        <v/>
      </c>
      <c r="J87" s="78" t="str">
        <f>IF('תחזית רווה'!J$5=0,"",#REF!)</f>
        <v/>
      </c>
      <c r="K87" s="78" t="str">
        <f>IF('תחזית רווה'!K$5=0,"",#REF!)</f>
        <v/>
      </c>
      <c r="L87" s="78" t="str">
        <f>IF('תחזית רווה'!L$5=0,"",#REF!)</f>
        <v/>
      </c>
      <c r="M87" s="78" t="str">
        <f>IF('תחזית רווה'!M$5=0,"",#REF!)</f>
        <v/>
      </c>
      <c r="N87" s="78" t="str">
        <f>IF('תחזית רווה'!N$5=0,"",#REF!)</f>
        <v/>
      </c>
      <c r="O87" s="85">
        <f t="shared" si="4"/>
        <v>0</v>
      </c>
    </row>
    <row r="88" spans="2:15" x14ac:dyDescent="0.3">
      <c r="B88" s="130" t="e">
        <f>#REF!</f>
        <v>#REF!</v>
      </c>
      <c r="C88" s="78" t="str">
        <f>IF('תחזית רווה'!C$5=0,"",#REF!)</f>
        <v/>
      </c>
      <c r="D88" s="78" t="str">
        <f>IF('תחזית רווה'!D$5=0,"",#REF!)</f>
        <v/>
      </c>
      <c r="E88" s="78" t="str">
        <f>IF('תחזית רווה'!E$5=0,"",#REF!)</f>
        <v/>
      </c>
      <c r="F88" s="78" t="str">
        <f>IF('תחזית רווה'!F$5=0,"",#REF!)</f>
        <v/>
      </c>
      <c r="G88" s="78" t="str">
        <f>IF('תחזית רווה'!G$5=0,"",#REF!)</f>
        <v/>
      </c>
      <c r="H88" s="78" t="str">
        <f>IF('תחזית רווה'!H$5=0,"",#REF!)</f>
        <v/>
      </c>
      <c r="I88" s="78" t="str">
        <f>IF('תחזית רווה'!I$5=0,"",#REF!)</f>
        <v/>
      </c>
      <c r="J88" s="78" t="str">
        <f>IF('תחזית רווה'!J$5=0,"",#REF!)</f>
        <v/>
      </c>
      <c r="K88" s="78" t="str">
        <f>IF('תחזית רווה'!K$5=0,"",#REF!)</f>
        <v/>
      </c>
      <c r="L88" s="78" t="str">
        <f>IF('תחזית רווה'!L$5=0,"",#REF!)</f>
        <v/>
      </c>
      <c r="M88" s="78" t="str">
        <f>IF('תחזית רווה'!M$5=0,"",#REF!)</f>
        <v/>
      </c>
      <c r="N88" s="78" t="str">
        <f>IF('תחזית רווה'!N$5=0,"",#REF!)</f>
        <v/>
      </c>
      <c r="O88" s="85">
        <f t="shared" si="4"/>
        <v>0</v>
      </c>
    </row>
    <row r="89" spans="2:15" x14ac:dyDescent="0.3">
      <c r="B89" s="130" t="e">
        <f>#REF!</f>
        <v>#REF!</v>
      </c>
      <c r="C89" s="78" t="str">
        <f>IF('תחזית רווה'!C$5=0,"",#REF!)</f>
        <v/>
      </c>
      <c r="D89" s="78" t="str">
        <f>IF('תחזית רווה'!D$5=0,"",#REF!)</f>
        <v/>
      </c>
      <c r="E89" s="78" t="str">
        <f>IF('תחזית רווה'!E$5=0,"",#REF!)</f>
        <v/>
      </c>
      <c r="F89" s="78" t="str">
        <f>IF('תחזית רווה'!F$5=0,"",#REF!)</f>
        <v/>
      </c>
      <c r="G89" s="78" t="str">
        <f>IF('תחזית רווה'!G$5=0,"",#REF!)</f>
        <v/>
      </c>
      <c r="H89" s="78" t="str">
        <f>IF('תחזית רווה'!H$5=0,"",#REF!)</f>
        <v/>
      </c>
      <c r="I89" s="78" t="str">
        <f>IF('תחזית רווה'!I$5=0,"",#REF!)</f>
        <v/>
      </c>
      <c r="J89" s="78" t="str">
        <f>IF('תחזית רווה'!J$5=0,"",#REF!)</f>
        <v/>
      </c>
      <c r="K89" s="78" t="str">
        <f>IF('תחזית רווה'!K$5=0,"",#REF!)</f>
        <v/>
      </c>
      <c r="L89" s="78" t="str">
        <f>IF('תחזית רווה'!L$5=0,"",#REF!)</f>
        <v/>
      </c>
      <c r="M89" s="78" t="str">
        <f>IF('תחזית רווה'!M$5=0,"",#REF!)</f>
        <v/>
      </c>
      <c r="N89" s="78" t="str">
        <f>IF('תחזית רווה'!N$5=0,"",#REF!)</f>
        <v/>
      </c>
      <c r="O89" s="85">
        <f t="shared" si="4"/>
        <v>0</v>
      </c>
    </row>
    <row r="90" spans="2:15" x14ac:dyDescent="0.3">
      <c r="B90" s="130" t="e">
        <f>#REF!</f>
        <v>#REF!</v>
      </c>
      <c r="C90" s="78" t="str">
        <f>IF('תחזית רווה'!C$5=0,"",#REF!)</f>
        <v/>
      </c>
      <c r="D90" s="78" t="str">
        <f>IF('תחזית רווה'!D$5=0,"",#REF!)</f>
        <v/>
      </c>
      <c r="E90" s="78" t="str">
        <f>IF('תחזית רווה'!E$5=0,"",#REF!)</f>
        <v/>
      </c>
      <c r="F90" s="78" t="str">
        <f>IF('תחזית רווה'!F$5=0,"",#REF!)</f>
        <v/>
      </c>
      <c r="G90" s="78" t="str">
        <f>IF('תחזית רווה'!G$5=0,"",#REF!)</f>
        <v/>
      </c>
      <c r="H90" s="78" t="str">
        <f>IF('תחזית רווה'!H$5=0,"",#REF!)</f>
        <v/>
      </c>
      <c r="I90" s="78" t="str">
        <f>IF('תחזית רווה'!I$5=0,"",#REF!)</f>
        <v/>
      </c>
      <c r="J90" s="78" t="str">
        <f>IF('תחזית רווה'!J$5=0,"",#REF!)</f>
        <v/>
      </c>
      <c r="K90" s="78" t="str">
        <f>IF('תחזית רווה'!K$5=0,"",#REF!)</f>
        <v/>
      </c>
      <c r="L90" s="78" t="str">
        <f>IF('תחזית רווה'!L$5=0,"",#REF!)</f>
        <v/>
      </c>
      <c r="M90" s="78" t="str">
        <f>IF('תחזית רווה'!M$5=0,"",#REF!)</f>
        <v/>
      </c>
      <c r="N90" s="78" t="str">
        <f>IF('תחזית רווה'!N$5=0,"",#REF!)</f>
        <v/>
      </c>
      <c r="O90" s="85">
        <f t="shared" si="4"/>
        <v>0</v>
      </c>
    </row>
    <row r="91" spans="2:15" x14ac:dyDescent="0.3">
      <c r="B91" s="130" t="e">
        <f>#REF!</f>
        <v>#REF!</v>
      </c>
      <c r="C91" s="78" t="str">
        <f>IF('תחזית רווה'!C$5=0,"",#REF!)</f>
        <v/>
      </c>
      <c r="D91" s="78" t="str">
        <f>IF('תחזית רווה'!D$5=0,"",#REF!)</f>
        <v/>
      </c>
      <c r="E91" s="78" t="str">
        <f>IF('תחזית רווה'!E$5=0,"",#REF!)</f>
        <v/>
      </c>
      <c r="F91" s="78" t="str">
        <f>IF('תחזית רווה'!F$5=0,"",#REF!)</f>
        <v/>
      </c>
      <c r="G91" s="78" t="str">
        <f>IF('תחזית רווה'!G$5=0,"",#REF!)</f>
        <v/>
      </c>
      <c r="H91" s="78" t="str">
        <f>IF('תחזית רווה'!H$5=0,"",#REF!)</f>
        <v/>
      </c>
      <c r="I91" s="78" t="str">
        <f>IF('תחזית רווה'!I$5=0,"",#REF!)</f>
        <v/>
      </c>
      <c r="J91" s="78" t="str">
        <f>IF('תחזית רווה'!J$5=0,"",#REF!)</f>
        <v/>
      </c>
      <c r="K91" s="78" t="str">
        <f>IF('תחזית רווה'!K$5=0,"",#REF!)</f>
        <v/>
      </c>
      <c r="L91" s="78" t="str">
        <f>IF('תחזית רווה'!L$5=0,"",#REF!)</f>
        <v/>
      </c>
      <c r="M91" s="78" t="str">
        <f>IF('תחזית רווה'!M$5=0,"",#REF!)</f>
        <v/>
      </c>
      <c r="N91" s="78" t="str">
        <f>IF('תחזית רווה'!N$5=0,"",#REF!)</f>
        <v/>
      </c>
      <c r="O91" s="85">
        <f t="shared" si="4"/>
        <v>0</v>
      </c>
    </row>
    <row r="92" spans="2:15" x14ac:dyDescent="0.3">
      <c r="B92" s="130" t="e">
        <f>#REF!</f>
        <v>#REF!</v>
      </c>
      <c r="C92" s="78" t="str">
        <f>IF('תחזית רווה'!C$5=0,"",#REF!)</f>
        <v/>
      </c>
      <c r="D92" s="78" t="str">
        <f>IF('תחזית רווה'!D$5=0,"",#REF!)</f>
        <v/>
      </c>
      <c r="E92" s="78" t="str">
        <f>IF('תחזית רווה'!E$5=0,"",#REF!)</f>
        <v/>
      </c>
      <c r="F92" s="78" t="str">
        <f>IF('תחזית רווה'!F$5=0,"",#REF!)</f>
        <v/>
      </c>
      <c r="G92" s="78" t="str">
        <f>IF('תחזית רווה'!G$5=0,"",#REF!)</f>
        <v/>
      </c>
      <c r="H92" s="78" t="str">
        <f>IF('תחזית רווה'!H$5=0,"",#REF!)</f>
        <v/>
      </c>
      <c r="I92" s="78" t="str">
        <f>IF('תחזית רווה'!I$5=0,"",#REF!)</f>
        <v/>
      </c>
      <c r="J92" s="78" t="str">
        <f>IF('תחזית רווה'!J$5=0,"",#REF!)</f>
        <v/>
      </c>
      <c r="K92" s="78" t="str">
        <f>IF('תחזית רווה'!K$5=0,"",#REF!)</f>
        <v/>
      </c>
      <c r="L92" s="78" t="str">
        <f>IF('תחזית רווה'!L$5=0,"",#REF!)</f>
        <v/>
      </c>
      <c r="M92" s="78" t="str">
        <f>IF('תחזית רווה'!M$5=0,"",#REF!)</f>
        <v/>
      </c>
      <c r="N92" s="78" t="str">
        <f>IF('תחזית רווה'!N$5=0,"",#REF!)</f>
        <v/>
      </c>
      <c r="O92" s="85">
        <f t="shared" si="4"/>
        <v>0</v>
      </c>
    </row>
    <row r="93" spans="2:15" x14ac:dyDescent="0.3">
      <c r="B93" s="130" t="e">
        <f>#REF!</f>
        <v>#REF!</v>
      </c>
      <c r="C93" s="78" t="str">
        <f>IF('תחזית רווה'!C$5=0,"",#REF!)</f>
        <v/>
      </c>
      <c r="D93" s="78" t="str">
        <f>IF('תחזית רווה'!D$5=0,"",#REF!)</f>
        <v/>
      </c>
      <c r="E93" s="78" t="str">
        <f>IF('תחזית רווה'!E$5=0,"",#REF!)</f>
        <v/>
      </c>
      <c r="F93" s="78" t="str">
        <f>IF('תחזית רווה'!F$5=0,"",#REF!)</f>
        <v/>
      </c>
      <c r="G93" s="78" t="str">
        <f>IF('תחזית רווה'!G$5=0,"",#REF!)</f>
        <v/>
      </c>
      <c r="H93" s="78" t="str">
        <f>IF('תחזית רווה'!H$5=0,"",#REF!)</f>
        <v/>
      </c>
      <c r="I93" s="78" t="str">
        <f>IF('תחזית רווה'!I$5=0,"",#REF!)</f>
        <v/>
      </c>
      <c r="J93" s="78" t="str">
        <f>IF('תחזית רווה'!J$5=0,"",#REF!)</f>
        <v/>
      </c>
      <c r="K93" s="78" t="str">
        <f>IF('תחזית רווה'!K$5=0,"",#REF!)</f>
        <v/>
      </c>
      <c r="L93" s="78" t="str">
        <f>IF('תחזית רווה'!L$5=0,"",#REF!)</f>
        <v/>
      </c>
      <c r="M93" s="78" t="str">
        <f>IF('תחזית רווה'!M$5=0,"",#REF!)</f>
        <v/>
      </c>
      <c r="N93" s="78" t="str">
        <f>IF('תחזית רווה'!N$5=0,"",#REF!)</f>
        <v/>
      </c>
      <c r="O93" s="85">
        <f t="shared" si="4"/>
        <v>0</v>
      </c>
    </row>
    <row r="94" spans="2:15" x14ac:dyDescent="0.3">
      <c r="B94" s="130" t="e">
        <f>#REF!</f>
        <v>#REF!</v>
      </c>
      <c r="C94" s="78" t="str">
        <f>IF('תחזית רווה'!C$5=0,"",#REF!)</f>
        <v/>
      </c>
      <c r="D94" s="78" t="str">
        <f>IF('תחזית רווה'!D$5=0,"",#REF!)</f>
        <v/>
      </c>
      <c r="E94" s="78" t="str">
        <f>IF('תחזית רווה'!E$5=0,"",#REF!)</f>
        <v/>
      </c>
      <c r="F94" s="78" t="str">
        <f>IF('תחזית רווה'!F$5=0,"",#REF!)</f>
        <v/>
      </c>
      <c r="G94" s="78" t="str">
        <f>IF('תחזית רווה'!G$5=0,"",#REF!)</f>
        <v/>
      </c>
      <c r="H94" s="78" t="str">
        <f>IF('תחזית רווה'!H$5=0,"",#REF!)</f>
        <v/>
      </c>
      <c r="I94" s="78" t="str">
        <f>IF('תחזית רווה'!I$5=0,"",#REF!)</f>
        <v/>
      </c>
      <c r="J94" s="78" t="str">
        <f>IF('תחזית רווה'!J$5=0,"",#REF!)</f>
        <v/>
      </c>
      <c r="K94" s="78" t="str">
        <f>IF('תחזית רווה'!K$5=0,"",#REF!)</f>
        <v/>
      </c>
      <c r="L94" s="78" t="str">
        <f>IF('תחזית רווה'!L$5=0,"",#REF!)</f>
        <v/>
      </c>
      <c r="M94" s="78" t="str">
        <f>IF('תחזית רווה'!M$5=0,"",#REF!)</f>
        <v/>
      </c>
      <c r="N94" s="78" t="str">
        <f>IF('תחזית רווה'!N$5=0,"",#REF!)</f>
        <v/>
      </c>
      <c r="O94" s="85">
        <f t="shared" si="4"/>
        <v>0</v>
      </c>
    </row>
    <row r="95" spans="2:15" x14ac:dyDescent="0.3">
      <c r="B95" s="130" t="e">
        <f>#REF!</f>
        <v>#REF!</v>
      </c>
      <c r="C95" s="78" t="str">
        <f>IF('תחזית רווה'!C$5=0,"",#REF!)</f>
        <v/>
      </c>
      <c r="D95" s="78" t="str">
        <f>IF('תחזית רווה'!D$5=0,"",#REF!)</f>
        <v/>
      </c>
      <c r="E95" s="78" t="str">
        <f>IF('תחזית רווה'!E$5=0,"",#REF!)</f>
        <v/>
      </c>
      <c r="F95" s="78" t="str">
        <f>IF('תחזית רווה'!F$5=0,"",#REF!)</f>
        <v/>
      </c>
      <c r="G95" s="78" t="str">
        <f>IF('תחזית רווה'!G$5=0,"",#REF!)</f>
        <v/>
      </c>
      <c r="H95" s="78" t="str">
        <f>IF('תחזית רווה'!H$5=0,"",#REF!)</f>
        <v/>
      </c>
      <c r="I95" s="78" t="str">
        <f>IF('תחזית רווה'!I$5=0,"",#REF!)</f>
        <v/>
      </c>
      <c r="J95" s="78" t="str">
        <f>IF('תחזית רווה'!J$5=0,"",#REF!)</f>
        <v/>
      </c>
      <c r="K95" s="78" t="str">
        <f>IF('תחזית רווה'!K$5=0,"",#REF!)</f>
        <v/>
      </c>
      <c r="L95" s="78" t="str">
        <f>IF('תחזית רווה'!L$5=0,"",#REF!)</f>
        <v/>
      </c>
      <c r="M95" s="78" t="str">
        <f>IF('תחזית רווה'!M$5=0,"",#REF!)</f>
        <v/>
      </c>
      <c r="N95" s="78" t="str">
        <f>IF('תחזית רווה'!N$5=0,"",#REF!)</f>
        <v/>
      </c>
      <c r="O95" s="85">
        <f t="shared" si="4"/>
        <v>0</v>
      </c>
    </row>
    <row r="96" spans="2:15" x14ac:dyDescent="0.3">
      <c r="B96" s="130" t="e">
        <f>#REF!</f>
        <v>#REF!</v>
      </c>
      <c r="C96" s="78" t="str">
        <f>IF('תחזית רווה'!C$5=0,"",#REF!)</f>
        <v/>
      </c>
      <c r="D96" s="78" t="str">
        <f>IF('תחזית רווה'!D$5=0,"",#REF!)</f>
        <v/>
      </c>
      <c r="E96" s="78" t="str">
        <f>IF('תחזית רווה'!E$5=0,"",#REF!)</f>
        <v/>
      </c>
      <c r="F96" s="78" t="str">
        <f>IF('תחזית רווה'!F$5=0,"",#REF!)</f>
        <v/>
      </c>
      <c r="G96" s="78" t="str">
        <f>IF('תחזית רווה'!G$5=0,"",#REF!)</f>
        <v/>
      </c>
      <c r="H96" s="78" t="str">
        <f>IF('תחזית רווה'!H$5=0,"",#REF!)</f>
        <v/>
      </c>
      <c r="I96" s="78" t="str">
        <f>IF('תחזית רווה'!I$5=0,"",#REF!)</f>
        <v/>
      </c>
      <c r="J96" s="78" t="str">
        <f>IF('תחזית רווה'!J$5=0,"",#REF!)</f>
        <v/>
      </c>
      <c r="K96" s="78" t="str">
        <f>IF('תחזית רווה'!K$5=0,"",#REF!)</f>
        <v/>
      </c>
      <c r="L96" s="78" t="str">
        <f>IF('תחזית רווה'!L$5=0,"",#REF!)</f>
        <v/>
      </c>
      <c r="M96" s="78" t="str">
        <f>IF('תחזית רווה'!M$5=0,"",#REF!)</f>
        <v/>
      </c>
      <c r="N96" s="78" t="str">
        <f>IF('תחזית רווה'!N$5=0,"",#REF!)</f>
        <v/>
      </c>
      <c r="O96" s="85">
        <f t="shared" si="4"/>
        <v>0</v>
      </c>
    </row>
    <row r="97" spans="2:15" x14ac:dyDescent="0.3">
      <c r="B97" s="130" t="e">
        <f>#REF!</f>
        <v>#REF!</v>
      </c>
      <c r="C97" s="78" t="str">
        <f>IF('תחזית רווה'!C$5=0,"",#REF!)</f>
        <v/>
      </c>
      <c r="D97" s="78" t="str">
        <f>IF('תחזית רווה'!D$5=0,"",#REF!)</f>
        <v/>
      </c>
      <c r="E97" s="78" t="str">
        <f>IF('תחזית רווה'!E$5=0,"",#REF!)</f>
        <v/>
      </c>
      <c r="F97" s="78" t="str">
        <f>IF('תחזית רווה'!F$5=0,"",#REF!)</f>
        <v/>
      </c>
      <c r="G97" s="78" t="str">
        <f>IF('תחזית רווה'!G$5=0,"",#REF!)</f>
        <v/>
      </c>
      <c r="H97" s="78" t="str">
        <f>IF('תחזית רווה'!H$5=0,"",#REF!)</f>
        <v/>
      </c>
      <c r="I97" s="78" t="str">
        <f>IF('תחזית רווה'!I$5=0,"",#REF!)</f>
        <v/>
      </c>
      <c r="J97" s="78" t="str">
        <f>IF('תחזית רווה'!J$5=0,"",#REF!)</f>
        <v/>
      </c>
      <c r="K97" s="78" t="str">
        <f>IF('תחזית רווה'!K$5=0,"",#REF!)</f>
        <v/>
      </c>
      <c r="L97" s="78" t="str">
        <f>IF('תחזית רווה'!L$5=0,"",#REF!)</f>
        <v/>
      </c>
      <c r="M97" s="78" t="str">
        <f>IF('תחזית רווה'!M$5=0,"",#REF!)</f>
        <v/>
      </c>
      <c r="N97" s="78" t="str">
        <f>IF('תחזית רווה'!N$5=0,"",#REF!)</f>
        <v/>
      </c>
      <c r="O97" s="85">
        <f t="shared" si="4"/>
        <v>0</v>
      </c>
    </row>
    <row r="98" spans="2:15" x14ac:dyDescent="0.3">
      <c r="B98" s="130" t="e">
        <f>#REF!</f>
        <v>#REF!</v>
      </c>
      <c r="C98" s="78" t="str">
        <f>IF('תחזית רווה'!C$5=0,"",#REF!)</f>
        <v/>
      </c>
      <c r="D98" s="78" t="str">
        <f>IF('תחזית רווה'!D$5=0,"",#REF!)</f>
        <v/>
      </c>
      <c r="E98" s="78" t="str">
        <f>IF('תחזית רווה'!E$5=0,"",#REF!)</f>
        <v/>
      </c>
      <c r="F98" s="78" t="str">
        <f>IF('תחזית רווה'!F$5=0,"",#REF!)</f>
        <v/>
      </c>
      <c r="G98" s="78" t="str">
        <f>IF('תחזית רווה'!G$5=0,"",#REF!)</f>
        <v/>
      </c>
      <c r="H98" s="78" t="str">
        <f>IF('תחזית רווה'!H$5=0,"",#REF!)</f>
        <v/>
      </c>
      <c r="I98" s="78" t="str">
        <f>IF('תחזית רווה'!I$5=0,"",#REF!)</f>
        <v/>
      </c>
      <c r="J98" s="78" t="str">
        <f>IF('תחזית רווה'!J$5=0,"",#REF!)</f>
        <v/>
      </c>
      <c r="K98" s="78" t="str">
        <f>IF('תחזית רווה'!K$5=0,"",#REF!)</f>
        <v/>
      </c>
      <c r="L98" s="78" t="str">
        <f>IF('תחזית רווה'!L$5=0,"",#REF!)</f>
        <v/>
      </c>
      <c r="M98" s="78" t="str">
        <f>IF('תחזית רווה'!M$5=0,"",#REF!)</f>
        <v/>
      </c>
      <c r="N98" s="78" t="str">
        <f>IF('תחזית רווה'!N$5=0,"",#REF!)</f>
        <v/>
      </c>
      <c r="O98" s="85">
        <f t="shared" si="4"/>
        <v>0</v>
      </c>
    </row>
    <row r="99" spans="2:15" x14ac:dyDescent="0.3">
      <c r="B99" s="130" t="e">
        <f>#REF!</f>
        <v>#REF!</v>
      </c>
      <c r="C99" s="78" t="str">
        <f>IF('תחזית רווה'!C$5=0,"",#REF!)</f>
        <v/>
      </c>
      <c r="D99" s="78" t="str">
        <f>IF('תחזית רווה'!D$5=0,"",#REF!)</f>
        <v/>
      </c>
      <c r="E99" s="78" t="str">
        <f>IF('תחזית רווה'!E$5=0,"",#REF!)</f>
        <v/>
      </c>
      <c r="F99" s="78" t="str">
        <f>IF('תחזית רווה'!F$5=0,"",#REF!)</f>
        <v/>
      </c>
      <c r="G99" s="78" t="str">
        <f>IF('תחזית רווה'!G$5=0,"",#REF!)</f>
        <v/>
      </c>
      <c r="H99" s="78" t="str">
        <f>IF('תחזית רווה'!H$5=0,"",#REF!)</f>
        <v/>
      </c>
      <c r="I99" s="78" t="str">
        <f>IF('תחזית רווה'!I$5=0,"",#REF!)</f>
        <v/>
      </c>
      <c r="J99" s="78" t="str">
        <f>IF('תחזית רווה'!J$5=0,"",#REF!)</f>
        <v/>
      </c>
      <c r="K99" s="78" t="str">
        <f>IF('תחזית רווה'!K$5=0,"",#REF!)</f>
        <v/>
      </c>
      <c r="L99" s="78" t="str">
        <f>IF('תחזית רווה'!L$5=0,"",#REF!)</f>
        <v/>
      </c>
      <c r="M99" s="78" t="str">
        <f>IF('תחזית רווה'!M$5=0,"",#REF!)</f>
        <v/>
      </c>
      <c r="N99" s="78" t="str">
        <f>IF('תחזית רווה'!N$5=0,"",#REF!)</f>
        <v/>
      </c>
      <c r="O99" s="85">
        <f t="shared" si="4"/>
        <v>0</v>
      </c>
    </row>
  </sheetData>
  <pageMargins left="0.7" right="0.7" top="0.75" bottom="0.75" header="0.3" footer="0.3"/>
  <pageSetup paperSize="9" scale="64" orientation="landscape" r:id="rId1"/>
  <rowBreaks count="1" manualBreakCount="1">
    <brk id="47" max="16383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גיליון7"/>
  <dimension ref="B2:R90"/>
  <sheetViews>
    <sheetView showGridLines="0" rightToLeft="1" zoomScale="80" zoomScaleNormal="8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6" sqref="C6"/>
    </sheetView>
  </sheetViews>
  <sheetFormatPr defaultColWidth="9" defaultRowHeight="14" outlineLevelRow="1" outlineLevelCol="1" x14ac:dyDescent="0.3"/>
  <cols>
    <col min="1" max="1" width="2.83203125" style="69" customWidth="1"/>
    <col min="2" max="2" width="21" style="119" customWidth="1"/>
    <col min="3" max="14" width="9.9140625" style="69" customWidth="1" outlineLevel="1"/>
    <col min="15" max="15" width="10.6640625" style="69" customWidth="1" outlineLevel="1"/>
    <col min="16" max="16" width="9.5" style="69" customWidth="1"/>
    <col min="17" max="17" width="14" style="102" bestFit="1" customWidth="1"/>
    <col min="18" max="18" width="10.5" style="69" bestFit="1" customWidth="1"/>
    <col min="19" max="16384" width="9" style="69"/>
  </cols>
  <sheetData>
    <row r="2" spans="2:18" x14ac:dyDescent="0.3">
      <c r="B2" s="118" t="s">
        <v>12</v>
      </c>
      <c r="C2" s="71">
        <f>C4</f>
        <v>44927</v>
      </c>
    </row>
    <row r="3" spans="2:18" ht="19.5" customHeight="1" thickBot="1" x14ac:dyDescent="0.35"/>
    <row r="4" spans="2:18" x14ac:dyDescent="0.3">
      <c r="B4" s="161"/>
      <c r="C4" s="162">
        <f>DATE(YEAR('תחזית רווה'!C4),MONTH('תחזית רווה'!C4),DAY(1))</f>
        <v>44927</v>
      </c>
      <c r="D4" s="162">
        <f>DATE(YEAR(C4),MONTH(C4)+1,DAY(1))</f>
        <v>44958</v>
      </c>
      <c r="E4" s="162">
        <f t="shared" ref="E4:N4" si="0">DATE(YEAR(D4),MONTH(D4)+1,DAY(1))</f>
        <v>44986</v>
      </c>
      <c r="F4" s="162">
        <f t="shared" si="0"/>
        <v>45017</v>
      </c>
      <c r="G4" s="162">
        <f t="shared" si="0"/>
        <v>45047</v>
      </c>
      <c r="H4" s="162">
        <f t="shared" si="0"/>
        <v>45078</v>
      </c>
      <c r="I4" s="162">
        <f t="shared" si="0"/>
        <v>45108</v>
      </c>
      <c r="J4" s="162">
        <f t="shared" si="0"/>
        <v>45139</v>
      </c>
      <c r="K4" s="162">
        <f t="shared" si="0"/>
        <v>45170</v>
      </c>
      <c r="L4" s="162">
        <f t="shared" si="0"/>
        <v>45200</v>
      </c>
      <c r="M4" s="162">
        <f t="shared" si="0"/>
        <v>45231</v>
      </c>
      <c r="N4" s="162">
        <f t="shared" si="0"/>
        <v>45261</v>
      </c>
      <c r="O4" s="172" t="s">
        <v>1</v>
      </c>
      <c r="P4" s="172" t="s">
        <v>2</v>
      </c>
      <c r="Q4" s="173" t="s">
        <v>41</v>
      </c>
      <c r="R4" s="174" t="s">
        <v>42</v>
      </c>
    </row>
    <row r="5" spans="2:18" x14ac:dyDescent="0.3">
      <c r="B5" s="77" t="s">
        <v>17</v>
      </c>
      <c r="C5" s="78">
        <f>SUM(C6:C29)</f>
        <v>0</v>
      </c>
      <c r="D5" s="78">
        <f>SUM(D6:D29)</f>
        <v>0</v>
      </c>
      <c r="E5" s="78">
        <f>SUM(E6:E29)</f>
        <v>0</v>
      </c>
      <c r="F5" s="78">
        <f>SUM(F6:F29)</f>
        <v>0</v>
      </c>
      <c r="G5" s="78">
        <f>SUM(G6:G29)</f>
        <v>0</v>
      </c>
      <c r="H5" s="78">
        <f>SUM(H6:H29)</f>
        <v>0</v>
      </c>
      <c r="I5" s="78">
        <f>SUM(I6:I29)</f>
        <v>0</v>
      </c>
      <c r="J5" s="78">
        <f>SUM(J6:J29)</f>
        <v>0</v>
      </c>
      <c r="K5" s="78">
        <f>SUM(K6:K29)</f>
        <v>0</v>
      </c>
      <c r="L5" s="78">
        <f>SUM(L6:L29)</f>
        <v>0</v>
      </c>
      <c r="M5" s="78">
        <f>SUM(M6:M29)</f>
        <v>0</v>
      </c>
      <c r="N5" s="78">
        <f>SUM(N6:N29)</f>
        <v>0</v>
      </c>
      <c r="O5" s="79">
        <f>SUM(C5:N5)</f>
        <v>0</v>
      </c>
      <c r="P5" s="78">
        <f>IFERROR(O5/(12-COUNTIF(C5:N5,0)),0)</f>
        <v>0</v>
      </c>
      <c r="Q5" s="120" t="str">
        <f>IFERROR(P5/$P$5,"")</f>
        <v/>
      </c>
      <c r="R5" s="121" t="str">
        <f>IFERROR(IF(O5=0,"",O5/'תחזית רווה'!O5),"")</f>
        <v/>
      </c>
    </row>
    <row r="6" spans="2:18" x14ac:dyDescent="0.3">
      <c r="B6" s="122"/>
      <c r="C6" s="123"/>
      <c r="D6" s="123"/>
      <c r="E6" s="123"/>
      <c r="F6" s="123"/>
      <c r="G6" s="123"/>
      <c r="H6" s="123"/>
      <c r="I6" s="123"/>
      <c r="J6" s="123"/>
      <c r="K6" s="123"/>
      <c r="L6" s="123"/>
      <c r="M6" s="123"/>
      <c r="N6" s="123"/>
      <c r="O6" s="85">
        <f>SUM(C6:N6)</f>
        <v>0</v>
      </c>
      <c r="P6" s="84" t="str">
        <f>IFERROR(AVERAGE(C6:N6),"0")</f>
        <v>0</v>
      </c>
      <c r="Q6" s="124" t="str">
        <f t="shared" ref="Q6:Q29" si="1">IFERROR(P6/$P$5,"")</f>
        <v/>
      </c>
      <c r="R6" s="125" t="str">
        <f>IFERROR(IF(O6=0,"",O6/'תחזית רווה'!O6),"")</f>
        <v/>
      </c>
    </row>
    <row r="7" spans="2:18" x14ac:dyDescent="0.3">
      <c r="B7" s="126"/>
      <c r="C7" s="84"/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  <c r="O7" s="85">
        <f t="shared" ref="O7:O29" si="2">SUM(C7:N7)</f>
        <v>0</v>
      </c>
      <c r="P7" s="84" t="str">
        <f t="shared" ref="P7:P29" si="3">IFERROR(AVERAGE(C7:N7),"0")</f>
        <v>0</v>
      </c>
      <c r="Q7" s="124" t="str">
        <f t="shared" si="1"/>
        <v/>
      </c>
      <c r="R7" s="125" t="str">
        <f>IFERROR(IF(O7=0,"",O7/'תחזית רווה'!O7),"")</f>
        <v/>
      </c>
    </row>
    <row r="8" spans="2:18" x14ac:dyDescent="0.3">
      <c r="B8" s="122"/>
      <c r="C8" s="84"/>
      <c r="D8" s="84"/>
      <c r="E8" s="84"/>
      <c r="F8" s="84"/>
      <c r="G8" s="84"/>
      <c r="H8" s="84"/>
      <c r="I8" s="84"/>
      <c r="J8" s="84"/>
      <c r="K8" s="84"/>
      <c r="L8" s="84"/>
      <c r="M8" s="84"/>
      <c r="N8" s="84"/>
      <c r="O8" s="85">
        <f t="shared" si="2"/>
        <v>0</v>
      </c>
      <c r="P8" s="84" t="str">
        <f t="shared" si="3"/>
        <v>0</v>
      </c>
      <c r="Q8" s="124" t="str">
        <f t="shared" si="1"/>
        <v/>
      </c>
      <c r="R8" s="125" t="str">
        <f>IFERROR(IF(O8=0,"",O8/'תחזית רווה'!O8),"")</f>
        <v/>
      </c>
    </row>
    <row r="9" spans="2:18" x14ac:dyDescent="0.3">
      <c r="B9" s="126"/>
      <c r="C9" s="84"/>
      <c r="D9" s="84"/>
      <c r="E9" s="84"/>
      <c r="F9" s="84"/>
      <c r="G9" s="84"/>
      <c r="H9" s="84"/>
      <c r="I9" s="84"/>
      <c r="J9" s="84"/>
      <c r="K9" s="84"/>
      <c r="L9" s="84"/>
      <c r="M9" s="84"/>
      <c r="N9" s="84"/>
      <c r="O9" s="85">
        <f t="shared" si="2"/>
        <v>0</v>
      </c>
      <c r="P9" s="84" t="str">
        <f t="shared" si="3"/>
        <v>0</v>
      </c>
      <c r="Q9" s="124" t="str">
        <f t="shared" si="1"/>
        <v/>
      </c>
      <c r="R9" s="125" t="str">
        <f>IFERROR(IF(O9=0,"",O9/'תחזית רווה'!O9),"")</f>
        <v/>
      </c>
    </row>
    <row r="10" spans="2:18" x14ac:dyDescent="0.3">
      <c r="B10" s="126"/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85">
        <f t="shared" si="2"/>
        <v>0</v>
      </c>
      <c r="P10" s="84" t="str">
        <f t="shared" si="3"/>
        <v>0</v>
      </c>
      <c r="Q10" s="124" t="str">
        <f t="shared" si="1"/>
        <v/>
      </c>
      <c r="R10" s="125" t="str">
        <f>IFERROR(IF(O10=0,"",O10/'תחזית רווה'!O10),"")</f>
        <v/>
      </c>
    </row>
    <row r="11" spans="2:18" x14ac:dyDescent="0.3">
      <c r="B11" s="126"/>
      <c r="C11" s="84"/>
      <c r="D11" s="84"/>
      <c r="E11" s="84"/>
      <c r="F11" s="84"/>
      <c r="G11" s="84"/>
      <c r="H11" s="84"/>
      <c r="I11" s="84"/>
      <c r="J11" s="84"/>
      <c r="K11" s="84"/>
      <c r="L11" s="84"/>
      <c r="M11" s="84"/>
      <c r="N11" s="84"/>
      <c r="O11" s="85">
        <f t="shared" si="2"/>
        <v>0</v>
      </c>
      <c r="P11" s="84" t="str">
        <f t="shared" si="3"/>
        <v>0</v>
      </c>
      <c r="Q11" s="124" t="str">
        <f t="shared" si="1"/>
        <v/>
      </c>
      <c r="R11" s="125" t="str">
        <f>IFERROR(IF(O11=0,"",O11/'תחזית רווה'!O11),"")</f>
        <v/>
      </c>
    </row>
    <row r="12" spans="2:18" x14ac:dyDescent="0.3">
      <c r="B12" s="126"/>
      <c r="C12" s="84"/>
      <c r="D12" s="84"/>
      <c r="E12" s="84"/>
      <c r="F12" s="84"/>
      <c r="G12" s="84"/>
      <c r="H12" s="84"/>
      <c r="I12" s="84"/>
      <c r="J12" s="84"/>
      <c r="K12" s="84"/>
      <c r="L12" s="84"/>
      <c r="M12" s="84"/>
      <c r="N12" s="84"/>
      <c r="O12" s="85">
        <f t="shared" si="2"/>
        <v>0</v>
      </c>
      <c r="P12" s="84" t="str">
        <f t="shared" si="3"/>
        <v>0</v>
      </c>
      <c r="Q12" s="124" t="str">
        <f t="shared" si="1"/>
        <v/>
      </c>
      <c r="R12" s="125" t="str">
        <f>IFERROR(IF(O12=0,"",O12/'תחזית רווה'!O12),"")</f>
        <v/>
      </c>
    </row>
    <row r="13" spans="2:18" x14ac:dyDescent="0.3">
      <c r="B13" s="126"/>
      <c r="C13" s="84"/>
      <c r="D13" s="84"/>
      <c r="E13" s="84"/>
      <c r="F13" s="84"/>
      <c r="G13" s="84"/>
      <c r="H13" s="84"/>
      <c r="I13" s="84"/>
      <c r="J13" s="84"/>
      <c r="K13" s="84"/>
      <c r="L13" s="84"/>
      <c r="M13" s="84"/>
      <c r="N13" s="84"/>
      <c r="O13" s="85">
        <f t="shared" si="2"/>
        <v>0</v>
      </c>
      <c r="P13" s="84" t="str">
        <f t="shared" si="3"/>
        <v>0</v>
      </c>
      <c r="Q13" s="124" t="str">
        <f t="shared" si="1"/>
        <v/>
      </c>
      <c r="R13" s="125" t="str">
        <f>IFERROR(IF(O13=0,"",O13/'תחזית רווה'!O13),"")</f>
        <v/>
      </c>
    </row>
    <row r="14" spans="2:18" x14ac:dyDescent="0.3">
      <c r="B14" s="126"/>
      <c r="C14" s="84"/>
      <c r="D14" s="84"/>
      <c r="E14" s="84"/>
      <c r="F14" s="84"/>
      <c r="G14" s="84"/>
      <c r="H14" s="84"/>
      <c r="I14" s="84"/>
      <c r="J14" s="84"/>
      <c r="K14" s="84"/>
      <c r="L14" s="84"/>
      <c r="M14" s="84"/>
      <c r="N14" s="84"/>
      <c r="O14" s="85">
        <f t="shared" si="2"/>
        <v>0</v>
      </c>
      <c r="P14" s="84" t="str">
        <f t="shared" si="3"/>
        <v>0</v>
      </c>
      <c r="Q14" s="124" t="str">
        <f t="shared" si="1"/>
        <v/>
      </c>
      <c r="R14" s="125" t="str">
        <f>IFERROR(IF(O14=0,"",O14/'תחזית רווה'!O14),"")</f>
        <v/>
      </c>
    </row>
    <row r="15" spans="2:18" x14ac:dyDescent="0.3">
      <c r="B15" s="126"/>
      <c r="C15" s="84"/>
      <c r="D15" s="84"/>
      <c r="E15" s="84"/>
      <c r="F15" s="84"/>
      <c r="G15" s="84"/>
      <c r="H15" s="84"/>
      <c r="I15" s="84"/>
      <c r="J15" s="84"/>
      <c r="K15" s="84"/>
      <c r="L15" s="84"/>
      <c r="M15" s="84"/>
      <c r="N15" s="84"/>
      <c r="O15" s="85">
        <f>SUM(C15:N15)</f>
        <v>0</v>
      </c>
      <c r="P15" s="84" t="str">
        <f t="shared" si="3"/>
        <v>0</v>
      </c>
      <c r="Q15" s="124" t="str">
        <f t="shared" si="1"/>
        <v/>
      </c>
      <c r="R15" s="125" t="str">
        <f>IFERROR(IF(O15=0,"",O15/'תחזית רווה'!O15),"")</f>
        <v/>
      </c>
    </row>
    <row r="16" spans="2:18" x14ac:dyDescent="0.3">
      <c r="B16" s="126"/>
      <c r="C16" s="84"/>
      <c r="D16" s="84"/>
      <c r="E16" s="84"/>
      <c r="F16" s="84"/>
      <c r="G16" s="84"/>
      <c r="H16" s="84"/>
      <c r="I16" s="84"/>
      <c r="J16" s="84"/>
      <c r="K16" s="84"/>
      <c r="L16" s="84"/>
      <c r="M16" s="84"/>
      <c r="N16" s="84"/>
      <c r="O16" s="85">
        <f t="shared" si="2"/>
        <v>0</v>
      </c>
      <c r="P16" s="84" t="str">
        <f t="shared" si="3"/>
        <v>0</v>
      </c>
      <c r="Q16" s="124" t="str">
        <f t="shared" si="1"/>
        <v/>
      </c>
      <c r="R16" s="125" t="str">
        <f>IFERROR(IF(O16=0,"",O16/'תחזית רווה'!O16),"")</f>
        <v/>
      </c>
    </row>
    <row r="17" spans="2:18" x14ac:dyDescent="0.3">
      <c r="B17" s="126"/>
      <c r="C17" s="84"/>
      <c r="D17" s="84"/>
      <c r="E17" s="84"/>
      <c r="F17" s="84"/>
      <c r="G17" s="84"/>
      <c r="H17" s="84"/>
      <c r="I17" s="84"/>
      <c r="J17" s="84"/>
      <c r="K17" s="84"/>
      <c r="L17" s="84"/>
      <c r="M17" s="84"/>
      <c r="N17" s="84"/>
      <c r="O17" s="85">
        <f t="shared" si="2"/>
        <v>0</v>
      </c>
      <c r="P17" s="84" t="str">
        <f t="shared" si="3"/>
        <v>0</v>
      </c>
      <c r="Q17" s="124" t="str">
        <f t="shared" si="1"/>
        <v/>
      </c>
      <c r="R17" s="125" t="str">
        <f>IFERROR(IF(O17=0,"",O17/'תחזית רווה'!O17),"")</f>
        <v/>
      </c>
    </row>
    <row r="18" spans="2:18" x14ac:dyDescent="0.3">
      <c r="B18" s="126"/>
      <c r="C18" s="84"/>
      <c r="D18" s="84"/>
      <c r="E18" s="84"/>
      <c r="F18" s="84"/>
      <c r="G18" s="84"/>
      <c r="H18" s="84"/>
      <c r="I18" s="84"/>
      <c r="J18" s="84"/>
      <c r="K18" s="84"/>
      <c r="L18" s="84"/>
      <c r="M18" s="84"/>
      <c r="N18" s="84"/>
      <c r="O18" s="85">
        <f t="shared" si="2"/>
        <v>0</v>
      </c>
      <c r="P18" s="84" t="str">
        <f t="shared" si="3"/>
        <v>0</v>
      </c>
      <c r="Q18" s="124" t="str">
        <f t="shared" si="1"/>
        <v/>
      </c>
      <c r="R18" s="125" t="str">
        <f>IFERROR(IF(O18=0,"",O18/'תחזית רווה'!O18),"")</f>
        <v/>
      </c>
    </row>
    <row r="19" spans="2:18" x14ac:dyDescent="0.3">
      <c r="B19" s="126"/>
      <c r="C19" s="84"/>
      <c r="D19" s="84"/>
      <c r="E19" s="84"/>
      <c r="F19" s="84"/>
      <c r="G19" s="84"/>
      <c r="H19" s="84"/>
      <c r="I19" s="84"/>
      <c r="J19" s="84"/>
      <c r="K19" s="84"/>
      <c r="L19" s="84"/>
      <c r="M19" s="84"/>
      <c r="N19" s="84"/>
      <c r="O19" s="85">
        <f t="shared" si="2"/>
        <v>0</v>
      </c>
      <c r="P19" s="84" t="str">
        <f t="shared" si="3"/>
        <v>0</v>
      </c>
      <c r="Q19" s="124" t="str">
        <f t="shared" si="1"/>
        <v/>
      </c>
      <c r="R19" s="125" t="str">
        <f>IFERROR(IF(O19=0,"",O19/'תחזית רווה'!O19),"")</f>
        <v/>
      </c>
    </row>
    <row r="20" spans="2:18" x14ac:dyDescent="0.3">
      <c r="B20" s="126"/>
      <c r="C20" s="84"/>
      <c r="D20" s="84"/>
      <c r="E20" s="84"/>
      <c r="F20" s="84"/>
      <c r="G20" s="84"/>
      <c r="H20" s="84"/>
      <c r="I20" s="84"/>
      <c r="J20" s="84"/>
      <c r="K20" s="84"/>
      <c r="L20" s="84"/>
      <c r="M20" s="84"/>
      <c r="N20" s="84"/>
      <c r="O20" s="85">
        <f t="shared" ref="O20" si="4">SUM(C20:N20)</f>
        <v>0</v>
      </c>
      <c r="P20" s="84" t="str">
        <f t="shared" si="3"/>
        <v>0</v>
      </c>
      <c r="Q20" s="124" t="str">
        <f t="shared" si="1"/>
        <v/>
      </c>
      <c r="R20" s="125" t="str">
        <f>IFERROR(IF(O20=0,"",O20/'תחזית רווה'!O20),"")</f>
        <v/>
      </c>
    </row>
    <row r="21" spans="2:18" x14ac:dyDescent="0.3">
      <c r="B21" s="126"/>
      <c r="C21" s="84"/>
      <c r="D21" s="84"/>
      <c r="E21" s="84"/>
      <c r="F21" s="84"/>
      <c r="G21" s="84"/>
      <c r="H21" s="84"/>
      <c r="I21" s="84"/>
      <c r="J21" s="84"/>
      <c r="K21" s="84"/>
      <c r="L21" s="84"/>
      <c r="M21" s="84"/>
      <c r="N21" s="84"/>
      <c r="O21" s="85">
        <f t="shared" si="2"/>
        <v>0</v>
      </c>
      <c r="P21" s="84" t="str">
        <f t="shared" si="3"/>
        <v>0</v>
      </c>
      <c r="Q21" s="124" t="str">
        <f t="shared" si="1"/>
        <v/>
      </c>
      <c r="R21" s="125" t="str">
        <f>IFERROR(IF(O21=0,"",O21/'תחזית רווה'!O21),"")</f>
        <v/>
      </c>
    </row>
    <row r="22" spans="2:18" x14ac:dyDescent="0.3">
      <c r="B22" s="126"/>
      <c r="C22" s="84"/>
      <c r="D22" s="84"/>
      <c r="E22" s="84"/>
      <c r="F22" s="84"/>
      <c r="G22" s="84"/>
      <c r="H22" s="84"/>
      <c r="I22" s="84"/>
      <c r="J22" s="84"/>
      <c r="K22" s="84"/>
      <c r="L22" s="84"/>
      <c r="M22" s="84"/>
      <c r="N22" s="84"/>
      <c r="O22" s="85">
        <f t="shared" si="2"/>
        <v>0</v>
      </c>
      <c r="P22" s="84" t="str">
        <f t="shared" si="3"/>
        <v>0</v>
      </c>
      <c r="Q22" s="124" t="str">
        <f t="shared" si="1"/>
        <v/>
      </c>
      <c r="R22" s="125" t="str">
        <f>IFERROR(IF(O22=0,"",O22/'תחזית רווה'!O22),"")</f>
        <v/>
      </c>
    </row>
    <row r="23" spans="2:18" outlineLevel="1" x14ac:dyDescent="0.3">
      <c r="B23" s="126"/>
      <c r="C23" s="123"/>
      <c r="D23" s="123"/>
      <c r="E23" s="123"/>
      <c r="F23" s="123"/>
      <c r="G23" s="123"/>
      <c r="H23" s="123"/>
      <c r="I23" s="123"/>
      <c r="J23" s="123"/>
      <c r="K23" s="123"/>
      <c r="L23" s="123"/>
      <c r="M23" s="123"/>
      <c r="N23" s="123"/>
      <c r="O23" s="85">
        <f t="shared" si="2"/>
        <v>0</v>
      </c>
      <c r="P23" s="84" t="str">
        <f t="shared" si="3"/>
        <v>0</v>
      </c>
      <c r="Q23" s="124" t="str">
        <f t="shared" si="1"/>
        <v/>
      </c>
      <c r="R23" s="125" t="str">
        <f>IFERROR(IF(O23=0,"",O23/'תחזית רווה'!O23),"")</f>
        <v/>
      </c>
    </row>
    <row r="24" spans="2:18" outlineLevel="1" x14ac:dyDescent="0.3">
      <c r="B24" s="126"/>
      <c r="C24" s="123"/>
      <c r="D24" s="123"/>
      <c r="E24" s="123"/>
      <c r="F24" s="123"/>
      <c r="G24" s="123"/>
      <c r="H24" s="123"/>
      <c r="I24" s="123"/>
      <c r="J24" s="123"/>
      <c r="K24" s="123"/>
      <c r="L24" s="123"/>
      <c r="M24" s="123"/>
      <c r="N24" s="123"/>
      <c r="O24" s="85">
        <f t="shared" si="2"/>
        <v>0</v>
      </c>
      <c r="P24" s="84" t="str">
        <f t="shared" si="3"/>
        <v>0</v>
      </c>
      <c r="Q24" s="124" t="str">
        <f t="shared" si="1"/>
        <v/>
      </c>
      <c r="R24" s="125" t="str">
        <f>IFERROR(IF(O24=0,"",O24/'תחזית רווה'!O24),"")</f>
        <v/>
      </c>
    </row>
    <row r="25" spans="2:18" outlineLevel="1" x14ac:dyDescent="0.3">
      <c r="B25" s="126"/>
      <c r="C25" s="123"/>
      <c r="D25" s="123"/>
      <c r="E25" s="123"/>
      <c r="F25" s="123"/>
      <c r="G25" s="123"/>
      <c r="H25" s="123"/>
      <c r="I25" s="123"/>
      <c r="J25" s="123"/>
      <c r="K25" s="123"/>
      <c r="L25" s="123"/>
      <c r="M25" s="123"/>
      <c r="N25" s="123"/>
      <c r="O25" s="85">
        <f t="shared" si="2"/>
        <v>0</v>
      </c>
      <c r="P25" s="84" t="str">
        <f t="shared" si="3"/>
        <v>0</v>
      </c>
      <c r="Q25" s="124" t="str">
        <f t="shared" si="1"/>
        <v/>
      </c>
      <c r="R25" s="125" t="str">
        <f>IFERROR(IF(O25=0,"",O25/'תחזית רווה'!O25),"")</f>
        <v/>
      </c>
    </row>
    <row r="26" spans="2:18" outlineLevel="1" x14ac:dyDescent="0.3">
      <c r="B26" s="126"/>
      <c r="C26" s="123"/>
      <c r="D26" s="123"/>
      <c r="E26" s="123"/>
      <c r="F26" s="123"/>
      <c r="G26" s="123"/>
      <c r="H26" s="123"/>
      <c r="I26" s="123"/>
      <c r="J26" s="123"/>
      <c r="K26" s="123"/>
      <c r="L26" s="123"/>
      <c r="M26" s="123"/>
      <c r="N26" s="123"/>
      <c r="O26" s="85">
        <f t="shared" si="2"/>
        <v>0</v>
      </c>
      <c r="P26" s="84" t="str">
        <f t="shared" si="3"/>
        <v>0</v>
      </c>
      <c r="Q26" s="124" t="str">
        <f t="shared" si="1"/>
        <v/>
      </c>
      <c r="R26" s="125" t="str">
        <f>IFERROR(IF(O26=0,"",O26/'תחזית רווה'!O26),"")</f>
        <v/>
      </c>
    </row>
    <row r="27" spans="2:18" outlineLevel="1" x14ac:dyDescent="0.3">
      <c r="B27" s="126"/>
      <c r="C27" s="123"/>
      <c r="D27" s="123"/>
      <c r="E27" s="123"/>
      <c r="F27" s="123"/>
      <c r="G27" s="123"/>
      <c r="H27" s="123"/>
      <c r="I27" s="123"/>
      <c r="J27" s="123"/>
      <c r="K27" s="123"/>
      <c r="L27" s="123"/>
      <c r="M27" s="123"/>
      <c r="N27" s="123"/>
      <c r="O27" s="85">
        <f t="shared" si="2"/>
        <v>0</v>
      </c>
      <c r="P27" s="84" t="str">
        <f t="shared" si="3"/>
        <v>0</v>
      </c>
      <c r="Q27" s="124" t="str">
        <f t="shared" si="1"/>
        <v/>
      </c>
      <c r="R27" s="125" t="str">
        <f>IFERROR(IF(O27=0,"",O27/'תחזית רווה'!O27),"")</f>
        <v/>
      </c>
    </row>
    <row r="28" spans="2:18" outlineLevel="1" x14ac:dyDescent="0.3">
      <c r="B28" s="126"/>
      <c r="C28" s="123"/>
      <c r="D28" s="123"/>
      <c r="E28" s="123"/>
      <c r="F28" s="123"/>
      <c r="G28" s="123"/>
      <c r="H28" s="123"/>
      <c r="I28" s="123"/>
      <c r="J28" s="123"/>
      <c r="K28" s="123"/>
      <c r="L28" s="123"/>
      <c r="M28" s="123"/>
      <c r="N28" s="123"/>
      <c r="O28" s="85">
        <f t="shared" si="2"/>
        <v>0</v>
      </c>
      <c r="P28" s="84" t="str">
        <f t="shared" si="3"/>
        <v>0</v>
      </c>
      <c r="Q28" s="124" t="str">
        <f t="shared" si="1"/>
        <v/>
      </c>
      <c r="R28" s="125" t="str">
        <f>IFERROR(IF(O28=0,"",O28/'תחזית רווה'!O28),"")</f>
        <v/>
      </c>
    </row>
    <row r="29" spans="2:18" ht="14.5" outlineLevel="1" thickBot="1" x14ac:dyDescent="0.35">
      <c r="B29" s="214"/>
      <c r="C29" s="131"/>
      <c r="D29" s="131"/>
      <c r="E29" s="131"/>
      <c r="F29" s="131"/>
      <c r="G29" s="131"/>
      <c r="H29" s="131"/>
      <c r="I29" s="131"/>
      <c r="J29" s="131"/>
      <c r="K29" s="131"/>
      <c r="L29" s="131"/>
      <c r="M29" s="131"/>
      <c r="N29" s="131"/>
      <c r="O29" s="132">
        <f t="shared" si="2"/>
        <v>0</v>
      </c>
      <c r="P29" s="133" t="str">
        <f t="shared" si="3"/>
        <v>0</v>
      </c>
      <c r="Q29" s="134" t="str">
        <f t="shared" si="1"/>
        <v/>
      </c>
      <c r="R29" s="135" t="str">
        <f>IFERROR(IF(O29=0,"",O29/'תחזית רווה'!O29),"")</f>
        <v/>
      </c>
    </row>
    <row r="65" spans="2:15" x14ac:dyDescent="0.3">
      <c r="B65" s="212"/>
      <c r="C65" s="213">
        <f>C4</f>
        <v>44927</v>
      </c>
      <c r="D65" s="213">
        <f>D4</f>
        <v>44958</v>
      </c>
      <c r="E65" s="213">
        <f>E4</f>
        <v>44986</v>
      </c>
      <c r="F65" s="213">
        <f>F4</f>
        <v>45017</v>
      </c>
      <c r="G65" s="213">
        <f>G4</f>
        <v>45047</v>
      </c>
      <c r="H65" s="213">
        <f>H4</f>
        <v>45078</v>
      </c>
      <c r="I65" s="213">
        <f>I4</f>
        <v>45108</v>
      </c>
      <c r="J65" s="213">
        <f>J4</f>
        <v>45139</v>
      </c>
      <c r="K65" s="213">
        <f>K4</f>
        <v>45170</v>
      </c>
      <c r="L65" s="213">
        <f>L4</f>
        <v>45200</v>
      </c>
      <c r="M65" s="213">
        <f>M4</f>
        <v>45231</v>
      </c>
      <c r="N65" s="213">
        <f>N4</f>
        <v>45261</v>
      </c>
      <c r="O65" s="213" t="str">
        <f>O4</f>
        <v>סה"כ</v>
      </c>
    </row>
    <row r="66" spans="2:15" x14ac:dyDescent="0.3">
      <c r="B66" s="129" t="s">
        <v>17</v>
      </c>
      <c r="C66" s="78" t="str">
        <f>IF('תחזית רווה'!C$5=0,"",C5)</f>
        <v/>
      </c>
      <c r="D66" s="78" t="str">
        <f>IF('תחזית רווה'!D$5=0,"",D5)</f>
        <v/>
      </c>
      <c r="E66" s="78" t="str">
        <f>IF('תחזית רווה'!E$5=0,"",E5)</f>
        <v/>
      </c>
      <c r="F66" s="78" t="str">
        <f>IF('תחזית רווה'!F$5=0,"",F5)</f>
        <v/>
      </c>
      <c r="G66" s="78" t="str">
        <f>IF('תחזית רווה'!G$5=0,"",G5)</f>
        <v/>
      </c>
      <c r="H66" s="78" t="str">
        <f>IF('תחזית רווה'!H$5=0,"",H5)</f>
        <v/>
      </c>
      <c r="I66" s="78" t="str">
        <f>IF('תחזית רווה'!I$5=0,"",I5)</f>
        <v/>
      </c>
      <c r="J66" s="78" t="str">
        <f>IF('תחזית רווה'!J$5=0,"",J5)</f>
        <v/>
      </c>
      <c r="K66" s="78" t="str">
        <f>IF('תחזית רווה'!K$5=0,"",K5)</f>
        <v/>
      </c>
      <c r="L66" s="78" t="str">
        <f>IF('תחזית רווה'!L$5=0,"",L5)</f>
        <v/>
      </c>
      <c r="M66" s="78" t="str">
        <f>IF('תחזית רווה'!M$5=0,"",M5)</f>
        <v/>
      </c>
      <c r="N66" s="78" t="str">
        <f>IF('תחזית רווה'!N$5=0,"",N5)</f>
        <v/>
      </c>
      <c r="O66" s="79">
        <f>SUM(C66:N66)</f>
        <v>0</v>
      </c>
    </row>
    <row r="67" spans="2:15" x14ac:dyDescent="0.3">
      <c r="B67" s="130">
        <f>B6</f>
        <v>0</v>
      </c>
      <c r="C67" s="78" t="str">
        <f>IF('תחזית רווה'!C$5=0,"",C6)</f>
        <v/>
      </c>
      <c r="D67" s="78" t="str">
        <f>IF('תחזית רווה'!D$5=0,"",D6)</f>
        <v/>
      </c>
      <c r="E67" s="78" t="str">
        <f>IF('תחזית רווה'!E$5=0,"",E6)</f>
        <v/>
      </c>
      <c r="F67" s="78" t="str">
        <f>IF('תחזית רווה'!F$5=0,"",F6)</f>
        <v/>
      </c>
      <c r="G67" s="78" t="str">
        <f>IF('תחזית רווה'!G$5=0,"",G6)</f>
        <v/>
      </c>
      <c r="H67" s="78" t="str">
        <f>IF('תחזית רווה'!H$5=0,"",H6)</f>
        <v/>
      </c>
      <c r="I67" s="78" t="str">
        <f>IF('תחזית רווה'!I$5=0,"",I6)</f>
        <v/>
      </c>
      <c r="J67" s="78" t="str">
        <f>IF('תחזית רווה'!J$5=0,"",J6)</f>
        <v/>
      </c>
      <c r="K67" s="78" t="str">
        <f>IF('תחזית רווה'!K$5=0,"",K6)</f>
        <v/>
      </c>
      <c r="L67" s="78" t="str">
        <f>IF('תחזית רווה'!L$5=0,"",L6)</f>
        <v/>
      </c>
      <c r="M67" s="78" t="str">
        <f>IF('תחזית רווה'!M$5=0,"",M6)</f>
        <v/>
      </c>
      <c r="N67" s="78" t="str">
        <f>IF('תחזית רווה'!N$5=0,"",N6)</f>
        <v/>
      </c>
      <c r="O67" s="85">
        <f>SUM(C67:N67)</f>
        <v>0</v>
      </c>
    </row>
    <row r="68" spans="2:15" x14ac:dyDescent="0.3">
      <c r="B68" s="130">
        <f>B7</f>
        <v>0</v>
      </c>
      <c r="C68" s="78" t="str">
        <f>IF('תחזית רווה'!C$5=0,"",C7)</f>
        <v/>
      </c>
      <c r="D68" s="78" t="str">
        <f>IF('תחזית רווה'!D$5=0,"",D7)</f>
        <v/>
      </c>
      <c r="E68" s="78" t="str">
        <f>IF('תחזית רווה'!E$5=0,"",E7)</f>
        <v/>
      </c>
      <c r="F68" s="78" t="str">
        <f>IF('תחזית רווה'!F$5=0,"",F7)</f>
        <v/>
      </c>
      <c r="G68" s="78" t="str">
        <f>IF('תחזית רווה'!G$5=0,"",G7)</f>
        <v/>
      </c>
      <c r="H68" s="78" t="str">
        <f>IF('תחזית רווה'!H$5=0,"",H7)</f>
        <v/>
      </c>
      <c r="I68" s="78" t="str">
        <f>IF('תחזית רווה'!I$5=0,"",I7)</f>
        <v/>
      </c>
      <c r="J68" s="78" t="str">
        <f>IF('תחזית רווה'!J$5=0,"",J7)</f>
        <v/>
      </c>
      <c r="K68" s="78" t="str">
        <f>IF('תחזית רווה'!K$5=0,"",K7)</f>
        <v/>
      </c>
      <c r="L68" s="78" t="str">
        <f>IF('תחזית רווה'!L$5=0,"",L7)</f>
        <v/>
      </c>
      <c r="M68" s="78" t="str">
        <f>IF('תחזית רווה'!M$5=0,"",M7)</f>
        <v/>
      </c>
      <c r="N68" s="78" t="str">
        <f>IF('תחזית רווה'!N$5=0,"",N7)</f>
        <v/>
      </c>
      <c r="O68" s="85">
        <f t="shared" ref="O68:O90" si="5">SUM(C68:N68)</f>
        <v>0</v>
      </c>
    </row>
    <row r="69" spans="2:15" x14ac:dyDescent="0.3">
      <c r="B69" s="130">
        <f>B8</f>
        <v>0</v>
      </c>
      <c r="C69" s="78" t="str">
        <f>IF('תחזית רווה'!C$5=0,"",C8)</f>
        <v/>
      </c>
      <c r="D69" s="78" t="str">
        <f>IF('תחזית רווה'!D$5=0,"",D8)</f>
        <v/>
      </c>
      <c r="E69" s="78" t="str">
        <f>IF('תחזית רווה'!E$5=0,"",E8)</f>
        <v/>
      </c>
      <c r="F69" s="78" t="str">
        <f>IF('תחזית רווה'!F$5=0,"",F8)</f>
        <v/>
      </c>
      <c r="G69" s="78" t="str">
        <f>IF('תחזית רווה'!G$5=0,"",G8)</f>
        <v/>
      </c>
      <c r="H69" s="78" t="str">
        <f>IF('תחזית רווה'!H$5=0,"",H8)</f>
        <v/>
      </c>
      <c r="I69" s="78" t="str">
        <f>IF('תחזית רווה'!I$5=0,"",I8)</f>
        <v/>
      </c>
      <c r="J69" s="78" t="str">
        <f>IF('תחזית רווה'!J$5=0,"",J8)</f>
        <v/>
      </c>
      <c r="K69" s="78" t="str">
        <f>IF('תחזית רווה'!K$5=0,"",K8)</f>
        <v/>
      </c>
      <c r="L69" s="78" t="str">
        <f>IF('תחזית רווה'!L$5=0,"",L8)</f>
        <v/>
      </c>
      <c r="M69" s="78" t="str">
        <f>IF('תחזית רווה'!M$5=0,"",M8)</f>
        <v/>
      </c>
      <c r="N69" s="78" t="str">
        <f>IF('תחזית רווה'!N$5=0,"",N8)</f>
        <v/>
      </c>
      <c r="O69" s="85">
        <f t="shared" si="5"/>
        <v>0</v>
      </c>
    </row>
    <row r="70" spans="2:15" x14ac:dyDescent="0.3">
      <c r="B70" s="130">
        <f>B9</f>
        <v>0</v>
      </c>
      <c r="C70" s="78" t="str">
        <f>IF('תחזית רווה'!C$5=0,"",C9)</f>
        <v/>
      </c>
      <c r="D70" s="78" t="str">
        <f>IF('תחזית רווה'!D$5=0,"",D9)</f>
        <v/>
      </c>
      <c r="E70" s="78" t="str">
        <f>IF('תחזית רווה'!E$5=0,"",E9)</f>
        <v/>
      </c>
      <c r="F70" s="78" t="str">
        <f>IF('תחזית רווה'!F$5=0,"",F9)</f>
        <v/>
      </c>
      <c r="G70" s="78" t="str">
        <f>IF('תחזית רווה'!G$5=0,"",G9)</f>
        <v/>
      </c>
      <c r="H70" s="78" t="str">
        <f>IF('תחזית רווה'!H$5=0,"",H9)</f>
        <v/>
      </c>
      <c r="I70" s="78" t="str">
        <f>IF('תחזית רווה'!I$5=0,"",I9)</f>
        <v/>
      </c>
      <c r="J70" s="78" t="str">
        <f>IF('תחזית רווה'!J$5=0,"",J9)</f>
        <v/>
      </c>
      <c r="K70" s="78" t="str">
        <f>IF('תחזית רווה'!K$5=0,"",K9)</f>
        <v/>
      </c>
      <c r="L70" s="78" t="str">
        <f>IF('תחזית רווה'!L$5=0,"",L9)</f>
        <v/>
      </c>
      <c r="M70" s="78" t="str">
        <f>IF('תחזית רווה'!M$5=0,"",M9)</f>
        <v/>
      </c>
      <c r="N70" s="78" t="str">
        <f>IF('תחזית רווה'!N$5=0,"",N9)</f>
        <v/>
      </c>
      <c r="O70" s="85">
        <f t="shared" si="5"/>
        <v>0</v>
      </c>
    </row>
    <row r="71" spans="2:15" x14ac:dyDescent="0.3">
      <c r="B71" s="130">
        <f>B10</f>
        <v>0</v>
      </c>
      <c r="C71" s="78" t="str">
        <f>IF('תחזית רווה'!C$5=0,"",C10)</f>
        <v/>
      </c>
      <c r="D71" s="78" t="str">
        <f>IF('תחזית רווה'!D$5=0,"",D10)</f>
        <v/>
      </c>
      <c r="E71" s="78" t="str">
        <f>IF('תחזית רווה'!E$5=0,"",E10)</f>
        <v/>
      </c>
      <c r="F71" s="78" t="str">
        <f>IF('תחזית רווה'!F$5=0,"",F10)</f>
        <v/>
      </c>
      <c r="G71" s="78" t="str">
        <f>IF('תחזית רווה'!G$5=0,"",G10)</f>
        <v/>
      </c>
      <c r="H71" s="78" t="str">
        <f>IF('תחזית רווה'!H$5=0,"",H10)</f>
        <v/>
      </c>
      <c r="I71" s="78" t="str">
        <f>IF('תחזית רווה'!I$5=0,"",I10)</f>
        <v/>
      </c>
      <c r="J71" s="78" t="str">
        <f>IF('תחזית רווה'!J$5=0,"",J10)</f>
        <v/>
      </c>
      <c r="K71" s="78" t="str">
        <f>IF('תחזית רווה'!K$5=0,"",K10)</f>
        <v/>
      </c>
      <c r="L71" s="78" t="str">
        <f>IF('תחזית רווה'!L$5=0,"",L10)</f>
        <v/>
      </c>
      <c r="M71" s="78" t="str">
        <f>IF('תחזית רווה'!M$5=0,"",M10)</f>
        <v/>
      </c>
      <c r="N71" s="78" t="str">
        <f>IF('תחזית רווה'!N$5=0,"",N10)</f>
        <v/>
      </c>
      <c r="O71" s="85">
        <f t="shared" si="5"/>
        <v>0</v>
      </c>
    </row>
    <row r="72" spans="2:15" x14ac:dyDescent="0.3">
      <c r="B72" s="130">
        <f>B11</f>
        <v>0</v>
      </c>
      <c r="C72" s="78" t="str">
        <f>IF('תחזית רווה'!C$5=0,"",C11)</f>
        <v/>
      </c>
      <c r="D72" s="78" t="str">
        <f>IF('תחזית רווה'!D$5=0,"",D11)</f>
        <v/>
      </c>
      <c r="E72" s="78" t="str">
        <f>IF('תחזית רווה'!E$5=0,"",E11)</f>
        <v/>
      </c>
      <c r="F72" s="78" t="str">
        <f>IF('תחזית רווה'!F$5=0,"",F11)</f>
        <v/>
      </c>
      <c r="G72" s="78" t="str">
        <f>IF('תחזית רווה'!G$5=0,"",G11)</f>
        <v/>
      </c>
      <c r="H72" s="78" t="str">
        <f>IF('תחזית רווה'!H$5=0,"",H11)</f>
        <v/>
      </c>
      <c r="I72" s="78" t="str">
        <f>IF('תחזית רווה'!I$5=0,"",I11)</f>
        <v/>
      </c>
      <c r="J72" s="78" t="str">
        <f>IF('תחזית רווה'!J$5=0,"",J11)</f>
        <v/>
      </c>
      <c r="K72" s="78" t="str">
        <f>IF('תחזית רווה'!K$5=0,"",K11)</f>
        <v/>
      </c>
      <c r="L72" s="78" t="str">
        <f>IF('תחזית רווה'!L$5=0,"",L11)</f>
        <v/>
      </c>
      <c r="M72" s="78" t="str">
        <f>IF('תחזית רווה'!M$5=0,"",M11)</f>
        <v/>
      </c>
      <c r="N72" s="78" t="str">
        <f>IF('תחזית רווה'!N$5=0,"",N11)</f>
        <v/>
      </c>
      <c r="O72" s="85">
        <f t="shared" si="5"/>
        <v>0</v>
      </c>
    </row>
    <row r="73" spans="2:15" x14ac:dyDescent="0.3">
      <c r="B73" s="130">
        <f>B12</f>
        <v>0</v>
      </c>
      <c r="C73" s="78" t="str">
        <f>IF('תחזית רווה'!C$5=0,"",C12)</f>
        <v/>
      </c>
      <c r="D73" s="78" t="str">
        <f>IF('תחזית רווה'!D$5=0,"",D12)</f>
        <v/>
      </c>
      <c r="E73" s="78" t="str">
        <f>IF('תחזית רווה'!E$5=0,"",E12)</f>
        <v/>
      </c>
      <c r="F73" s="78" t="str">
        <f>IF('תחזית רווה'!F$5=0,"",F12)</f>
        <v/>
      </c>
      <c r="G73" s="78" t="str">
        <f>IF('תחזית רווה'!G$5=0,"",G12)</f>
        <v/>
      </c>
      <c r="H73" s="78" t="str">
        <f>IF('תחזית רווה'!H$5=0,"",H12)</f>
        <v/>
      </c>
      <c r="I73" s="78" t="str">
        <f>IF('תחזית רווה'!I$5=0,"",I12)</f>
        <v/>
      </c>
      <c r="J73" s="78" t="str">
        <f>IF('תחזית רווה'!J$5=0,"",J12)</f>
        <v/>
      </c>
      <c r="K73" s="78" t="str">
        <f>IF('תחזית רווה'!K$5=0,"",K12)</f>
        <v/>
      </c>
      <c r="L73" s="78" t="str">
        <f>IF('תחזית רווה'!L$5=0,"",L12)</f>
        <v/>
      </c>
      <c r="M73" s="78" t="str">
        <f>IF('תחזית רווה'!M$5=0,"",M12)</f>
        <v/>
      </c>
      <c r="N73" s="78" t="str">
        <f>IF('תחזית רווה'!N$5=0,"",N12)</f>
        <v/>
      </c>
      <c r="O73" s="85">
        <f t="shared" si="5"/>
        <v>0</v>
      </c>
    </row>
    <row r="74" spans="2:15" x14ac:dyDescent="0.3">
      <c r="B74" s="130">
        <f>B13</f>
        <v>0</v>
      </c>
      <c r="C74" s="78" t="str">
        <f>IF('תחזית רווה'!C$5=0,"",C13)</f>
        <v/>
      </c>
      <c r="D74" s="78" t="str">
        <f>IF('תחזית רווה'!D$5=0,"",D13)</f>
        <v/>
      </c>
      <c r="E74" s="78" t="str">
        <f>IF('תחזית רווה'!E$5=0,"",E13)</f>
        <v/>
      </c>
      <c r="F74" s="78" t="str">
        <f>IF('תחזית רווה'!F$5=0,"",F13)</f>
        <v/>
      </c>
      <c r="G74" s="78" t="str">
        <f>IF('תחזית רווה'!G$5=0,"",G13)</f>
        <v/>
      </c>
      <c r="H74" s="78" t="str">
        <f>IF('תחזית רווה'!H$5=0,"",H13)</f>
        <v/>
      </c>
      <c r="I74" s="78" t="str">
        <f>IF('תחזית רווה'!I$5=0,"",I13)</f>
        <v/>
      </c>
      <c r="J74" s="78" t="str">
        <f>IF('תחזית רווה'!J$5=0,"",J13)</f>
        <v/>
      </c>
      <c r="K74" s="78" t="str">
        <f>IF('תחזית רווה'!K$5=0,"",K13)</f>
        <v/>
      </c>
      <c r="L74" s="78" t="str">
        <f>IF('תחזית רווה'!L$5=0,"",L13)</f>
        <v/>
      </c>
      <c r="M74" s="78" t="str">
        <f>IF('תחזית רווה'!M$5=0,"",M13)</f>
        <v/>
      </c>
      <c r="N74" s="78" t="str">
        <f>IF('תחזית רווה'!N$5=0,"",N13)</f>
        <v/>
      </c>
      <c r="O74" s="85">
        <f t="shared" si="5"/>
        <v>0</v>
      </c>
    </row>
    <row r="75" spans="2:15" x14ac:dyDescent="0.3">
      <c r="B75" s="130">
        <f>B14</f>
        <v>0</v>
      </c>
      <c r="C75" s="78" t="str">
        <f>IF('תחזית רווה'!C$5=0,"",C14)</f>
        <v/>
      </c>
      <c r="D75" s="78" t="str">
        <f>IF('תחזית רווה'!D$5=0,"",D15)</f>
        <v/>
      </c>
      <c r="E75" s="78" t="str">
        <f>IF('תחזית רווה'!E$5=0,"",E15)</f>
        <v/>
      </c>
      <c r="F75" s="78" t="str">
        <f>IF('תחזית רווה'!F$5=0,"",F15)</f>
        <v/>
      </c>
      <c r="G75" s="78" t="str">
        <f>IF('תחזית רווה'!G$5=0,"",G15)</f>
        <v/>
      </c>
      <c r="H75" s="78" t="str">
        <f>IF('תחזית רווה'!H$5=0,"",H15)</f>
        <v/>
      </c>
      <c r="I75" s="78" t="str">
        <f>IF('תחזית רווה'!I$5=0,"",I15)</f>
        <v/>
      </c>
      <c r="J75" s="78" t="str">
        <f>IF('תחזית רווה'!J$5=0,"",J15)</f>
        <v/>
      </c>
      <c r="K75" s="78" t="str">
        <f>IF('תחזית רווה'!K$5=0,"",K15)</f>
        <v/>
      </c>
      <c r="L75" s="78" t="str">
        <f>IF('תחזית רווה'!L$5=0,"",L15)</f>
        <v/>
      </c>
      <c r="M75" s="78" t="str">
        <f>IF('תחזית רווה'!M$5=0,"",M15)</f>
        <v/>
      </c>
      <c r="N75" s="78" t="str">
        <f>IF('תחזית רווה'!N$5=0,"",N15)</f>
        <v/>
      </c>
      <c r="O75" s="85">
        <f t="shared" si="5"/>
        <v>0</v>
      </c>
    </row>
    <row r="76" spans="2:15" x14ac:dyDescent="0.3">
      <c r="B76" s="130">
        <f>B15</f>
        <v>0</v>
      </c>
      <c r="C76" s="78" t="str">
        <f>IF('תחזית רווה'!C$5=0,"",C15)</f>
        <v/>
      </c>
      <c r="D76" s="78" t="str">
        <f>IF('תחזית רווה'!D$5=0,"",#REF!)</f>
        <v/>
      </c>
      <c r="E76" s="78" t="str">
        <f>IF('תחזית רווה'!E$5=0,"",#REF!)</f>
        <v/>
      </c>
      <c r="F76" s="78" t="str">
        <f>IF('תחזית רווה'!F$5=0,"",#REF!)</f>
        <v/>
      </c>
      <c r="G76" s="78" t="str">
        <f>IF('תחזית רווה'!G$5=0,"",#REF!)</f>
        <v/>
      </c>
      <c r="H76" s="78" t="str">
        <f>IF('תחזית רווה'!H$5=0,"",#REF!)</f>
        <v/>
      </c>
      <c r="I76" s="78" t="str">
        <f>IF('תחזית רווה'!I$5=0,"",#REF!)</f>
        <v/>
      </c>
      <c r="J76" s="78" t="str">
        <f>IF('תחזית רווה'!J$5=0,"",#REF!)</f>
        <v/>
      </c>
      <c r="K76" s="78" t="str">
        <f>IF('תחזית רווה'!K$5=0,"",#REF!)</f>
        <v/>
      </c>
      <c r="L76" s="78" t="str">
        <f>IF('תחזית רווה'!L$5=0,"",#REF!)</f>
        <v/>
      </c>
      <c r="M76" s="78" t="str">
        <f>IF('תחזית רווה'!M$5=0,"",#REF!)</f>
        <v/>
      </c>
      <c r="N76" s="78" t="str">
        <f>IF('תחזית רווה'!N$5=0,"",#REF!)</f>
        <v/>
      </c>
      <c r="O76" s="85">
        <f t="shared" si="5"/>
        <v>0</v>
      </c>
    </row>
    <row r="77" spans="2:15" x14ac:dyDescent="0.3">
      <c r="B77" s="130">
        <f>B16</f>
        <v>0</v>
      </c>
      <c r="C77" s="78" t="str">
        <f>IF('תחזית רווה'!C$5=0,"",C16)</f>
        <v/>
      </c>
      <c r="D77" s="78" t="str">
        <f>IF('תחזית רווה'!D$5=0,"",D16)</f>
        <v/>
      </c>
      <c r="E77" s="78" t="str">
        <f>IF('תחזית רווה'!E$5=0,"",E16)</f>
        <v/>
      </c>
      <c r="F77" s="78" t="str">
        <f>IF('תחזית רווה'!F$5=0,"",F16)</f>
        <v/>
      </c>
      <c r="G77" s="78" t="str">
        <f>IF('תחזית רווה'!G$5=0,"",G16)</f>
        <v/>
      </c>
      <c r="H77" s="78" t="str">
        <f>IF('תחזית רווה'!H$5=0,"",H16)</f>
        <v/>
      </c>
      <c r="I77" s="78" t="str">
        <f>IF('תחזית רווה'!I$5=0,"",I16)</f>
        <v/>
      </c>
      <c r="J77" s="78" t="str">
        <f>IF('תחזית רווה'!J$5=0,"",J16)</f>
        <v/>
      </c>
      <c r="K77" s="78" t="str">
        <f>IF('תחזית רווה'!K$5=0,"",K16)</f>
        <v/>
      </c>
      <c r="L77" s="78" t="str">
        <f>IF('תחזית רווה'!L$5=0,"",L16)</f>
        <v/>
      </c>
      <c r="M77" s="78" t="str">
        <f>IF('תחזית רווה'!M$5=0,"",M16)</f>
        <v/>
      </c>
      <c r="N77" s="78" t="str">
        <f>IF('תחזית רווה'!N$5=0,"",N16)</f>
        <v/>
      </c>
      <c r="O77" s="85">
        <f t="shared" si="5"/>
        <v>0</v>
      </c>
    </row>
    <row r="78" spans="2:15" x14ac:dyDescent="0.3">
      <c r="B78" s="130">
        <f>B17</f>
        <v>0</v>
      </c>
      <c r="C78" s="78" t="str">
        <f>IF('תחזית רווה'!C$5=0,"",C17)</f>
        <v/>
      </c>
      <c r="D78" s="78" t="str">
        <f>IF('תחזית רווה'!D$5=0,"",D17)</f>
        <v/>
      </c>
      <c r="E78" s="78" t="str">
        <f>IF('תחזית רווה'!E$5=0,"",E17)</f>
        <v/>
      </c>
      <c r="F78" s="78" t="str">
        <f>IF('תחזית רווה'!F$5=0,"",F17)</f>
        <v/>
      </c>
      <c r="G78" s="78" t="str">
        <f>IF('תחזית רווה'!G$5=0,"",G17)</f>
        <v/>
      </c>
      <c r="H78" s="78" t="str">
        <f>IF('תחזית רווה'!H$5=0,"",H17)</f>
        <v/>
      </c>
      <c r="I78" s="78" t="str">
        <f>IF('תחזית רווה'!I$5=0,"",I17)</f>
        <v/>
      </c>
      <c r="J78" s="78" t="str">
        <f>IF('תחזית רווה'!J$5=0,"",J17)</f>
        <v/>
      </c>
      <c r="K78" s="78" t="str">
        <f>IF('תחזית רווה'!K$5=0,"",K17)</f>
        <v/>
      </c>
      <c r="L78" s="78" t="str">
        <f>IF('תחזית רווה'!L$5=0,"",L17)</f>
        <v/>
      </c>
      <c r="M78" s="78" t="str">
        <f>IF('תחזית רווה'!M$5=0,"",M17)</f>
        <v/>
      </c>
      <c r="N78" s="78" t="str">
        <f>IF('תחזית רווה'!N$5=0,"",N17)</f>
        <v/>
      </c>
      <c r="O78" s="85">
        <f t="shared" si="5"/>
        <v>0</v>
      </c>
    </row>
    <row r="79" spans="2:15" x14ac:dyDescent="0.3">
      <c r="B79" s="130">
        <f>B18</f>
        <v>0</v>
      </c>
      <c r="C79" s="78" t="str">
        <f>IF('תחזית רווה'!C$5=0,"",C18)</f>
        <v/>
      </c>
      <c r="D79" s="78" t="str">
        <f>IF('תחזית רווה'!D$5=0,"",D18)</f>
        <v/>
      </c>
      <c r="E79" s="78" t="str">
        <f>IF('תחזית רווה'!E$5=0,"",E18)</f>
        <v/>
      </c>
      <c r="F79" s="78" t="str">
        <f>IF('תחזית רווה'!F$5=0,"",F18)</f>
        <v/>
      </c>
      <c r="G79" s="78" t="str">
        <f>IF('תחזית רווה'!G$5=0,"",G18)</f>
        <v/>
      </c>
      <c r="H79" s="78" t="str">
        <f>IF('תחזית רווה'!H$5=0,"",H18)</f>
        <v/>
      </c>
      <c r="I79" s="78" t="str">
        <f>IF('תחזית רווה'!I$5=0,"",I18)</f>
        <v/>
      </c>
      <c r="J79" s="78" t="str">
        <f>IF('תחזית רווה'!J$5=0,"",J18)</f>
        <v/>
      </c>
      <c r="K79" s="78" t="str">
        <f>IF('תחזית רווה'!K$5=0,"",K18)</f>
        <v/>
      </c>
      <c r="L79" s="78" t="str">
        <f>IF('תחזית רווה'!L$5=0,"",L18)</f>
        <v/>
      </c>
      <c r="M79" s="78" t="str">
        <f>IF('תחזית רווה'!M$5=0,"",M18)</f>
        <v/>
      </c>
      <c r="N79" s="78" t="str">
        <f>IF('תחזית רווה'!N$5=0,"",N18)</f>
        <v/>
      </c>
      <c r="O79" s="85">
        <f t="shared" si="5"/>
        <v>0</v>
      </c>
    </row>
    <row r="80" spans="2:15" x14ac:dyDescent="0.3">
      <c r="B80" s="130">
        <f>B19</f>
        <v>0</v>
      </c>
      <c r="C80" s="78" t="str">
        <f>IF('תחזית רווה'!C$5=0,"",C19)</f>
        <v/>
      </c>
      <c r="D80" s="78" t="str">
        <f>IF('תחזית רווה'!D$5=0,"",D19)</f>
        <v/>
      </c>
      <c r="E80" s="78" t="str">
        <f>IF('תחזית רווה'!E$5=0,"",E19)</f>
        <v/>
      </c>
      <c r="F80" s="78" t="str">
        <f>IF('תחזית רווה'!F$5=0,"",F19)</f>
        <v/>
      </c>
      <c r="G80" s="78" t="str">
        <f>IF('תחזית רווה'!G$5=0,"",G19)</f>
        <v/>
      </c>
      <c r="H80" s="78" t="str">
        <f>IF('תחזית רווה'!H$5=0,"",H19)</f>
        <v/>
      </c>
      <c r="I80" s="78" t="str">
        <f>IF('תחזית רווה'!I$5=0,"",I19)</f>
        <v/>
      </c>
      <c r="J80" s="78" t="str">
        <f>IF('תחזית רווה'!J$5=0,"",J19)</f>
        <v/>
      </c>
      <c r="K80" s="78" t="str">
        <f>IF('תחזית רווה'!K$5=0,"",K19)</f>
        <v/>
      </c>
      <c r="L80" s="78" t="str">
        <f>IF('תחזית רווה'!L$5=0,"",L19)</f>
        <v/>
      </c>
      <c r="M80" s="78" t="str">
        <f>IF('תחזית רווה'!M$5=0,"",M19)</f>
        <v/>
      </c>
      <c r="N80" s="78" t="str">
        <f>IF('תחזית רווה'!N$5=0,"",N19)</f>
        <v/>
      </c>
      <c r="O80" s="85">
        <f t="shared" si="5"/>
        <v>0</v>
      </c>
    </row>
    <row r="81" spans="2:15" x14ac:dyDescent="0.3">
      <c r="B81" s="130">
        <f>B20</f>
        <v>0</v>
      </c>
      <c r="C81" s="78" t="str">
        <f>IF('תחזית רווה'!C$5=0,"",C20)</f>
        <v/>
      </c>
      <c r="D81" s="78" t="str">
        <f>IF('תחזית רווה'!D$5=0,"",D20)</f>
        <v/>
      </c>
      <c r="E81" s="78" t="str">
        <f>IF('תחזית רווה'!E$5=0,"",E20)</f>
        <v/>
      </c>
      <c r="F81" s="78" t="str">
        <f>IF('תחזית רווה'!F$5=0,"",F20)</f>
        <v/>
      </c>
      <c r="G81" s="78" t="str">
        <f>IF('תחזית רווה'!G$5=0,"",G20)</f>
        <v/>
      </c>
      <c r="H81" s="78" t="str">
        <f>IF('תחזית רווה'!H$5=0,"",H20)</f>
        <v/>
      </c>
      <c r="I81" s="78" t="str">
        <f>IF('תחזית רווה'!I$5=0,"",I20)</f>
        <v/>
      </c>
      <c r="J81" s="78" t="str">
        <f>IF('תחזית רווה'!J$5=0,"",J20)</f>
        <v/>
      </c>
      <c r="K81" s="78" t="str">
        <f>IF('תחזית רווה'!K$5=0,"",K20)</f>
        <v/>
      </c>
      <c r="L81" s="78" t="str">
        <f>IF('תחזית רווה'!L$5=0,"",L20)</f>
        <v/>
      </c>
      <c r="M81" s="78" t="str">
        <f>IF('תחזית רווה'!M$5=0,"",M20)</f>
        <v/>
      </c>
      <c r="N81" s="78" t="str">
        <f>IF('תחזית רווה'!N$5=0,"",N20)</f>
        <v/>
      </c>
      <c r="O81" s="85">
        <f t="shared" si="5"/>
        <v>0</v>
      </c>
    </row>
    <row r="82" spans="2:15" x14ac:dyDescent="0.3">
      <c r="B82" s="130">
        <f>B21</f>
        <v>0</v>
      </c>
      <c r="C82" s="78" t="str">
        <f>IF('תחזית רווה'!C$5=0,"",C21)</f>
        <v/>
      </c>
      <c r="D82" s="78" t="str">
        <f>IF('תחזית רווה'!D$5=0,"",D21)</f>
        <v/>
      </c>
      <c r="E82" s="78" t="str">
        <f>IF('תחזית רווה'!E$5=0,"",E21)</f>
        <v/>
      </c>
      <c r="F82" s="78" t="str">
        <f>IF('תחזית רווה'!F$5=0,"",F21)</f>
        <v/>
      </c>
      <c r="G82" s="78" t="str">
        <f>IF('תחזית רווה'!G$5=0,"",G21)</f>
        <v/>
      </c>
      <c r="H82" s="78" t="str">
        <f>IF('תחזית רווה'!H$5=0,"",H21)</f>
        <v/>
      </c>
      <c r="I82" s="78" t="str">
        <f>IF('תחזית רווה'!I$5=0,"",I21)</f>
        <v/>
      </c>
      <c r="J82" s="78" t="str">
        <f>IF('תחזית רווה'!J$5=0,"",J21)</f>
        <v/>
      </c>
      <c r="K82" s="78" t="str">
        <f>IF('תחזית רווה'!K$5=0,"",K21)</f>
        <v/>
      </c>
      <c r="L82" s="78" t="str">
        <f>IF('תחזית רווה'!L$5=0,"",L21)</f>
        <v/>
      </c>
      <c r="M82" s="78" t="str">
        <f>IF('תחזית רווה'!M$5=0,"",M21)</f>
        <v/>
      </c>
      <c r="N82" s="78" t="str">
        <f>IF('תחזית רווה'!N$5=0,"",N21)</f>
        <v/>
      </c>
      <c r="O82" s="85">
        <f t="shared" si="5"/>
        <v>0</v>
      </c>
    </row>
    <row r="83" spans="2:15" x14ac:dyDescent="0.3">
      <c r="B83" s="130">
        <f>B22</f>
        <v>0</v>
      </c>
      <c r="C83" s="78" t="str">
        <f>IF('תחזית רווה'!C$5=0,"",C22)</f>
        <v/>
      </c>
      <c r="D83" s="78" t="str">
        <f>IF('תחזית רווה'!D$5=0,"",D22)</f>
        <v/>
      </c>
      <c r="E83" s="78" t="str">
        <f>IF('תחזית רווה'!E$5=0,"",E22)</f>
        <v/>
      </c>
      <c r="F83" s="78" t="str">
        <f>IF('תחזית רווה'!F$5=0,"",F22)</f>
        <v/>
      </c>
      <c r="G83" s="78" t="str">
        <f>IF('תחזית רווה'!G$5=0,"",G22)</f>
        <v/>
      </c>
      <c r="H83" s="78" t="str">
        <f>IF('תחזית רווה'!H$5=0,"",H22)</f>
        <v/>
      </c>
      <c r="I83" s="78" t="str">
        <f>IF('תחזית רווה'!I$5=0,"",I22)</f>
        <v/>
      </c>
      <c r="J83" s="78" t="str">
        <f>IF('תחזית רווה'!J$5=0,"",J22)</f>
        <v/>
      </c>
      <c r="K83" s="78" t="str">
        <f>IF('תחזית רווה'!K$5=0,"",K22)</f>
        <v/>
      </c>
      <c r="L83" s="78" t="str">
        <f>IF('תחזית רווה'!L$5=0,"",L22)</f>
        <v/>
      </c>
      <c r="M83" s="78" t="str">
        <f>IF('תחזית רווה'!M$5=0,"",M22)</f>
        <v/>
      </c>
      <c r="N83" s="78" t="str">
        <f>IF('תחזית רווה'!N$5=0,"",N22)</f>
        <v/>
      </c>
      <c r="O83" s="85">
        <f t="shared" si="5"/>
        <v>0</v>
      </c>
    </row>
    <row r="84" spans="2:15" x14ac:dyDescent="0.3">
      <c r="B84" s="130">
        <f>B23</f>
        <v>0</v>
      </c>
      <c r="C84" s="78" t="str">
        <f>IF('תחזית רווה'!C$5=0,"",C23)</f>
        <v/>
      </c>
      <c r="D84" s="78" t="str">
        <f>IF('תחזית רווה'!D$5=0,"",D23)</f>
        <v/>
      </c>
      <c r="E84" s="78" t="str">
        <f>IF('תחזית רווה'!E$5=0,"",E23)</f>
        <v/>
      </c>
      <c r="F84" s="78" t="str">
        <f>IF('תחזית רווה'!F$5=0,"",F23)</f>
        <v/>
      </c>
      <c r="G84" s="78" t="str">
        <f>IF('תחזית רווה'!G$5=0,"",G23)</f>
        <v/>
      </c>
      <c r="H84" s="78" t="str">
        <f>IF('תחזית רווה'!H$5=0,"",H23)</f>
        <v/>
      </c>
      <c r="I84" s="78" t="str">
        <f>IF('תחזית רווה'!I$5=0,"",I23)</f>
        <v/>
      </c>
      <c r="J84" s="78" t="str">
        <f>IF('תחזית רווה'!J$5=0,"",J23)</f>
        <v/>
      </c>
      <c r="K84" s="78" t="str">
        <f>IF('תחזית רווה'!K$5=0,"",K23)</f>
        <v/>
      </c>
      <c r="L84" s="78" t="str">
        <f>IF('תחזית רווה'!L$5=0,"",L23)</f>
        <v/>
      </c>
      <c r="M84" s="78" t="str">
        <f>IF('תחזית רווה'!M$5=0,"",M23)</f>
        <v/>
      </c>
      <c r="N84" s="78" t="str">
        <f>IF('תחזית רווה'!N$5=0,"",N23)</f>
        <v/>
      </c>
      <c r="O84" s="85">
        <f t="shared" si="5"/>
        <v>0</v>
      </c>
    </row>
    <row r="85" spans="2:15" x14ac:dyDescent="0.3">
      <c r="B85" s="130">
        <f>B24</f>
        <v>0</v>
      </c>
      <c r="C85" s="78" t="str">
        <f>IF('תחזית רווה'!C$5=0,"",C24)</f>
        <v/>
      </c>
      <c r="D85" s="78" t="str">
        <f>IF('תחזית רווה'!D$5=0,"",D24)</f>
        <v/>
      </c>
      <c r="E85" s="78" t="str">
        <f>IF('תחזית רווה'!E$5=0,"",E24)</f>
        <v/>
      </c>
      <c r="F85" s="78" t="str">
        <f>IF('תחזית רווה'!F$5=0,"",F24)</f>
        <v/>
      </c>
      <c r="G85" s="78" t="str">
        <f>IF('תחזית רווה'!G$5=0,"",G24)</f>
        <v/>
      </c>
      <c r="H85" s="78" t="str">
        <f>IF('תחזית רווה'!H$5=0,"",H24)</f>
        <v/>
      </c>
      <c r="I85" s="78" t="str">
        <f>IF('תחזית רווה'!I$5=0,"",I24)</f>
        <v/>
      </c>
      <c r="J85" s="78" t="str">
        <f>IF('תחזית רווה'!J$5=0,"",J24)</f>
        <v/>
      </c>
      <c r="K85" s="78" t="str">
        <f>IF('תחזית רווה'!K$5=0,"",K24)</f>
        <v/>
      </c>
      <c r="L85" s="78" t="str">
        <f>IF('תחזית רווה'!L$5=0,"",L24)</f>
        <v/>
      </c>
      <c r="M85" s="78" t="str">
        <f>IF('תחזית רווה'!M$5=0,"",M24)</f>
        <v/>
      </c>
      <c r="N85" s="78" t="str">
        <f>IF('תחזית רווה'!N$5=0,"",N24)</f>
        <v/>
      </c>
      <c r="O85" s="85">
        <f t="shared" si="5"/>
        <v>0</v>
      </c>
    </row>
    <row r="86" spans="2:15" x14ac:dyDescent="0.3">
      <c r="B86" s="130">
        <f>B25</f>
        <v>0</v>
      </c>
      <c r="C86" s="78" t="str">
        <f>IF('תחזית רווה'!C$5=0,"",C25)</f>
        <v/>
      </c>
      <c r="D86" s="78" t="str">
        <f>IF('תחזית רווה'!D$5=0,"",D25)</f>
        <v/>
      </c>
      <c r="E86" s="78" t="str">
        <f>IF('תחזית רווה'!E$5=0,"",E25)</f>
        <v/>
      </c>
      <c r="F86" s="78" t="str">
        <f>IF('תחזית רווה'!F$5=0,"",F25)</f>
        <v/>
      </c>
      <c r="G86" s="78" t="str">
        <f>IF('תחזית רווה'!G$5=0,"",G25)</f>
        <v/>
      </c>
      <c r="H86" s="78" t="str">
        <f>IF('תחזית רווה'!H$5=0,"",H25)</f>
        <v/>
      </c>
      <c r="I86" s="78" t="str">
        <f>IF('תחזית רווה'!I$5=0,"",I25)</f>
        <v/>
      </c>
      <c r="J86" s="78" t="str">
        <f>IF('תחזית רווה'!J$5=0,"",J25)</f>
        <v/>
      </c>
      <c r="K86" s="78" t="str">
        <f>IF('תחזית רווה'!K$5=0,"",K25)</f>
        <v/>
      </c>
      <c r="L86" s="78" t="str">
        <f>IF('תחזית רווה'!L$5=0,"",L25)</f>
        <v/>
      </c>
      <c r="M86" s="78" t="str">
        <f>IF('תחזית רווה'!M$5=0,"",M25)</f>
        <v/>
      </c>
      <c r="N86" s="78" t="str">
        <f>IF('תחזית רווה'!N$5=0,"",N25)</f>
        <v/>
      </c>
      <c r="O86" s="85">
        <f t="shared" si="5"/>
        <v>0</v>
      </c>
    </row>
    <row r="87" spans="2:15" x14ac:dyDescent="0.3">
      <c r="B87" s="130">
        <f>B26</f>
        <v>0</v>
      </c>
      <c r="C87" s="78" t="str">
        <f>IF('תחזית רווה'!C$5=0,"",C26)</f>
        <v/>
      </c>
      <c r="D87" s="78" t="str">
        <f>IF('תחזית רווה'!D$5=0,"",D26)</f>
        <v/>
      </c>
      <c r="E87" s="78" t="str">
        <f>IF('תחזית רווה'!E$5=0,"",E26)</f>
        <v/>
      </c>
      <c r="F87" s="78" t="str">
        <f>IF('תחזית רווה'!F$5=0,"",F26)</f>
        <v/>
      </c>
      <c r="G87" s="78" t="str">
        <f>IF('תחזית רווה'!G$5=0,"",G26)</f>
        <v/>
      </c>
      <c r="H87" s="78" t="str">
        <f>IF('תחזית רווה'!H$5=0,"",H26)</f>
        <v/>
      </c>
      <c r="I87" s="78" t="str">
        <f>IF('תחזית רווה'!I$5=0,"",I26)</f>
        <v/>
      </c>
      <c r="J87" s="78" t="str">
        <f>IF('תחזית רווה'!J$5=0,"",J26)</f>
        <v/>
      </c>
      <c r="K87" s="78" t="str">
        <f>IF('תחזית רווה'!K$5=0,"",K26)</f>
        <v/>
      </c>
      <c r="L87" s="78" t="str">
        <f>IF('תחזית רווה'!L$5=0,"",L26)</f>
        <v/>
      </c>
      <c r="M87" s="78" t="str">
        <f>IF('תחזית רווה'!M$5=0,"",M26)</f>
        <v/>
      </c>
      <c r="N87" s="78" t="str">
        <f>IF('תחזית רווה'!N$5=0,"",N26)</f>
        <v/>
      </c>
      <c r="O87" s="85">
        <f t="shared" si="5"/>
        <v>0</v>
      </c>
    </row>
    <row r="88" spans="2:15" x14ac:dyDescent="0.3">
      <c r="B88" s="130">
        <f>B27</f>
        <v>0</v>
      </c>
      <c r="C88" s="78" t="str">
        <f>IF('תחזית רווה'!C$5=0,"",C27)</f>
        <v/>
      </c>
      <c r="D88" s="78" t="str">
        <f>IF('תחזית רווה'!D$5=0,"",D27)</f>
        <v/>
      </c>
      <c r="E88" s="78" t="str">
        <f>IF('תחזית רווה'!E$5=0,"",E27)</f>
        <v/>
      </c>
      <c r="F88" s="78" t="str">
        <f>IF('תחזית רווה'!F$5=0,"",F27)</f>
        <v/>
      </c>
      <c r="G88" s="78" t="str">
        <f>IF('תחזית רווה'!G$5=0,"",G27)</f>
        <v/>
      </c>
      <c r="H88" s="78" t="str">
        <f>IF('תחזית רווה'!H$5=0,"",H27)</f>
        <v/>
      </c>
      <c r="I88" s="78" t="str">
        <f>IF('תחזית רווה'!I$5=0,"",I27)</f>
        <v/>
      </c>
      <c r="J88" s="78" t="str">
        <f>IF('תחזית רווה'!J$5=0,"",J27)</f>
        <v/>
      </c>
      <c r="K88" s="78" t="str">
        <f>IF('תחזית רווה'!K$5=0,"",K27)</f>
        <v/>
      </c>
      <c r="L88" s="78" t="str">
        <f>IF('תחזית רווה'!L$5=0,"",L27)</f>
        <v/>
      </c>
      <c r="M88" s="78" t="str">
        <f>IF('תחזית רווה'!M$5=0,"",M27)</f>
        <v/>
      </c>
      <c r="N88" s="78" t="str">
        <f>IF('תחזית רווה'!N$5=0,"",N27)</f>
        <v/>
      </c>
      <c r="O88" s="85">
        <f t="shared" si="5"/>
        <v>0</v>
      </c>
    </row>
    <row r="89" spans="2:15" x14ac:dyDescent="0.3">
      <c r="B89" s="130">
        <f>B28</f>
        <v>0</v>
      </c>
      <c r="C89" s="78" t="str">
        <f>IF('תחזית רווה'!C$5=0,"",C28)</f>
        <v/>
      </c>
      <c r="D89" s="78" t="str">
        <f>IF('תחזית רווה'!D$5=0,"",D28)</f>
        <v/>
      </c>
      <c r="E89" s="78" t="str">
        <f>IF('תחזית רווה'!E$5=0,"",E28)</f>
        <v/>
      </c>
      <c r="F89" s="78" t="str">
        <f>IF('תחזית רווה'!F$5=0,"",F28)</f>
        <v/>
      </c>
      <c r="G89" s="78" t="str">
        <f>IF('תחזית רווה'!G$5=0,"",G28)</f>
        <v/>
      </c>
      <c r="H89" s="78" t="str">
        <f>IF('תחזית רווה'!H$5=0,"",H28)</f>
        <v/>
      </c>
      <c r="I89" s="78" t="str">
        <f>IF('תחזית רווה'!I$5=0,"",I28)</f>
        <v/>
      </c>
      <c r="J89" s="78" t="str">
        <f>IF('תחזית רווה'!J$5=0,"",J28)</f>
        <v/>
      </c>
      <c r="K89" s="78" t="str">
        <f>IF('תחזית רווה'!K$5=0,"",K28)</f>
        <v/>
      </c>
      <c r="L89" s="78" t="str">
        <f>IF('תחזית רווה'!L$5=0,"",L28)</f>
        <v/>
      </c>
      <c r="M89" s="78" t="str">
        <f>IF('תחזית רווה'!M$5=0,"",M28)</f>
        <v/>
      </c>
      <c r="N89" s="78" t="str">
        <f>IF('תחזית רווה'!N$5=0,"",N28)</f>
        <v/>
      </c>
      <c r="O89" s="85">
        <f t="shared" si="5"/>
        <v>0</v>
      </c>
    </row>
    <row r="90" spans="2:15" x14ac:dyDescent="0.3">
      <c r="B90" s="130">
        <f>B29</f>
        <v>0</v>
      </c>
      <c r="C90" s="78" t="str">
        <f>IF('תחזית רווה'!C$5=0,"",C29)</f>
        <v/>
      </c>
      <c r="D90" s="78" t="str">
        <f>IF('תחזית רווה'!D$5=0,"",D29)</f>
        <v/>
      </c>
      <c r="E90" s="78" t="str">
        <f>IF('תחזית רווה'!E$5=0,"",E29)</f>
        <v/>
      </c>
      <c r="F90" s="78" t="str">
        <f>IF('תחזית רווה'!F$5=0,"",F29)</f>
        <v/>
      </c>
      <c r="G90" s="78" t="str">
        <f>IF('תחזית רווה'!G$5=0,"",G29)</f>
        <v/>
      </c>
      <c r="H90" s="78" t="str">
        <f>IF('תחזית רווה'!H$5=0,"",H29)</f>
        <v/>
      </c>
      <c r="I90" s="78" t="str">
        <f>IF('תחזית רווה'!I$5=0,"",I29)</f>
        <v/>
      </c>
      <c r="J90" s="78" t="str">
        <f>IF('תחזית רווה'!J$5=0,"",J29)</f>
        <v/>
      </c>
      <c r="K90" s="78" t="str">
        <f>IF('תחזית רווה'!K$5=0,"",K29)</f>
        <v/>
      </c>
      <c r="L90" s="78" t="str">
        <f>IF('תחזית רווה'!L$5=0,"",L29)</f>
        <v/>
      </c>
      <c r="M90" s="78" t="str">
        <f>IF('תחזית רווה'!M$5=0,"",M29)</f>
        <v/>
      </c>
      <c r="N90" s="78" t="str">
        <f>IF('תחזית רווה'!N$5=0,"",N29)</f>
        <v/>
      </c>
      <c r="O90" s="85">
        <f t="shared" si="5"/>
        <v>0</v>
      </c>
    </row>
  </sheetData>
  <sortState xmlns:xlrd2="http://schemas.microsoft.com/office/spreadsheetml/2017/richdata2" ref="B6:N14">
    <sortCondition ref="B6"/>
  </sortState>
  <pageMargins left="0.7" right="0.7" top="0.75" bottom="0.75" header="0.3" footer="0.3"/>
  <pageSetup paperSize="9" scale="64" orientation="landscape" r:id="rId1"/>
  <rowBreaks count="1" manualBreakCount="1">
    <brk id="64" max="16383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4F5FF5-0493-411E-9CF9-1FBA04665B31}">
  <sheetPr codeName="גיליון18"/>
  <dimension ref="A1:Q109"/>
  <sheetViews>
    <sheetView showGridLines="0" rightToLeft="1" zoomScale="80" zoomScaleNormal="80" zoomScaleSheetLayoutView="7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E11" sqref="E11"/>
    </sheetView>
  </sheetViews>
  <sheetFormatPr defaultColWidth="9" defaultRowHeight="14" outlineLevelRow="1" x14ac:dyDescent="0.3"/>
  <cols>
    <col min="1" max="1" width="2.08203125" style="69" customWidth="1"/>
    <col min="2" max="2" width="35" style="70" customWidth="1"/>
    <col min="3" max="3" width="12.5" style="69" bestFit="1" customWidth="1"/>
    <col min="4" max="4" width="11.4140625" style="69" bestFit="1" customWidth="1"/>
    <col min="5" max="5" width="11.6640625" style="69" customWidth="1"/>
    <col min="6" max="6" width="12.9140625" style="69" customWidth="1"/>
    <col min="7" max="15" width="10.58203125" style="69" customWidth="1"/>
    <col min="16" max="16" width="4.5" style="69" customWidth="1"/>
    <col min="17" max="17" width="11.6640625" style="69" bestFit="1" customWidth="1"/>
    <col min="18" max="16384" width="9" style="69"/>
  </cols>
  <sheetData>
    <row r="1" spans="1:17" ht="14.5" thickBot="1" x14ac:dyDescent="0.35">
      <c r="E1" s="206" t="s">
        <v>96</v>
      </c>
      <c r="F1" s="206" t="s">
        <v>97</v>
      </c>
    </row>
    <row r="2" spans="1:17" ht="14.5" thickBot="1" x14ac:dyDescent="0.35">
      <c r="B2" s="70" t="s">
        <v>44</v>
      </c>
      <c r="C2" s="162" t="s">
        <v>46</v>
      </c>
      <c r="D2" s="207"/>
      <c r="E2" s="208"/>
      <c r="F2" s="209"/>
    </row>
    <row r="3" spans="1:17" ht="18" customHeight="1" thickBot="1" x14ac:dyDescent="0.35">
      <c r="C3" s="70"/>
      <c r="E3" s="74"/>
      <c r="H3" s="74"/>
      <c r="J3" s="69" t="s">
        <v>43</v>
      </c>
      <c r="K3" s="74"/>
      <c r="N3" s="74"/>
      <c r="O3" s="74"/>
    </row>
    <row r="4" spans="1:17" x14ac:dyDescent="0.3">
      <c r="B4" s="161"/>
      <c r="C4" s="162" t="s">
        <v>43</v>
      </c>
      <c r="D4" s="162" t="s">
        <v>45</v>
      </c>
      <c r="E4" s="175">
        <v>-0.5</v>
      </c>
      <c r="F4" s="175">
        <v>-0.4</v>
      </c>
      <c r="G4" s="175">
        <v>-0.3</v>
      </c>
      <c r="H4" s="175">
        <v>-0.2</v>
      </c>
      <c r="I4" s="175">
        <v>-0.1</v>
      </c>
      <c r="J4" s="175">
        <v>0</v>
      </c>
      <c r="K4" s="175">
        <v>0.1</v>
      </c>
      <c r="L4" s="175">
        <v>0.2</v>
      </c>
      <c r="M4" s="175">
        <v>0.3</v>
      </c>
      <c r="N4" s="175">
        <v>0.4</v>
      </c>
      <c r="O4" s="176">
        <v>0.5</v>
      </c>
    </row>
    <row r="5" spans="1:17" x14ac:dyDescent="0.3">
      <c r="B5" s="77" t="s">
        <v>3</v>
      </c>
      <c r="C5" s="78">
        <f>C6+C8+C10+C12+C14</f>
        <v>0</v>
      </c>
      <c r="D5" s="78" t="str">
        <f>IFERROR(IF(D2=0,(D34+D52)/(1-$C$17-$C$103),(D34+D52)/(1-$D$2-$C$103)),"")</f>
        <v/>
      </c>
      <c r="E5" s="78">
        <f t="shared" ref="E5:O5" si="0">E6+E8+E10+E12+E14</f>
        <v>0</v>
      </c>
      <c r="F5" s="78">
        <f t="shared" si="0"/>
        <v>0</v>
      </c>
      <c r="G5" s="78">
        <f t="shared" si="0"/>
        <v>0</v>
      </c>
      <c r="H5" s="78">
        <f t="shared" si="0"/>
        <v>0</v>
      </c>
      <c r="I5" s="78">
        <f t="shared" si="0"/>
        <v>0</v>
      </c>
      <c r="J5" s="78">
        <f t="shared" si="0"/>
        <v>0</v>
      </c>
      <c r="K5" s="78">
        <f t="shared" si="0"/>
        <v>0</v>
      </c>
      <c r="L5" s="78">
        <f t="shared" si="0"/>
        <v>0</v>
      </c>
      <c r="M5" s="78">
        <f t="shared" si="0"/>
        <v>0</v>
      </c>
      <c r="N5" s="78">
        <f t="shared" si="0"/>
        <v>0</v>
      </c>
      <c r="O5" s="80">
        <f t="shared" si="0"/>
        <v>0</v>
      </c>
    </row>
    <row r="6" spans="1:17" ht="14.25" customHeight="1" outlineLevel="1" x14ac:dyDescent="0.3">
      <c r="A6" s="82"/>
      <c r="B6" s="83" t="str">
        <f>'תחזית רווה'!B6</f>
        <v>פעילות שוטפת</v>
      </c>
      <c r="C6" s="210">
        <f>'תחזית רווה'!P6</f>
        <v>0</v>
      </c>
      <c r="D6" s="84" t="str">
        <f>IFERROR(C7*$D$5,"")</f>
        <v/>
      </c>
      <c r="E6" s="84">
        <f>$C6*(1+E$4)</f>
        <v>0</v>
      </c>
      <c r="F6" s="84">
        <f t="shared" ref="F6:O14" si="1">$C6*(1+F$4)</f>
        <v>0</v>
      </c>
      <c r="G6" s="84">
        <f t="shared" si="1"/>
        <v>0</v>
      </c>
      <c r="H6" s="84">
        <f t="shared" si="1"/>
        <v>0</v>
      </c>
      <c r="I6" s="84">
        <f t="shared" si="1"/>
        <v>0</v>
      </c>
      <c r="J6" s="84">
        <f t="shared" si="1"/>
        <v>0</v>
      </c>
      <c r="K6" s="84">
        <f t="shared" si="1"/>
        <v>0</v>
      </c>
      <c r="L6" s="84">
        <f t="shared" si="1"/>
        <v>0</v>
      </c>
      <c r="M6" s="84">
        <f t="shared" si="1"/>
        <v>0</v>
      </c>
      <c r="N6" s="84">
        <f t="shared" si="1"/>
        <v>0</v>
      </c>
      <c r="O6" s="86">
        <f t="shared" si="1"/>
        <v>0</v>
      </c>
    </row>
    <row r="7" spans="1:17" outlineLevel="1" x14ac:dyDescent="0.3">
      <c r="A7" s="82"/>
      <c r="B7" s="83" t="str">
        <f>'תחזית רווה'!B7</f>
        <v>%</v>
      </c>
      <c r="C7" s="87" t="str">
        <f>IFERROR(C6/C$5,"")</f>
        <v/>
      </c>
      <c r="D7" s="87" t="str">
        <f t="shared" ref="D7:O15" si="2">IFERROR(D6/D$5,"")</f>
        <v/>
      </c>
      <c r="E7" s="87" t="str">
        <f t="shared" si="2"/>
        <v/>
      </c>
      <c r="F7" s="87" t="str">
        <f t="shared" si="2"/>
        <v/>
      </c>
      <c r="G7" s="87" t="str">
        <f t="shared" si="2"/>
        <v/>
      </c>
      <c r="H7" s="87" t="str">
        <f t="shared" si="2"/>
        <v/>
      </c>
      <c r="I7" s="87" t="str">
        <f t="shared" si="2"/>
        <v/>
      </c>
      <c r="J7" s="87" t="str">
        <f t="shared" si="2"/>
        <v/>
      </c>
      <c r="K7" s="87" t="str">
        <f t="shared" si="2"/>
        <v/>
      </c>
      <c r="L7" s="87" t="str">
        <f t="shared" si="2"/>
        <v/>
      </c>
      <c r="M7" s="87" t="str">
        <f t="shared" si="2"/>
        <v/>
      </c>
      <c r="N7" s="87" t="str">
        <f t="shared" si="2"/>
        <v/>
      </c>
      <c r="O7" s="89" t="str">
        <f t="shared" si="2"/>
        <v/>
      </c>
    </row>
    <row r="8" spans="1:17" outlineLevel="1" x14ac:dyDescent="0.3">
      <c r="A8" s="82"/>
      <c r="B8" s="83" t="str">
        <f>'תחזית רווה'!B8</f>
        <v>הכנסות 2</v>
      </c>
      <c r="C8" s="210">
        <f>'תחזית רווה'!P8</f>
        <v>0</v>
      </c>
      <c r="D8" s="84" t="str">
        <f>IFERROR(C9*$D$5,"")</f>
        <v/>
      </c>
      <c r="E8" s="84">
        <f t="shared" ref="E8" si="3">$C8*(1+E$4)</f>
        <v>0</v>
      </c>
      <c r="F8" s="84">
        <f t="shared" si="1"/>
        <v>0</v>
      </c>
      <c r="G8" s="84">
        <f t="shared" si="1"/>
        <v>0</v>
      </c>
      <c r="H8" s="84">
        <f t="shared" si="1"/>
        <v>0</v>
      </c>
      <c r="I8" s="84">
        <f t="shared" si="1"/>
        <v>0</v>
      </c>
      <c r="J8" s="84">
        <f t="shared" si="1"/>
        <v>0</v>
      </c>
      <c r="K8" s="84">
        <f t="shared" si="1"/>
        <v>0</v>
      </c>
      <c r="L8" s="84">
        <f t="shared" si="1"/>
        <v>0</v>
      </c>
      <c r="M8" s="84">
        <f t="shared" si="1"/>
        <v>0</v>
      </c>
      <c r="N8" s="84">
        <f t="shared" si="1"/>
        <v>0</v>
      </c>
      <c r="O8" s="86">
        <f t="shared" si="1"/>
        <v>0</v>
      </c>
    </row>
    <row r="9" spans="1:17" outlineLevel="1" x14ac:dyDescent="0.3">
      <c r="A9" s="82"/>
      <c r="B9" s="83" t="str">
        <f>'תחזית רווה'!B9</f>
        <v>%</v>
      </c>
      <c r="C9" s="87" t="str">
        <f t="shared" ref="C9:N9" si="4">IFERROR(C8/C$5,"")</f>
        <v/>
      </c>
      <c r="D9" s="87" t="str">
        <f>IFERROR(D8/D$5,"")</f>
        <v/>
      </c>
      <c r="E9" s="87" t="str">
        <f t="shared" si="4"/>
        <v/>
      </c>
      <c r="F9" s="87" t="str">
        <f t="shared" si="4"/>
        <v/>
      </c>
      <c r="G9" s="87" t="str">
        <f t="shared" si="4"/>
        <v/>
      </c>
      <c r="H9" s="87" t="str">
        <f t="shared" si="4"/>
        <v/>
      </c>
      <c r="I9" s="87" t="str">
        <f t="shared" si="4"/>
        <v/>
      </c>
      <c r="J9" s="87" t="str">
        <f t="shared" si="4"/>
        <v/>
      </c>
      <c r="K9" s="87" t="str">
        <f t="shared" si="4"/>
        <v/>
      </c>
      <c r="L9" s="87" t="str">
        <f t="shared" si="4"/>
        <v/>
      </c>
      <c r="M9" s="87" t="str">
        <f t="shared" si="4"/>
        <v/>
      </c>
      <c r="N9" s="87" t="str">
        <f t="shared" si="4"/>
        <v/>
      </c>
      <c r="O9" s="89" t="str">
        <f t="shared" si="2"/>
        <v/>
      </c>
    </row>
    <row r="10" spans="1:17" outlineLevel="1" x14ac:dyDescent="0.3">
      <c r="A10" s="82"/>
      <c r="B10" s="83" t="str">
        <f>'תחזית רווה'!B10</f>
        <v>הכנסות 3</v>
      </c>
      <c r="C10" s="210">
        <f>'תחזית רווה'!P10</f>
        <v>0</v>
      </c>
      <c r="D10" s="84" t="str">
        <f>IFERROR(C11*$D$5,"")</f>
        <v/>
      </c>
      <c r="E10" s="84">
        <f>$C10*(1+E$4)</f>
        <v>0</v>
      </c>
      <c r="F10" s="84">
        <f t="shared" si="1"/>
        <v>0</v>
      </c>
      <c r="G10" s="84">
        <f t="shared" si="1"/>
        <v>0</v>
      </c>
      <c r="H10" s="84">
        <f t="shared" si="1"/>
        <v>0</v>
      </c>
      <c r="I10" s="84">
        <f t="shared" si="1"/>
        <v>0</v>
      </c>
      <c r="J10" s="84">
        <f t="shared" si="1"/>
        <v>0</v>
      </c>
      <c r="K10" s="84">
        <f t="shared" si="1"/>
        <v>0</v>
      </c>
      <c r="L10" s="84">
        <f t="shared" si="1"/>
        <v>0</v>
      </c>
      <c r="M10" s="84">
        <f t="shared" si="1"/>
        <v>0</v>
      </c>
      <c r="N10" s="84">
        <f t="shared" si="1"/>
        <v>0</v>
      </c>
      <c r="O10" s="86">
        <f t="shared" si="1"/>
        <v>0</v>
      </c>
    </row>
    <row r="11" spans="1:17" outlineLevel="1" x14ac:dyDescent="0.3">
      <c r="A11" s="82"/>
      <c r="B11" s="83" t="str">
        <f>'תחזית רווה'!B11</f>
        <v>%</v>
      </c>
      <c r="C11" s="87" t="str">
        <f t="shared" ref="C11:N11" si="5">IFERROR(C10/C$5,"")</f>
        <v/>
      </c>
      <c r="D11" s="87" t="str">
        <f t="shared" si="5"/>
        <v/>
      </c>
      <c r="E11" s="87" t="str">
        <f t="shared" si="5"/>
        <v/>
      </c>
      <c r="F11" s="87" t="str">
        <f t="shared" si="5"/>
        <v/>
      </c>
      <c r="G11" s="87" t="str">
        <f t="shared" si="5"/>
        <v/>
      </c>
      <c r="H11" s="87" t="str">
        <f t="shared" si="5"/>
        <v/>
      </c>
      <c r="I11" s="87" t="str">
        <f t="shared" si="5"/>
        <v/>
      </c>
      <c r="J11" s="87" t="str">
        <f t="shared" si="5"/>
        <v/>
      </c>
      <c r="K11" s="87" t="str">
        <f t="shared" si="5"/>
        <v/>
      </c>
      <c r="L11" s="87" t="str">
        <f t="shared" si="5"/>
        <v/>
      </c>
      <c r="M11" s="87" t="str">
        <f t="shared" si="5"/>
        <v/>
      </c>
      <c r="N11" s="87" t="str">
        <f t="shared" si="5"/>
        <v/>
      </c>
      <c r="O11" s="89" t="str">
        <f t="shared" si="2"/>
        <v/>
      </c>
    </row>
    <row r="12" spans="1:17" outlineLevel="1" x14ac:dyDescent="0.3">
      <c r="A12" s="82"/>
      <c r="B12" s="83" t="str">
        <f>'תחזית רווה'!B12</f>
        <v>הכנסות 4</v>
      </c>
      <c r="C12" s="210">
        <f>'תחזית רווה'!P12</f>
        <v>0</v>
      </c>
      <c r="D12" s="84" t="str">
        <f>IFERROR(C13*$D$5,"")</f>
        <v/>
      </c>
      <c r="E12" s="84">
        <f>$C12*(1+E$4)</f>
        <v>0</v>
      </c>
      <c r="F12" s="84">
        <f t="shared" si="1"/>
        <v>0</v>
      </c>
      <c r="G12" s="84">
        <f t="shared" si="1"/>
        <v>0</v>
      </c>
      <c r="H12" s="84">
        <f t="shared" si="1"/>
        <v>0</v>
      </c>
      <c r="I12" s="84">
        <f t="shared" si="1"/>
        <v>0</v>
      </c>
      <c r="J12" s="84">
        <f t="shared" si="1"/>
        <v>0</v>
      </c>
      <c r="K12" s="84">
        <f t="shared" si="1"/>
        <v>0</v>
      </c>
      <c r="L12" s="84">
        <f t="shared" si="1"/>
        <v>0</v>
      </c>
      <c r="M12" s="84">
        <f t="shared" si="1"/>
        <v>0</v>
      </c>
      <c r="N12" s="84">
        <f t="shared" si="1"/>
        <v>0</v>
      </c>
      <c r="O12" s="86">
        <f t="shared" si="1"/>
        <v>0</v>
      </c>
    </row>
    <row r="13" spans="1:17" outlineLevel="1" x14ac:dyDescent="0.3">
      <c r="A13" s="82"/>
      <c r="B13" s="83" t="str">
        <f>'תחזית רווה'!B13</f>
        <v>%</v>
      </c>
      <c r="C13" s="87" t="str">
        <f t="shared" ref="C13:N15" si="6">IFERROR(C12/C$5,"")</f>
        <v/>
      </c>
      <c r="D13" s="87" t="str">
        <f t="shared" si="6"/>
        <v/>
      </c>
      <c r="E13" s="87" t="str">
        <f t="shared" si="6"/>
        <v/>
      </c>
      <c r="F13" s="87" t="str">
        <f t="shared" si="6"/>
        <v/>
      </c>
      <c r="G13" s="87" t="str">
        <f t="shared" si="6"/>
        <v/>
      </c>
      <c r="H13" s="87" t="str">
        <f t="shared" si="6"/>
        <v/>
      </c>
      <c r="I13" s="87" t="str">
        <f t="shared" si="6"/>
        <v/>
      </c>
      <c r="J13" s="87" t="str">
        <f t="shared" si="6"/>
        <v/>
      </c>
      <c r="K13" s="87" t="str">
        <f t="shared" si="6"/>
        <v/>
      </c>
      <c r="L13" s="87" t="str">
        <f t="shared" si="6"/>
        <v/>
      </c>
      <c r="M13" s="87" t="str">
        <f t="shared" si="6"/>
        <v/>
      </c>
      <c r="N13" s="87" t="str">
        <f t="shared" si="6"/>
        <v/>
      </c>
      <c r="O13" s="89" t="str">
        <f t="shared" si="2"/>
        <v/>
      </c>
    </row>
    <row r="14" spans="1:17" outlineLevel="1" x14ac:dyDescent="0.3">
      <c r="A14" s="82"/>
      <c r="B14" s="83" t="str">
        <f>'תחזית רווה'!B14</f>
        <v>הכנסות 5</v>
      </c>
      <c r="C14" s="210">
        <f>'תחזית רווה'!P14</f>
        <v>0</v>
      </c>
      <c r="D14" s="84" t="str">
        <f>IFERROR(C15*$D$5,"")</f>
        <v/>
      </c>
      <c r="E14" s="84">
        <f>$C14*(1+E$4)</f>
        <v>0</v>
      </c>
      <c r="F14" s="84">
        <f t="shared" si="1"/>
        <v>0</v>
      </c>
      <c r="G14" s="84">
        <f t="shared" si="1"/>
        <v>0</v>
      </c>
      <c r="H14" s="84">
        <f t="shared" si="1"/>
        <v>0</v>
      </c>
      <c r="I14" s="84">
        <f t="shared" si="1"/>
        <v>0</v>
      </c>
      <c r="J14" s="84">
        <f t="shared" si="1"/>
        <v>0</v>
      </c>
      <c r="K14" s="84">
        <f t="shared" si="1"/>
        <v>0</v>
      </c>
      <c r="L14" s="84">
        <f t="shared" si="1"/>
        <v>0</v>
      </c>
      <c r="M14" s="84">
        <f t="shared" si="1"/>
        <v>0</v>
      </c>
      <c r="N14" s="84">
        <f t="shared" si="1"/>
        <v>0</v>
      </c>
      <c r="O14" s="86">
        <f t="shared" si="1"/>
        <v>0</v>
      </c>
    </row>
    <row r="15" spans="1:17" outlineLevel="1" x14ac:dyDescent="0.3">
      <c r="A15" s="90"/>
      <c r="B15" s="83" t="str">
        <f>'תחזית רווה'!B15</f>
        <v>%</v>
      </c>
      <c r="C15" s="87" t="str">
        <f t="shared" si="6"/>
        <v/>
      </c>
      <c r="D15" s="87" t="str">
        <f t="shared" si="6"/>
        <v/>
      </c>
      <c r="E15" s="87" t="str">
        <f t="shared" si="6"/>
        <v/>
      </c>
      <c r="F15" s="87" t="str">
        <f t="shared" si="6"/>
        <v/>
      </c>
      <c r="G15" s="87" t="str">
        <f t="shared" si="6"/>
        <v/>
      </c>
      <c r="H15" s="87" t="str">
        <f t="shared" si="6"/>
        <v/>
      </c>
      <c r="I15" s="87" t="str">
        <f t="shared" si="6"/>
        <v/>
      </c>
      <c r="J15" s="87" t="str">
        <f t="shared" si="6"/>
        <v/>
      </c>
      <c r="K15" s="87" t="str">
        <f t="shared" si="6"/>
        <v/>
      </c>
      <c r="L15" s="87" t="str">
        <f t="shared" si="6"/>
        <v/>
      </c>
      <c r="M15" s="87" t="str">
        <f t="shared" si="6"/>
        <v/>
      </c>
      <c r="N15" s="87" t="str">
        <f t="shared" si="6"/>
        <v/>
      </c>
      <c r="O15" s="89" t="str">
        <f t="shared" si="2"/>
        <v/>
      </c>
    </row>
    <row r="16" spans="1:17" ht="15" customHeight="1" x14ac:dyDescent="0.3">
      <c r="B16" s="164" t="str">
        <f>'תחזית רווה'!B16</f>
        <v>סה"כ עלות המכר</v>
      </c>
      <c r="C16" s="165">
        <f>C20+C22+C24+C26+C28+(C18-C30)</f>
        <v>0</v>
      </c>
      <c r="D16" s="165" t="str">
        <f>IFERROR(IF($D$2*D5=0,D20+D22+D24+D26+D28+(D18-D30),$D$2*D5),"")</f>
        <v/>
      </c>
      <c r="E16" s="165" t="str">
        <f>IFERROR(IF($D$2*E5=0,E20+E22+E24+E26+E28+(E18-E30),$D$2*E5),"")</f>
        <v/>
      </c>
      <c r="F16" s="165" t="str">
        <f t="shared" ref="F16:O16" si="7">IFERROR(IF($D$2*F5=0,F20+F22+F24+F26+F28+(F18-F30),$D$2*F5),"")</f>
        <v/>
      </c>
      <c r="G16" s="165" t="str">
        <f t="shared" si="7"/>
        <v/>
      </c>
      <c r="H16" s="165" t="str">
        <f t="shared" si="7"/>
        <v/>
      </c>
      <c r="I16" s="165" t="str">
        <f t="shared" si="7"/>
        <v/>
      </c>
      <c r="J16" s="165" t="str">
        <f t="shared" si="7"/>
        <v/>
      </c>
      <c r="K16" s="165" t="str">
        <f t="shared" si="7"/>
        <v/>
      </c>
      <c r="L16" s="165" t="str">
        <f t="shared" si="7"/>
        <v/>
      </c>
      <c r="M16" s="165" t="str">
        <f t="shared" si="7"/>
        <v/>
      </c>
      <c r="N16" s="165" t="str">
        <f t="shared" si="7"/>
        <v/>
      </c>
      <c r="O16" s="167" t="str">
        <f t="shared" si="7"/>
        <v/>
      </c>
      <c r="Q16" s="81"/>
    </row>
    <row r="17" spans="2:15" x14ac:dyDescent="0.3">
      <c r="B17" s="83" t="str">
        <f>'תחזית רווה'!B17</f>
        <v>%</v>
      </c>
      <c r="C17" s="87" t="str">
        <f t="shared" ref="C17:O17" si="8">IFERROR(C16/C$5,"")</f>
        <v/>
      </c>
      <c r="D17" s="87" t="str">
        <f t="shared" si="8"/>
        <v/>
      </c>
      <c r="E17" s="87" t="str">
        <f t="shared" si="8"/>
        <v/>
      </c>
      <c r="F17" s="87" t="str">
        <f t="shared" si="8"/>
        <v/>
      </c>
      <c r="G17" s="87" t="str">
        <f t="shared" si="8"/>
        <v/>
      </c>
      <c r="H17" s="87" t="str">
        <f t="shared" si="8"/>
        <v/>
      </c>
      <c r="I17" s="87" t="str">
        <f t="shared" si="8"/>
        <v/>
      </c>
      <c r="J17" s="87" t="str">
        <f t="shared" si="8"/>
        <v/>
      </c>
      <c r="K17" s="87" t="str">
        <f t="shared" si="8"/>
        <v/>
      </c>
      <c r="L17" s="87" t="str">
        <f t="shared" si="8"/>
        <v/>
      </c>
      <c r="M17" s="87" t="str">
        <f t="shared" si="8"/>
        <v/>
      </c>
      <c r="N17" s="87" t="str">
        <f t="shared" si="8"/>
        <v/>
      </c>
      <c r="O17" s="89" t="str">
        <f t="shared" si="8"/>
        <v/>
      </c>
    </row>
    <row r="18" spans="2:15" outlineLevel="1" x14ac:dyDescent="0.3">
      <c r="B18" s="83" t="str">
        <f>'תחזית רווה'!B18</f>
        <v>מלאי פתיחה</v>
      </c>
      <c r="C18" s="210">
        <f>'תחזית רווה'!P18</f>
        <v>0</v>
      </c>
      <c r="D18" s="84" t="str">
        <f t="shared" ref="D18:I30" si="9">IFERROR(IF($D$2=0,D$5*$C19,0),"")</f>
        <v/>
      </c>
      <c r="E18" s="84" t="str">
        <f t="shared" si="9"/>
        <v/>
      </c>
      <c r="F18" s="84" t="str">
        <f t="shared" si="9"/>
        <v/>
      </c>
      <c r="G18" s="84" t="str">
        <f t="shared" si="9"/>
        <v/>
      </c>
      <c r="H18" s="84" t="str">
        <f t="shared" si="9"/>
        <v/>
      </c>
      <c r="I18" s="84" t="str">
        <f t="shared" si="9"/>
        <v/>
      </c>
      <c r="J18" s="84" t="str">
        <f>IFERROR(IF($D$2=0,J$5*$C19,0),"")</f>
        <v/>
      </c>
      <c r="K18" s="84" t="str">
        <f t="shared" ref="K18:O18" si="10">IFERROR(IF($D$2=0,K$5*$C19,0),"")</f>
        <v/>
      </c>
      <c r="L18" s="84" t="str">
        <f t="shared" si="10"/>
        <v/>
      </c>
      <c r="M18" s="84" t="str">
        <f t="shared" si="10"/>
        <v/>
      </c>
      <c r="N18" s="84" t="str">
        <f t="shared" si="10"/>
        <v/>
      </c>
      <c r="O18" s="86" t="str">
        <f t="shared" si="10"/>
        <v/>
      </c>
    </row>
    <row r="19" spans="2:15" outlineLevel="1" x14ac:dyDescent="0.3">
      <c r="B19" s="83" t="str">
        <f>'תחזית רווה'!B19</f>
        <v>%</v>
      </c>
      <c r="C19" s="87" t="str">
        <f t="shared" ref="C19:O31" si="11">IFERROR(C18/C$5,"")</f>
        <v/>
      </c>
      <c r="D19" s="87" t="str">
        <f t="shared" si="11"/>
        <v/>
      </c>
      <c r="E19" s="87" t="str">
        <f t="shared" si="11"/>
        <v/>
      </c>
      <c r="F19" s="87" t="str">
        <f t="shared" si="11"/>
        <v/>
      </c>
      <c r="G19" s="87" t="str">
        <f t="shared" si="11"/>
        <v/>
      </c>
      <c r="H19" s="87" t="str">
        <f t="shared" si="11"/>
        <v/>
      </c>
      <c r="I19" s="87" t="str">
        <f t="shared" si="11"/>
        <v/>
      </c>
      <c r="J19" s="87" t="str">
        <f t="shared" si="11"/>
        <v/>
      </c>
      <c r="K19" s="87" t="str">
        <f t="shared" si="11"/>
        <v/>
      </c>
      <c r="L19" s="87" t="str">
        <f t="shared" si="11"/>
        <v/>
      </c>
      <c r="M19" s="87" t="str">
        <f t="shared" si="11"/>
        <v/>
      </c>
      <c r="N19" s="87" t="str">
        <f t="shared" si="11"/>
        <v/>
      </c>
      <c r="O19" s="89" t="str">
        <f t="shared" si="11"/>
        <v/>
      </c>
    </row>
    <row r="20" spans="2:15" outlineLevel="1" x14ac:dyDescent="0.3">
      <c r="B20" s="83" t="str">
        <f>'תחזית רווה'!B20</f>
        <v>עלות המכר 1</v>
      </c>
      <c r="C20" s="210">
        <f>'תחזית רווה'!P20</f>
        <v>0</v>
      </c>
      <c r="D20" s="84" t="str">
        <f t="shared" si="9"/>
        <v/>
      </c>
      <c r="E20" s="84" t="str">
        <f t="shared" si="9"/>
        <v/>
      </c>
      <c r="F20" s="84" t="str">
        <f t="shared" si="9"/>
        <v/>
      </c>
      <c r="G20" s="84" t="str">
        <f t="shared" si="9"/>
        <v/>
      </c>
      <c r="H20" s="84" t="str">
        <f t="shared" si="9"/>
        <v/>
      </c>
      <c r="I20" s="84" t="str">
        <f t="shared" si="9"/>
        <v/>
      </c>
      <c r="J20" s="84" t="str">
        <f>IFERROR(IF($D$2=0,J$5*$C21,0),"")</f>
        <v/>
      </c>
      <c r="K20" s="84" t="str">
        <f t="shared" ref="K20:O20" si="12">IFERROR(IF($D$2=0,K$5*$C21,0),"")</f>
        <v/>
      </c>
      <c r="L20" s="84" t="str">
        <f t="shared" si="12"/>
        <v/>
      </c>
      <c r="M20" s="84" t="str">
        <f t="shared" si="12"/>
        <v/>
      </c>
      <c r="N20" s="84" t="str">
        <f t="shared" si="12"/>
        <v/>
      </c>
      <c r="O20" s="86" t="str">
        <f t="shared" si="12"/>
        <v/>
      </c>
    </row>
    <row r="21" spans="2:15" outlineLevel="1" x14ac:dyDescent="0.3">
      <c r="B21" s="83" t="str">
        <f>'תחזית רווה'!B21</f>
        <v>%</v>
      </c>
      <c r="C21" s="87" t="str">
        <f t="shared" si="11"/>
        <v/>
      </c>
      <c r="D21" s="87" t="str">
        <f t="shared" si="11"/>
        <v/>
      </c>
      <c r="E21" s="87" t="str">
        <f t="shared" ref="E21:O21" si="13">IFERROR(E20/E$6,"")</f>
        <v/>
      </c>
      <c r="F21" s="87" t="str">
        <f t="shared" si="13"/>
        <v/>
      </c>
      <c r="G21" s="87" t="str">
        <f t="shared" si="13"/>
        <v/>
      </c>
      <c r="H21" s="87" t="str">
        <f t="shared" si="13"/>
        <v/>
      </c>
      <c r="I21" s="87" t="str">
        <f t="shared" si="13"/>
        <v/>
      </c>
      <c r="J21" s="87" t="str">
        <f t="shared" si="13"/>
        <v/>
      </c>
      <c r="K21" s="87" t="str">
        <f t="shared" si="13"/>
        <v/>
      </c>
      <c r="L21" s="87" t="str">
        <f t="shared" si="13"/>
        <v/>
      </c>
      <c r="M21" s="87" t="str">
        <f t="shared" si="13"/>
        <v/>
      </c>
      <c r="N21" s="87" t="str">
        <f t="shared" si="13"/>
        <v/>
      </c>
      <c r="O21" s="89" t="str">
        <f t="shared" si="13"/>
        <v/>
      </c>
    </row>
    <row r="22" spans="2:15" outlineLevel="1" x14ac:dyDescent="0.3">
      <c r="B22" s="83" t="str">
        <f>'תחזית רווה'!B22</f>
        <v>עלות המכר 2</v>
      </c>
      <c r="C22" s="210">
        <f>'תחזית רווה'!P22</f>
        <v>0</v>
      </c>
      <c r="D22" s="84" t="str">
        <f t="shared" si="9"/>
        <v/>
      </c>
      <c r="E22" s="84" t="str">
        <f t="shared" si="9"/>
        <v/>
      </c>
      <c r="F22" s="84" t="str">
        <f t="shared" si="9"/>
        <v/>
      </c>
      <c r="G22" s="84" t="str">
        <f t="shared" si="9"/>
        <v/>
      </c>
      <c r="H22" s="84" t="str">
        <f t="shared" si="9"/>
        <v/>
      </c>
      <c r="I22" s="84" t="str">
        <f t="shared" si="9"/>
        <v/>
      </c>
      <c r="J22" s="84" t="str">
        <f>IFERROR(IF($D$2=0,J$5*$C23,0),"")</f>
        <v/>
      </c>
      <c r="K22" s="84" t="str">
        <f t="shared" ref="K22:O22" si="14">IFERROR(IF($D$2=0,K$5*$C23,0),"")</f>
        <v/>
      </c>
      <c r="L22" s="84" t="str">
        <f t="shared" si="14"/>
        <v/>
      </c>
      <c r="M22" s="84" t="str">
        <f t="shared" si="14"/>
        <v/>
      </c>
      <c r="N22" s="84" t="str">
        <f t="shared" si="14"/>
        <v/>
      </c>
      <c r="O22" s="86" t="str">
        <f t="shared" si="14"/>
        <v/>
      </c>
    </row>
    <row r="23" spans="2:15" outlineLevel="1" x14ac:dyDescent="0.3">
      <c r="B23" s="83" t="str">
        <f>'תחזית רווה'!B23</f>
        <v>%</v>
      </c>
      <c r="C23" s="87" t="str">
        <f t="shared" si="11"/>
        <v/>
      </c>
      <c r="D23" s="87" t="str">
        <f t="shared" si="11"/>
        <v/>
      </c>
      <c r="E23" s="87" t="str">
        <f t="shared" ref="E23:O23" si="15">IFERROR(E22/E$8,"")</f>
        <v/>
      </c>
      <c r="F23" s="87" t="str">
        <f t="shared" si="15"/>
        <v/>
      </c>
      <c r="G23" s="87" t="str">
        <f t="shared" si="15"/>
        <v/>
      </c>
      <c r="H23" s="87" t="str">
        <f t="shared" si="15"/>
        <v/>
      </c>
      <c r="I23" s="87" t="str">
        <f t="shared" si="15"/>
        <v/>
      </c>
      <c r="J23" s="87" t="str">
        <f t="shared" si="15"/>
        <v/>
      </c>
      <c r="K23" s="87" t="str">
        <f t="shared" si="15"/>
        <v/>
      </c>
      <c r="L23" s="87" t="str">
        <f t="shared" si="15"/>
        <v/>
      </c>
      <c r="M23" s="87" t="str">
        <f t="shared" si="15"/>
        <v/>
      </c>
      <c r="N23" s="87" t="str">
        <f t="shared" si="15"/>
        <v/>
      </c>
      <c r="O23" s="89" t="str">
        <f t="shared" si="15"/>
        <v/>
      </c>
    </row>
    <row r="24" spans="2:15" outlineLevel="1" x14ac:dyDescent="0.3">
      <c r="B24" s="83" t="str">
        <f>'תחזית רווה'!B24</f>
        <v>עלות המכר 3</v>
      </c>
      <c r="C24" s="210">
        <f>'תחזית רווה'!P24</f>
        <v>0</v>
      </c>
      <c r="D24" s="84" t="str">
        <f t="shared" si="9"/>
        <v/>
      </c>
      <c r="E24" s="84" t="str">
        <f t="shared" si="9"/>
        <v/>
      </c>
      <c r="F24" s="84" t="str">
        <f t="shared" si="9"/>
        <v/>
      </c>
      <c r="G24" s="84" t="str">
        <f t="shared" si="9"/>
        <v/>
      </c>
      <c r="H24" s="84" t="str">
        <f t="shared" si="9"/>
        <v/>
      </c>
      <c r="I24" s="84" t="str">
        <f t="shared" si="9"/>
        <v/>
      </c>
      <c r="J24" s="84" t="str">
        <f>IFERROR(IF($D$2=0,J$5*$C25,0),"")</f>
        <v/>
      </c>
      <c r="K24" s="84" t="str">
        <f t="shared" ref="K24:O24" si="16">IFERROR(IF($D$2=0,K$5*$C25,0),"")</f>
        <v/>
      </c>
      <c r="L24" s="84" t="str">
        <f t="shared" si="16"/>
        <v/>
      </c>
      <c r="M24" s="84" t="str">
        <f t="shared" si="16"/>
        <v/>
      </c>
      <c r="N24" s="84" t="str">
        <f t="shared" si="16"/>
        <v/>
      </c>
      <c r="O24" s="86" t="str">
        <f t="shared" si="16"/>
        <v/>
      </c>
    </row>
    <row r="25" spans="2:15" outlineLevel="1" x14ac:dyDescent="0.3">
      <c r="B25" s="83" t="str">
        <f>'תחזית רווה'!B25</f>
        <v>%</v>
      </c>
      <c r="C25" s="87" t="str">
        <f t="shared" si="11"/>
        <v/>
      </c>
      <c r="D25" s="87" t="str">
        <f t="shared" si="11"/>
        <v/>
      </c>
      <c r="E25" s="87" t="str">
        <f t="shared" ref="E25:O25" si="17">IFERROR(E24/E$10,"")</f>
        <v/>
      </c>
      <c r="F25" s="87" t="str">
        <f t="shared" si="17"/>
        <v/>
      </c>
      <c r="G25" s="87" t="str">
        <f t="shared" si="17"/>
        <v/>
      </c>
      <c r="H25" s="87" t="str">
        <f t="shared" si="17"/>
        <v/>
      </c>
      <c r="I25" s="87" t="str">
        <f t="shared" si="17"/>
        <v/>
      </c>
      <c r="J25" s="87" t="str">
        <f t="shared" si="17"/>
        <v/>
      </c>
      <c r="K25" s="87" t="str">
        <f t="shared" si="17"/>
        <v/>
      </c>
      <c r="L25" s="87" t="str">
        <f t="shared" si="17"/>
        <v/>
      </c>
      <c r="M25" s="87" t="str">
        <f t="shared" si="17"/>
        <v/>
      </c>
      <c r="N25" s="87" t="str">
        <f t="shared" si="17"/>
        <v/>
      </c>
      <c r="O25" s="89" t="str">
        <f t="shared" si="17"/>
        <v/>
      </c>
    </row>
    <row r="26" spans="2:15" outlineLevel="1" x14ac:dyDescent="0.3">
      <c r="B26" s="83" t="str">
        <f>'תחזית רווה'!B26</f>
        <v>עלות המכר 4</v>
      </c>
      <c r="C26" s="210">
        <f>'תחזית רווה'!P26</f>
        <v>0</v>
      </c>
      <c r="D26" s="84" t="str">
        <f t="shared" si="9"/>
        <v/>
      </c>
      <c r="E26" s="84" t="str">
        <f t="shared" si="9"/>
        <v/>
      </c>
      <c r="F26" s="84" t="str">
        <f t="shared" si="9"/>
        <v/>
      </c>
      <c r="G26" s="84" t="str">
        <f t="shared" si="9"/>
        <v/>
      </c>
      <c r="H26" s="84" t="str">
        <f t="shared" si="9"/>
        <v/>
      </c>
      <c r="I26" s="84" t="str">
        <f t="shared" si="9"/>
        <v/>
      </c>
      <c r="J26" s="84" t="str">
        <f>IFERROR(IF($D$2=0,J$5*$C27,0),"")</f>
        <v/>
      </c>
      <c r="K26" s="84" t="str">
        <f t="shared" ref="K26:O26" si="18">IFERROR(IF($D$2=0,K$5*$C27,0),"")</f>
        <v/>
      </c>
      <c r="L26" s="84" t="str">
        <f t="shared" si="18"/>
        <v/>
      </c>
      <c r="M26" s="84" t="str">
        <f t="shared" si="18"/>
        <v/>
      </c>
      <c r="N26" s="84" t="str">
        <f t="shared" si="18"/>
        <v/>
      </c>
      <c r="O26" s="86" t="str">
        <f t="shared" si="18"/>
        <v/>
      </c>
    </row>
    <row r="27" spans="2:15" outlineLevel="1" x14ac:dyDescent="0.3">
      <c r="B27" s="83" t="str">
        <f>'תחזית רווה'!B27</f>
        <v>%</v>
      </c>
      <c r="C27" s="87" t="str">
        <f t="shared" si="11"/>
        <v/>
      </c>
      <c r="D27" s="87" t="str">
        <f t="shared" si="11"/>
        <v/>
      </c>
      <c r="E27" s="87" t="str">
        <f t="shared" ref="E27:O27" si="19">IFERROR(E26/E$12,"")</f>
        <v/>
      </c>
      <c r="F27" s="87" t="str">
        <f t="shared" si="19"/>
        <v/>
      </c>
      <c r="G27" s="87" t="str">
        <f t="shared" si="19"/>
        <v/>
      </c>
      <c r="H27" s="87" t="str">
        <f t="shared" si="19"/>
        <v/>
      </c>
      <c r="I27" s="87" t="str">
        <f t="shared" si="19"/>
        <v/>
      </c>
      <c r="J27" s="87" t="str">
        <f t="shared" si="19"/>
        <v/>
      </c>
      <c r="K27" s="87" t="str">
        <f t="shared" si="19"/>
        <v/>
      </c>
      <c r="L27" s="87" t="str">
        <f t="shared" si="19"/>
        <v/>
      </c>
      <c r="M27" s="87" t="str">
        <f t="shared" si="19"/>
        <v/>
      </c>
      <c r="N27" s="87" t="str">
        <f t="shared" si="19"/>
        <v/>
      </c>
      <c r="O27" s="89" t="str">
        <f t="shared" si="19"/>
        <v/>
      </c>
    </row>
    <row r="28" spans="2:15" outlineLevel="1" x14ac:dyDescent="0.3">
      <c r="B28" s="83" t="str">
        <f>'תחזית רווה'!B28</f>
        <v>עלות המכר 5</v>
      </c>
      <c r="C28" s="210">
        <f>'תחזית רווה'!P28</f>
        <v>0</v>
      </c>
      <c r="D28" s="84" t="str">
        <f t="shared" si="9"/>
        <v/>
      </c>
      <c r="E28" s="84" t="str">
        <f t="shared" si="9"/>
        <v/>
      </c>
      <c r="F28" s="84" t="str">
        <f t="shared" si="9"/>
        <v/>
      </c>
      <c r="G28" s="84" t="str">
        <f t="shared" si="9"/>
        <v/>
      </c>
      <c r="H28" s="84" t="str">
        <f t="shared" si="9"/>
        <v/>
      </c>
      <c r="I28" s="84" t="str">
        <f t="shared" si="9"/>
        <v/>
      </c>
      <c r="J28" s="84" t="str">
        <f>IFERROR(IF($D$2=0,J$5*$C29,0),"")</f>
        <v/>
      </c>
      <c r="K28" s="84" t="str">
        <f t="shared" ref="K28:O28" si="20">IFERROR(IF($D$2=0,K$5*$C29,0),"")</f>
        <v/>
      </c>
      <c r="L28" s="84" t="str">
        <f t="shared" si="20"/>
        <v/>
      </c>
      <c r="M28" s="84" t="str">
        <f t="shared" si="20"/>
        <v/>
      </c>
      <c r="N28" s="84" t="str">
        <f t="shared" si="20"/>
        <v/>
      </c>
      <c r="O28" s="86" t="str">
        <f t="shared" si="20"/>
        <v/>
      </c>
    </row>
    <row r="29" spans="2:15" outlineLevel="1" x14ac:dyDescent="0.3">
      <c r="B29" s="83" t="str">
        <f>'תחזית רווה'!B29</f>
        <v>%</v>
      </c>
      <c r="C29" s="87" t="str">
        <f t="shared" si="11"/>
        <v/>
      </c>
      <c r="D29" s="87" t="str">
        <f t="shared" si="11"/>
        <v/>
      </c>
      <c r="E29" s="87" t="str">
        <f t="shared" ref="E29:O29" si="21">IFERROR(E28/E$14,"")</f>
        <v/>
      </c>
      <c r="F29" s="87" t="str">
        <f t="shared" si="21"/>
        <v/>
      </c>
      <c r="G29" s="87" t="str">
        <f t="shared" si="21"/>
        <v/>
      </c>
      <c r="H29" s="87" t="str">
        <f t="shared" si="21"/>
        <v/>
      </c>
      <c r="I29" s="87" t="str">
        <f t="shared" si="21"/>
        <v/>
      </c>
      <c r="J29" s="87" t="str">
        <f t="shared" si="21"/>
        <v/>
      </c>
      <c r="K29" s="87" t="str">
        <f t="shared" si="21"/>
        <v/>
      </c>
      <c r="L29" s="87" t="str">
        <f t="shared" si="21"/>
        <v/>
      </c>
      <c r="M29" s="87" t="str">
        <f t="shared" si="21"/>
        <v/>
      </c>
      <c r="N29" s="87" t="str">
        <f t="shared" si="21"/>
        <v/>
      </c>
      <c r="O29" s="89" t="str">
        <f t="shared" si="21"/>
        <v/>
      </c>
    </row>
    <row r="30" spans="2:15" outlineLevel="1" x14ac:dyDescent="0.3">
      <c r="B30" s="83" t="str">
        <f>'תחזית רווה'!B30</f>
        <v>מלאי סגירה</v>
      </c>
      <c r="C30" s="210">
        <f>'תחזית רווה'!P30</f>
        <v>0</v>
      </c>
      <c r="D30" s="84" t="str">
        <f t="shared" si="9"/>
        <v/>
      </c>
      <c r="E30" s="84" t="str">
        <f t="shared" si="9"/>
        <v/>
      </c>
      <c r="F30" s="84" t="str">
        <f t="shared" si="9"/>
        <v/>
      </c>
      <c r="G30" s="84" t="str">
        <f t="shared" si="9"/>
        <v/>
      </c>
      <c r="H30" s="84" t="str">
        <f t="shared" si="9"/>
        <v/>
      </c>
      <c r="I30" s="84" t="str">
        <f t="shared" si="9"/>
        <v/>
      </c>
      <c r="J30" s="84" t="str">
        <f>IFERROR(IF($D$2=0,J$5*$C31,0),"")</f>
        <v/>
      </c>
      <c r="K30" s="84" t="str">
        <f t="shared" ref="K30:O30" si="22">IFERROR(IF($D$2=0,K$5*$C31,0),"")</f>
        <v/>
      </c>
      <c r="L30" s="84" t="str">
        <f t="shared" si="22"/>
        <v/>
      </c>
      <c r="M30" s="84" t="str">
        <f t="shared" si="22"/>
        <v/>
      </c>
      <c r="N30" s="84" t="str">
        <f t="shared" si="22"/>
        <v/>
      </c>
      <c r="O30" s="86" t="str">
        <f t="shared" si="22"/>
        <v/>
      </c>
    </row>
    <row r="31" spans="2:15" outlineLevel="1" x14ac:dyDescent="0.3">
      <c r="B31" s="83" t="str">
        <f>'תחזית רווה'!B31</f>
        <v>%</v>
      </c>
      <c r="C31" s="87" t="str">
        <f t="shared" si="11"/>
        <v/>
      </c>
      <c r="D31" s="87" t="str">
        <f t="shared" si="11"/>
        <v/>
      </c>
      <c r="E31" s="87" t="str">
        <f t="shared" si="11"/>
        <v/>
      </c>
      <c r="F31" s="87" t="str">
        <f t="shared" si="11"/>
        <v/>
      </c>
      <c r="G31" s="87" t="str">
        <f t="shared" si="11"/>
        <v/>
      </c>
      <c r="H31" s="87" t="str">
        <f t="shared" si="11"/>
        <v/>
      </c>
      <c r="I31" s="87" t="str">
        <f t="shared" si="11"/>
        <v/>
      </c>
      <c r="J31" s="87" t="str">
        <f t="shared" si="11"/>
        <v/>
      </c>
      <c r="K31" s="87" t="str">
        <f t="shared" si="11"/>
        <v/>
      </c>
      <c r="L31" s="87" t="str">
        <f t="shared" si="11"/>
        <v/>
      </c>
      <c r="M31" s="87" t="str">
        <f t="shared" si="11"/>
        <v/>
      </c>
      <c r="N31" s="87" t="str">
        <f t="shared" si="11"/>
        <v/>
      </c>
      <c r="O31" s="89" t="str">
        <f t="shared" si="11"/>
        <v/>
      </c>
    </row>
    <row r="32" spans="2:15" x14ac:dyDescent="0.3">
      <c r="B32" s="164" t="str">
        <f>'תחזית רווה'!B32</f>
        <v>רווח גולמי</v>
      </c>
      <c r="C32" s="165">
        <f t="shared" ref="C32" si="23">C5-C16</f>
        <v>0</v>
      </c>
      <c r="D32" s="165" t="str">
        <f>IFERROR(D5-D16,"")</f>
        <v/>
      </c>
      <c r="E32" s="165" t="str">
        <f>IFERROR(E5-E16,"")</f>
        <v/>
      </c>
      <c r="F32" s="165" t="str">
        <f t="shared" ref="F32:O32" si="24">IFERROR(F5-F16,"")</f>
        <v/>
      </c>
      <c r="G32" s="165" t="str">
        <f t="shared" si="24"/>
        <v/>
      </c>
      <c r="H32" s="165" t="str">
        <f t="shared" si="24"/>
        <v/>
      </c>
      <c r="I32" s="165" t="str">
        <f t="shared" si="24"/>
        <v/>
      </c>
      <c r="J32" s="165" t="str">
        <f t="shared" si="24"/>
        <v/>
      </c>
      <c r="K32" s="165" t="str">
        <f t="shared" si="24"/>
        <v/>
      </c>
      <c r="L32" s="165" t="str">
        <f t="shared" si="24"/>
        <v/>
      </c>
      <c r="M32" s="165" t="str">
        <f t="shared" si="24"/>
        <v/>
      </c>
      <c r="N32" s="165" t="str">
        <f t="shared" si="24"/>
        <v/>
      </c>
      <c r="O32" s="167" t="str">
        <f t="shared" si="24"/>
        <v/>
      </c>
    </row>
    <row r="33" spans="2:15" x14ac:dyDescent="0.3">
      <c r="B33" s="83" t="str">
        <f>'תחזית רווה'!B33</f>
        <v>%</v>
      </c>
      <c r="C33" s="87" t="str">
        <f t="shared" ref="C33:O33" si="25">IFERROR(C32/C$5,"")</f>
        <v/>
      </c>
      <c r="D33" s="87" t="str">
        <f t="shared" si="25"/>
        <v/>
      </c>
      <c r="E33" s="87" t="str">
        <f t="shared" si="25"/>
        <v/>
      </c>
      <c r="F33" s="87" t="str">
        <f t="shared" si="25"/>
        <v/>
      </c>
      <c r="G33" s="87" t="str">
        <f t="shared" si="25"/>
        <v/>
      </c>
      <c r="H33" s="87" t="str">
        <f t="shared" si="25"/>
        <v/>
      </c>
      <c r="I33" s="87" t="str">
        <f t="shared" si="25"/>
        <v/>
      </c>
      <c r="J33" s="87" t="str">
        <f t="shared" si="25"/>
        <v/>
      </c>
      <c r="K33" s="87" t="str">
        <f t="shared" si="25"/>
        <v/>
      </c>
      <c r="L33" s="87" t="str">
        <f t="shared" si="25"/>
        <v/>
      </c>
      <c r="M33" s="87" t="str">
        <f t="shared" si="25"/>
        <v/>
      </c>
      <c r="N33" s="87" t="str">
        <f t="shared" si="25"/>
        <v/>
      </c>
      <c r="O33" s="89" t="str">
        <f t="shared" si="25"/>
        <v/>
      </c>
    </row>
    <row r="34" spans="2:15" x14ac:dyDescent="0.3">
      <c r="B34" s="164" t="str">
        <f>'תחזית רווה'!B34</f>
        <v>סה"כ שכר</v>
      </c>
      <c r="C34" s="165">
        <f>C36+C38+C40+C42+C44+C46+C48+C50</f>
        <v>0</v>
      </c>
      <c r="D34" s="165">
        <f t="shared" ref="D34" si="26">D36+D38+D40+D42+D44+D46+D48+D50</f>
        <v>0</v>
      </c>
      <c r="E34" s="165">
        <f>IFERROR(E36+E38+E40+E42+E44+E46+E48+E50,"")</f>
        <v>0</v>
      </c>
      <c r="F34" s="165">
        <f t="shared" ref="F34:O34" si="27">IFERROR(F36+F38+F40+F42+F44+F46+F48+F50,"")</f>
        <v>0</v>
      </c>
      <c r="G34" s="165">
        <f t="shared" si="27"/>
        <v>0</v>
      </c>
      <c r="H34" s="165">
        <f t="shared" si="27"/>
        <v>0</v>
      </c>
      <c r="I34" s="165">
        <f t="shared" si="27"/>
        <v>0</v>
      </c>
      <c r="J34" s="165">
        <f t="shared" si="27"/>
        <v>0</v>
      </c>
      <c r="K34" s="165">
        <f t="shared" si="27"/>
        <v>0</v>
      </c>
      <c r="L34" s="165">
        <f t="shared" si="27"/>
        <v>0</v>
      </c>
      <c r="M34" s="165">
        <f t="shared" si="27"/>
        <v>0</v>
      </c>
      <c r="N34" s="165">
        <f t="shared" si="27"/>
        <v>0</v>
      </c>
      <c r="O34" s="167">
        <f t="shared" si="27"/>
        <v>0</v>
      </c>
    </row>
    <row r="35" spans="2:15" x14ac:dyDescent="0.3">
      <c r="B35" s="83" t="str">
        <f>'תחזית רווה'!B35</f>
        <v>%</v>
      </c>
      <c r="C35" s="87" t="str">
        <f t="shared" ref="C35:O35" si="28">IFERROR(C34/C$5,"")</f>
        <v/>
      </c>
      <c r="D35" s="87" t="str">
        <f t="shared" si="28"/>
        <v/>
      </c>
      <c r="E35" s="87" t="str">
        <f t="shared" si="28"/>
        <v/>
      </c>
      <c r="F35" s="87" t="str">
        <f t="shared" si="28"/>
        <v/>
      </c>
      <c r="G35" s="87" t="str">
        <f t="shared" si="28"/>
        <v/>
      </c>
      <c r="H35" s="87" t="str">
        <f t="shared" si="28"/>
        <v/>
      </c>
      <c r="I35" s="87" t="str">
        <f t="shared" si="28"/>
        <v/>
      </c>
      <c r="J35" s="87" t="str">
        <f t="shared" si="28"/>
        <v/>
      </c>
      <c r="K35" s="87" t="str">
        <f t="shared" si="28"/>
        <v/>
      </c>
      <c r="L35" s="87" t="str">
        <f t="shared" si="28"/>
        <v/>
      </c>
      <c r="M35" s="87" t="str">
        <f t="shared" si="28"/>
        <v/>
      </c>
      <c r="N35" s="87" t="str">
        <f t="shared" si="28"/>
        <v/>
      </c>
      <c r="O35" s="89" t="str">
        <f t="shared" si="28"/>
        <v/>
      </c>
    </row>
    <row r="36" spans="2:15" outlineLevel="1" x14ac:dyDescent="0.3">
      <c r="B36" s="83">
        <f>'תחזית רווה'!B36</f>
        <v>0</v>
      </c>
      <c r="C36" s="210">
        <f>'תחזית רווה'!P36</f>
        <v>0</v>
      </c>
      <c r="D36" s="84">
        <f>C36</f>
        <v>0</v>
      </c>
      <c r="E36" s="84">
        <f t="shared" ref="E36:O36" si="29">D36</f>
        <v>0</v>
      </c>
      <c r="F36" s="84">
        <f t="shared" si="29"/>
        <v>0</v>
      </c>
      <c r="G36" s="84">
        <f t="shared" si="29"/>
        <v>0</v>
      </c>
      <c r="H36" s="84">
        <f t="shared" si="29"/>
        <v>0</v>
      </c>
      <c r="I36" s="84">
        <f t="shared" si="29"/>
        <v>0</v>
      </c>
      <c r="J36" s="84">
        <f t="shared" si="29"/>
        <v>0</v>
      </c>
      <c r="K36" s="84">
        <f t="shared" si="29"/>
        <v>0</v>
      </c>
      <c r="L36" s="84">
        <f t="shared" si="29"/>
        <v>0</v>
      </c>
      <c r="M36" s="84">
        <f t="shared" si="29"/>
        <v>0</v>
      </c>
      <c r="N36" s="84">
        <f t="shared" si="29"/>
        <v>0</v>
      </c>
      <c r="O36" s="86">
        <f t="shared" si="29"/>
        <v>0</v>
      </c>
    </row>
    <row r="37" spans="2:15" outlineLevel="1" x14ac:dyDescent="0.3">
      <c r="B37" s="83" t="str">
        <f>'תחזית רווה'!B37</f>
        <v>%</v>
      </c>
      <c r="C37" s="87" t="str">
        <f t="shared" ref="C37:O37" si="30">IFERROR(C36/C$5,"")</f>
        <v/>
      </c>
      <c r="D37" s="87" t="str">
        <f t="shared" si="30"/>
        <v/>
      </c>
      <c r="E37" s="87" t="str">
        <f t="shared" si="30"/>
        <v/>
      </c>
      <c r="F37" s="87" t="str">
        <f t="shared" si="30"/>
        <v/>
      </c>
      <c r="G37" s="87" t="str">
        <f t="shared" si="30"/>
        <v/>
      </c>
      <c r="H37" s="87" t="str">
        <f t="shared" si="30"/>
        <v/>
      </c>
      <c r="I37" s="87" t="str">
        <f t="shared" si="30"/>
        <v/>
      </c>
      <c r="J37" s="87" t="str">
        <f t="shared" si="30"/>
        <v/>
      </c>
      <c r="K37" s="87" t="str">
        <f t="shared" si="30"/>
        <v/>
      </c>
      <c r="L37" s="87" t="str">
        <f t="shared" si="30"/>
        <v/>
      </c>
      <c r="M37" s="87" t="str">
        <f t="shared" si="30"/>
        <v/>
      </c>
      <c r="N37" s="87" t="str">
        <f t="shared" si="30"/>
        <v/>
      </c>
      <c r="O37" s="89" t="str">
        <f t="shared" si="30"/>
        <v/>
      </c>
    </row>
    <row r="38" spans="2:15" outlineLevel="1" x14ac:dyDescent="0.3">
      <c r="B38" s="83">
        <f>'תחזית רווה'!B38</f>
        <v>0</v>
      </c>
      <c r="C38" s="210">
        <f>'תחזית רווה'!P38</f>
        <v>0</v>
      </c>
      <c r="D38" s="84">
        <f>C38</f>
        <v>0</v>
      </c>
      <c r="E38" s="84">
        <f t="shared" ref="E38:O38" si="31">D38</f>
        <v>0</v>
      </c>
      <c r="F38" s="84">
        <f t="shared" si="31"/>
        <v>0</v>
      </c>
      <c r="G38" s="84">
        <f t="shared" si="31"/>
        <v>0</v>
      </c>
      <c r="H38" s="84">
        <f t="shared" si="31"/>
        <v>0</v>
      </c>
      <c r="I38" s="84">
        <f t="shared" si="31"/>
        <v>0</v>
      </c>
      <c r="J38" s="84">
        <f t="shared" si="31"/>
        <v>0</v>
      </c>
      <c r="K38" s="84">
        <f t="shared" si="31"/>
        <v>0</v>
      </c>
      <c r="L38" s="84">
        <f t="shared" si="31"/>
        <v>0</v>
      </c>
      <c r="M38" s="84">
        <f t="shared" si="31"/>
        <v>0</v>
      </c>
      <c r="N38" s="84">
        <f t="shared" si="31"/>
        <v>0</v>
      </c>
      <c r="O38" s="86">
        <f t="shared" si="31"/>
        <v>0</v>
      </c>
    </row>
    <row r="39" spans="2:15" outlineLevel="1" x14ac:dyDescent="0.3">
      <c r="B39" s="83" t="str">
        <f>'תחזית רווה'!B39</f>
        <v>%</v>
      </c>
      <c r="C39" s="87" t="str">
        <f t="shared" ref="C39:O39" si="32">IFERROR(C38/C$5,"")</f>
        <v/>
      </c>
      <c r="D39" s="87" t="str">
        <f t="shared" si="32"/>
        <v/>
      </c>
      <c r="E39" s="87" t="str">
        <f t="shared" si="32"/>
        <v/>
      </c>
      <c r="F39" s="87" t="str">
        <f t="shared" si="32"/>
        <v/>
      </c>
      <c r="G39" s="87" t="str">
        <f t="shared" si="32"/>
        <v/>
      </c>
      <c r="H39" s="87" t="str">
        <f t="shared" si="32"/>
        <v/>
      </c>
      <c r="I39" s="87" t="str">
        <f t="shared" si="32"/>
        <v/>
      </c>
      <c r="J39" s="87" t="str">
        <f t="shared" si="32"/>
        <v/>
      </c>
      <c r="K39" s="87" t="str">
        <f t="shared" si="32"/>
        <v/>
      </c>
      <c r="L39" s="87" t="str">
        <f t="shared" si="32"/>
        <v/>
      </c>
      <c r="M39" s="87" t="str">
        <f t="shared" si="32"/>
        <v/>
      </c>
      <c r="N39" s="87" t="str">
        <f t="shared" si="32"/>
        <v/>
      </c>
      <c r="O39" s="89" t="str">
        <f t="shared" si="32"/>
        <v/>
      </c>
    </row>
    <row r="40" spans="2:15" outlineLevel="1" x14ac:dyDescent="0.3">
      <c r="B40" s="83">
        <f>'תחזית רווה'!B40</f>
        <v>0</v>
      </c>
      <c r="C40" s="210">
        <f>'תחזית רווה'!P40</f>
        <v>0</v>
      </c>
      <c r="D40" s="84">
        <f>C40</f>
        <v>0</v>
      </c>
      <c r="E40" s="84">
        <f t="shared" ref="E40:O40" si="33">D40</f>
        <v>0</v>
      </c>
      <c r="F40" s="84">
        <f t="shared" si="33"/>
        <v>0</v>
      </c>
      <c r="G40" s="84">
        <f t="shared" si="33"/>
        <v>0</v>
      </c>
      <c r="H40" s="84">
        <f t="shared" si="33"/>
        <v>0</v>
      </c>
      <c r="I40" s="84">
        <f t="shared" si="33"/>
        <v>0</v>
      </c>
      <c r="J40" s="84">
        <f t="shared" si="33"/>
        <v>0</v>
      </c>
      <c r="K40" s="84">
        <f t="shared" si="33"/>
        <v>0</v>
      </c>
      <c r="L40" s="84">
        <f t="shared" si="33"/>
        <v>0</v>
      </c>
      <c r="M40" s="84">
        <f t="shared" si="33"/>
        <v>0</v>
      </c>
      <c r="N40" s="84">
        <f t="shared" si="33"/>
        <v>0</v>
      </c>
      <c r="O40" s="86">
        <f t="shared" si="33"/>
        <v>0</v>
      </c>
    </row>
    <row r="41" spans="2:15" outlineLevel="1" x14ac:dyDescent="0.3">
      <c r="B41" s="83" t="str">
        <f>'תחזית רווה'!B41</f>
        <v>%</v>
      </c>
      <c r="C41" s="87" t="str">
        <f t="shared" ref="C41:O41" si="34">IFERROR(C40/C$5,"")</f>
        <v/>
      </c>
      <c r="D41" s="87" t="str">
        <f t="shared" si="34"/>
        <v/>
      </c>
      <c r="E41" s="87" t="str">
        <f t="shared" si="34"/>
        <v/>
      </c>
      <c r="F41" s="87" t="str">
        <f t="shared" si="34"/>
        <v/>
      </c>
      <c r="G41" s="87" t="str">
        <f t="shared" si="34"/>
        <v/>
      </c>
      <c r="H41" s="87" t="str">
        <f t="shared" si="34"/>
        <v/>
      </c>
      <c r="I41" s="87" t="str">
        <f t="shared" si="34"/>
        <v/>
      </c>
      <c r="J41" s="87" t="str">
        <f t="shared" si="34"/>
        <v/>
      </c>
      <c r="K41" s="87" t="str">
        <f t="shared" si="34"/>
        <v/>
      </c>
      <c r="L41" s="87" t="str">
        <f t="shared" si="34"/>
        <v/>
      </c>
      <c r="M41" s="87" t="str">
        <f t="shared" si="34"/>
        <v/>
      </c>
      <c r="N41" s="87" t="str">
        <f t="shared" si="34"/>
        <v/>
      </c>
      <c r="O41" s="89" t="str">
        <f t="shared" si="34"/>
        <v/>
      </c>
    </row>
    <row r="42" spans="2:15" outlineLevel="1" x14ac:dyDescent="0.3">
      <c r="B42" s="83">
        <f>'תחזית רווה'!B42</f>
        <v>0</v>
      </c>
      <c r="C42" s="210">
        <f>'תחזית רווה'!P42</f>
        <v>0</v>
      </c>
      <c r="D42" s="84">
        <f>C42</f>
        <v>0</v>
      </c>
      <c r="E42" s="84">
        <f t="shared" ref="E42:O42" si="35">D42</f>
        <v>0</v>
      </c>
      <c r="F42" s="84">
        <f t="shared" si="35"/>
        <v>0</v>
      </c>
      <c r="G42" s="84">
        <f t="shared" si="35"/>
        <v>0</v>
      </c>
      <c r="H42" s="84">
        <f t="shared" si="35"/>
        <v>0</v>
      </c>
      <c r="I42" s="84">
        <f t="shared" si="35"/>
        <v>0</v>
      </c>
      <c r="J42" s="84">
        <f t="shared" si="35"/>
        <v>0</v>
      </c>
      <c r="K42" s="84">
        <f t="shared" si="35"/>
        <v>0</v>
      </c>
      <c r="L42" s="84">
        <f t="shared" si="35"/>
        <v>0</v>
      </c>
      <c r="M42" s="84">
        <f t="shared" si="35"/>
        <v>0</v>
      </c>
      <c r="N42" s="84">
        <f t="shared" si="35"/>
        <v>0</v>
      </c>
      <c r="O42" s="86">
        <f t="shared" si="35"/>
        <v>0</v>
      </c>
    </row>
    <row r="43" spans="2:15" outlineLevel="1" x14ac:dyDescent="0.3">
      <c r="B43" s="83" t="str">
        <f>'תחזית רווה'!B43</f>
        <v>%</v>
      </c>
      <c r="C43" s="87" t="str">
        <f t="shared" ref="C43:O43" si="36">IFERROR(C42/C$5,"")</f>
        <v/>
      </c>
      <c r="D43" s="87" t="str">
        <f t="shared" si="36"/>
        <v/>
      </c>
      <c r="E43" s="87" t="str">
        <f t="shared" si="36"/>
        <v/>
      </c>
      <c r="F43" s="87" t="str">
        <f t="shared" si="36"/>
        <v/>
      </c>
      <c r="G43" s="87" t="str">
        <f t="shared" si="36"/>
        <v/>
      </c>
      <c r="H43" s="87" t="str">
        <f t="shared" si="36"/>
        <v/>
      </c>
      <c r="I43" s="87" t="str">
        <f t="shared" si="36"/>
        <v/>
      </c>
      <c r="J43" s="87" t="str">
        <f t="shared" si="36"/>
        <v/>
      </c>
      <c r="K43" s="87" t="str">
        <f t="shared" si="36"/>
        <v/>
      </c>
      <c r="L43" s="87" t="str">
        <f t="shared" si="36"/>
        <v/>
      </c>
      <c r="M43" s="87" t="str">
        <f t="shared" si="36"/>
        <v/>
      </c>
      <c r="N43" s="87" t="str">
        <f t="shared" si="36"/>
        <v/>
      </c>
      <c r="O43" s="89" t="str">
        <f t="shared" si="36"/>
        <v/>
      </c>
    </row>
    <row r="44" spans="2:15" outlineLevel="1" x14ac:dyDescent="0.3">
      <c r="B44" s="83">
        <f>'תחזית רווה'!B44</f>
        <v>0</v>
      </c>
      <c r="C44" s="210">
        <f>'תחזית רווה'!P44</f>
        <v>0</v>
      </c>
      <c r="D44" s="84">
        <f>C44</f>
        <v>0</v>
      </c>
      <c r="E44" s="84">
        <f t="shared" ref="E44:O44" si="37">D44</f>
        <v>0</v>
      </c>
      <c r="F44" s="84">
        <f t="shared" si="37"/>
        <v>0</v>
      </c>
      <c r="G44" s="84">
        <f t="shared" si="37"/>
        <v>0</v>
      </c>
      <c r="H44" s="84">
        <f t="shared" si="37"/>
        <v>0</v>
      </c>
      <c r="I44" s="84">
        <f t="shared" si="37"/>
        <v>0</v>
      </c>
      <c r="J44" s="84">
        <f t="shared" si="37"/>
        <v>0</v>
      </c>
      <c r="K44" s="84">
        <f t="shared" si="37"/>
        <v>0</v>
      </c>
      <c r="L44" s="84">
        <f t="shared" si="37"/>
        <v>0</v>
      </c>
      <c r="M44" s="84">
        <f t="shared" si="37"/>
        <v>0</v>
      </c>
      <c r="N44" s="84">
        <f t="shared" si="37"/>
        <v>0</v>
      </c>
      <c r="O44" s="86">
        <f t="shared" si="37"/>
        <v>0</v>
      </c>
    </row>
    <row r="45" spans="2:15" outlineLevel="1" x14ac:dyDescent="0.3">
      <c r="B45" s="83" t="str">
        <f>'תחזית רווה'!B45</f>
        <v>%</v>
      </c>
      <c r="C45" s="87" t="str">
        <f t="shared" ref="C45:O45" si="38">IFERROR(C44/C$5,"")</f>
        <v/>
      </c>
      <c r="D45" s="87" t="str">
        <f t="shared" si="38"/>
        <v/>
      </c>
      <c r="E45" s="87" t="str">
        <f t="shared" si="38"/>
        <v/>
      </c>
      <c r="F45" s="87" t="str">
        <f t="shared" si="38"/>
        <v/>
      </c>
      <c r="G45" s="87" t="str">
        <f t="shared" si="38"/>
        <v/>
      </c>
      <c r="H45" s="87" t="str">
        <f t="shared" si="38"/>
        <v/>
      </c>
      <c r="I45" s="87" t="str">
        <f t="shared" si="38"/>
        <v/>
      </c>
      <c r="J45" s="87" t="str">
        <f t="shared" si="38"/>
        <v/>
      </c>
      <c r="K45" s="87" t="str">
        <f t="shared" si="38"/>
        <v/>
      </c>
      <c r="L45" s="87" t="str">
        <f t="shared" si="38"/>
        <v/>
      </c>
      <c r="M45" s="87" t="str">
        <f t="shared" si="38"/>
        <v/>
      </c>
      <c r="N45" s="87" t="str">
        <f t="shared" si="38"/>
        <v/>
      </c>
      <c r="O45" s="89" t="str">
        <f t="shared" si="38"/>
        <v/>
      </c>
    </row>
    <row r="46" spans="2:15" outlineLevel="1" x14ac:dyDescent="0.3">
      <c r="B46" s="83">
        <f>'תחזית רווה'!B46</f>
        <v>0</v>
      </c>
      <c r="C46" s="210">
        <f>'תחזית רווה'!P46</f>
        <v>0</v>
      </c>
      <c r="D46" s="84">
        <f>C46</f>
        <v>0</v>
      </c>
      <c r="E46" s="84">
        <f t="shared" ref="E46:O46" si="39">D46</f>
        <v>0</v>
      </c>
      <c r="F46" s="84">
        <f t="shared" si="39"/>
        <v>0</v>
      </c>
      <c r="G46" s="84">
        <f t="shared" si="39"/>
        <v>0</v>
      </c>
      <c r="H46" s="84">
        <f t="shared" si="39"/>
        <v>0</v>
      </c>
      <c r="I46" s="84">
        <f t="shared" si="39"/>
        <v>0</v>
      </c>
      <c r="J46" s="84">
        <f t="shared" si="39"/>
        <v>0</v>
      </c>
      <c r="K46" s="84">
        <f t="shared" si="39"/>
        <v>0</v>
      </c>
      <c r="L46" s="84">
        <f t="shared" si="39"/>
        <v>0</v>
      </c>
      <c r="M46" s="84">
        <f t="shared" si="39"/>
        <v>0</v>
      </c>
      <c r="N46" s="84">
        <f t="shared" si="39"/>
        <v>0</v>
      </c>
      <c r="O46" s="86">
        <f t="shared" si="39"/>
        <v>0</v>
      </c>
    </row>
    <row r="47" spans="2:15" outlineLevel="1" x14ac:dyDescent="0.3">
      <c r="B47" s="83" t="str">
        <f>'תחזית רווה'!B47</f>
        <v>%</v>
      </c>
      <c r="C47" s="87" t="str">
        <f t="shared" ref="C47:O47" si="40">IFERROR(C46/C$5,"")</f>
        <v/>
      </c>
      <c r="D47" s="87" t="str">
        <f t="shared" si="40"/>
        <v/>
      </c>
      <c r="E47" s="87" t="str">
        <f t="shared" si="40"/>
        <v/>
      </c>
      <c r="F47" s="87" t="str">
        <f t="shared" si="40"/>
        <v/>
      </c>
      <c r="G47" s="87" t="str">
        <f t="shared" si="40"/>
        <v/>
      </c>
      <c r="H47" s="87" t="str">
        <f t="shared" si="40"/>
        <v/>
      </c>
      <c r="I47" s="87" t="str">
        <f t="shared" si="40"/>
        <v/>
      </c>
      <c r="J47" s="87" t="str">
        <f t="shared" si="40"/>
        <v/>
      </c>
      <c r="K47" s="87" t="str">
        <f t="shared" si="40"/>
        <v/>
      </c>
      <c r="L47" s="87" t="str">
        <f t="shared" si="40"/>
        <v/>
      </c>
      <c r="M47" s="87" t="str">
        <f t="shared" si="40"/>
        <v/>
      </c>
      <c r="N47" s="87" t="str">
        <f t="shared" si="40"/>
        <v/>
      </c>
      <c r="O47" s="89" t="str">
        <f t="shared" si="40"/>
        <v/>
      </c>
    </row>
    <row r="48" spans="2:15" outlineLevel="1" x14ac:dyDescent="0.3">
      <c r="B48" s="83">
        <f>'תחזית רווה'!B48</f>
        <v>0</v>
      </c>
      <c r="C48" s="210">
        <f>'תחזית רווה'!P48</f>
        <v>0</v>
      </c>
      <c r="D48" s="84">
        <f>C48</f>
        <v>0</v>
      </c>
      <c r="E48" s="84">
        <f t="shared" ref="E48:O48" si="41">D48</f>
        <v>0</v>
      </c>
      <c r="F48" s="84">
        <f t="shared" si="41"/>
        <v>0</v>
      </c>
      <c r="G48" s="84">
        <f t="shared" si="41"/>
        <v>0</v>
      </c>
      <c r="H48" s="84">
        <f t="shared" si="41"/>
        <v>0</v>
      </c>
      <c r="I48" s="84">
        <f t="shared" si="41"/>
        <v>0</v>
      </c>
      <c r="J48" s="84">
        <f t="shared" si="41"/>
        <v>0</v>
      </c>
      <c r="K48" s="84">
        <f t="shared" si="41"/>
        <v>0</v>
      </c>
      <c r="L48" s="84">
        <f t="shared" si="41"/>
        <v>0</v>
      </c>
      <c r="M48" s="84">
        <f t="shared" si="41"/>
        <v>0</v>
      </c>
      <c r="N48" s="84">
        <f t="shared" si="41"/>
        <v>0</v>
      </c>
      <c r="O48" s="86">
        <f t="shared" si="41"/>
        <v>0</v>
      </c>
    </row>
    <row r="49" spans="2:15" outlineLevel="1" x14ac:dyDescent="0.3">
      <c r="B49" s="83" t="str">
        <f>'תחזית רווה'!B49</f>
        <v>%</v>
      </c>
      <c r="C49" s="87" t="str">
        <f t="shared" ref="C49:O49" si="42">IFERROR(C48/C$5,"")</f>
        <v/>
      </c>
      <c r="D49" s="87" t="str">
        <f t="shared" si="42"/>
        <v/>
      </c>
      <c r="E49" s="87" t="str">
        <f t="shared" si="42"/>
        <v/>
      </c>
      <c r="F49" s="87" t="str">
        <f t="shared" si="42"/>
        <v/>
      </c>
      <c r="G49" s="87" t="str">
        <f t="shared" si="42"/>
        <v/>
      </c>
      <c r="H49" s="87" t="str">
        <f t="shared" si="42"/>
        <v/>
      </c>
      <c r="I49" s="87" t="str">
        <f t="shared" si="42"/>
        <v/>
      </c>
      <c r="J49" s="87" t="str">
        <f t="shared" si="42"/>
        <v/>
      </c>
      <c r="K49" s="87" t="str">
        <f t="shared" si="42"/>
        <v/>
      </c>
      <c r="L49" s="87" t="str">
        <f t="shared" si="42"/>
        <v/>
      </c>
      <c r="M49" s="87" t="str">
        <f t="shared" si="42"/>
        <v/>
      </c>
      <c r="N49" s="87" t="str">
        <f t="shared" si="42"/>
        <v/>
      </c>
      <c r="O49" s="89" t="str">
        <f t="shared" si="42"/>
        <v/>
      </c>
    </row>
    <row r="50" spans="2:15" outlineLevel="1" x14ac:dyDescent="0.3">
      <c r="B50" s="83">
        <f>'תחזית רווה'!B50</f>
        <v>0</v>
      </c>
      <c r="C50" s="210">
        <f>'תחזית רווה'!P50</f>
        <v>0</v>
      </c>
      <c r="D50" s="84">
        <f>C50</f>
        <v>0</v>
      </c>
      <c r="E50" s="84">
        <f t="shared" ref="E50:O50" si="43">D50</f>
        <v>0</v>
      </c>
      <c r="F50" s="84">
        <f t="shared" si="43"/>
        <v>0</v>
      </c>
      <c r="G50" s="84">
        <f t="shared" si="43"/>
        <v>0</v>
      </c>
      <c r="H50" s="84">
        <f t="shared" si="43"/>
        <v>0</v>
      </c>
      <c r="I50" s="84">
        <f t="shared" si="43"/>
        <v>0</v>
      </c>
      <c r="J50" s="84">
        <f t="shared" si="43"/>
        <v>0</v>
      </c>
      <c r="K50" s="84">
        <f t="shared" si="43"/>
        <v>0</v>
      </c>
      <c r="L50" s="84">
        <f t="shared" si="43"/>
        <v>0</v>
      </c>
      <c r="M50" s="84">
        <f t="shared" si="43"/>
        <v>0</v>
      </c>
      <c r="N50" s="84">
        <f t="shared" si="43"/>
        <v>0</v>
      </c>
      <c r="O50" s="86">
        <f t="shared" si="43"/>
        <v>0</v>
      </c>
    </row>
    <row r="51" spans="2:15" outlineLevel="1" x14ac:dyDescent="0.3">
      <c r="B51" s="83" t="str">
        <f>'תחזית רווה'!B51</f>
        <v>%</v>
      </c>
      <c r="C51" s="87" t="str">
        <f t="shared" ref="C51:O51" si="44">IFERROR(C50/C$5,"")</f>
        <v/>
      </c>
      <c r="D51" s="87" t="str">
        <f t="shared" si="44"/>
        <v/>
      </c>
      <c r="E51" s="87" t="str">
        <f t="shared" si="44"/>
        <v/>
      </c>
      <c r="F51" s="87" t="str">
        <f t="shared" si="44"/>
        <v/>
      </c>
      <c r="G51" s="87" t="str">
        <f t="shared" si="44"/>
        <v/>
      </c>
      <c r="H51" s="87" t="str">
        <f t="shared" si="44"/>
        <v/>
      </c>
      <c r="I51" s="87" t="str">
        <f t="shared" si="44"/>
        <v/>
      </c>
      <c r="J51" s="87" t="str">
        <f t="shared" si="44"/>
        <v/>
      </c>
      <c r="K51" s="87" t="str">
        <f t="shared" si="44"/>
        <v/>
      </c>
      <c r="L51" s="87" t="str">
        <f t="shared" si="44"/>
        <v/>
      </c>
      <c r="M51" s="87" t="str">
        <f t="shared" si="44"/>
        <v/>
      </c>
      <c r="N51" s="87" t="str">
        <f t="shared" si="44"/>
        <v/>
      </c>
      <c r="O51" s="89" t="str">
        <f t="shared" si="44"/>
        <v/>
      </c>
    </row>
    <row r="52" spans="2:15" x14ac:dyDescent="0.3">
      <c r="B52" s="164" t="str">
        <f>'תחזית רווה'!B52</f>
        <v>הוצאות קבועות</v>
      </c>
      <c r="C52" s="165">
        <f>C54+C56+C58+C60+C62+C64+C66+C68+C70+C72+C74+C76+C78+C80+C82+C84+C86+C88+C90+C92+C94+C96+C98+C100</f>
        <v>0</v>
      </c>
      <c r="D52" s="165">
        <f t="shared" ref="D52:O52" si="45">D54+D56+D58+D60+D62+D64+D66+D68+D70+D72+D74+D76+D78+D80+D82+D84+D86+D88+D90+D92+D94+D96+D98+D100</f>
        <v>0</v>
      </c>
      <c r="E52" s="165">
        <f t="shared" si="45"/>
        <v>0</v>
      </c>
      <c r="F52" s="165">
        <f t="shared" si="45"/>
        <v>0</v>
      </c>
      <c r="G52" s="165">
        <f t="shared" si="45"/>
        <v>0</v>
      </c>
      <c r="H52" s="165">
        <f t="shared" si="45"/>
        <v>0</v>
      </c>
      <c r="I52" s="165">
        <f t="shared" si="45"/>
        <v>0</v>
      </c>
      <c r="J52" s="165">
        <f t="shared" si="45"/>
        <v>0</v>
      </c>
      <c r="K52" s="165">
        <f t="shared" si="45"/>
        <v>0</v>
      </c>
      <c r="L52" s="165">
        <f t="shared" si="45"/>
        <v>0</v>
      </c>
      <c r="M52" s="165">
        <f t="shared" si="45"/>
        <v>0</v>
      </c>
      <c r="N52" s="165">
        <f t="shared" si="45"/>
        <v>0</v>
      </c>
      <c r="O52" s="167">
        <f t="shared" si="45"/>
        <v>0</v>
      </c>
    </row>
    <row r="53" spans="2:15" x14ac:dyDescent="0.3">
      <c r="B53" s="83" t="s">
        <v>0</v>
      </c>
      <c r="C53" s="87" t="str">
        <f t="shared" ref="C53:O53" si="46">IFERROR(C52/C$5,"")</f>
        <v/>
      </c>
      <c r="D53" s="87" t="str">
        <f t="shared" si="46"/>
        <v/>
      </c>
      <c r="E53" s="87" t="str">
        <f t="shared" si="46"/>
        <v/>
      </c>
      <c r="F53" s="87" t="str">
        <f t="shared" si="46"/>
        <v/>
      </c>
      <c r="G53" s="87" t="str">
        <f t="shared" si="46"/>
        <v/>
      </c>
      <c r="H53" s="87" t="str">
        <f t="shared" si="46"/>
        <v/>
      </c>
      <c r="I53" s="87" t="str">
        <f t="shared" si="46"/>
        <v/>
      </c>
      <c r="J53" s="87" t="str">
        <f t="shared" si="46"/>
        <v/>
      </c>
      <c r="K53" s="87" t="str">
        <f t="shared" si="46"/>
        <v/>
      </c>
      <c r="L53" s="87" t="str">
        <f t="shared" si="46"/>
        <v/>
      </c>
      <c r="M53" s="87" t="str">
        <f t="shared" si="46"/>
        <v/>
      </c>
      <c r="N53" s="87" t="str">
        <f t="shared" si="46"/>
        <v/>
      </c>
      <c r="O53" s="89" t="str">
        <f t="shared" si="46"/>
        <v/>
      </c>
    </row>
    <row r="54" spans="2:15" outlineLevel="1" x14ac:dyDescent="0.3">
      <c r="B54" s="83">
        <f>קבועות!B6</f>
        <v>0</v>
      </c>
      <c r="C54" s="210" t="str">
        <f>קבועות!P6</f>
        <v>0</v>
      </c>
      <c r="D54" s="84" t="str">
        <f>C54</f>
        <v>0</v>
      </c>
      <c r="E54" s="84" t="str">
        <f t="shared" ref="E54:O54" si="47">D54</f>
        <v>0</v>
      </c>
      <c r="F54" s="84" t="str">
        <f t="shared" si="47"/>
        <v>0</v>
      </c>
      <c r="G54" s="84" t="str">
        <f t="shared" si="47"/>
        <v>0</v>
      </c>
      <c r="H54" s="84" t="str">
        <f t="shared" si="47"/>
        <v>0</v>
      </c>
      <c r="I54" s="84" t="str">
        <f t="shared" si="47"/>
        <v>0</v>
      </c>
      <c r="J54" s="84" t="str">
        <f t="shared" si="47"/>
        <v>0</v>
      </c>
      <c r="K54" s="84" t="str">
        <f t="shared" si="47"/>
        <v>0</v>
      </c>
      <c r="L54" s="84" t="str">
        <f t="shared" si="47"/>
        <v>0</v>
      </c>
      <c r="M54" s="84" t="str">
        <f t="shared" si="47"/>
        <v>0</v>
      </c>
      <c r="N54" s="84" t="str">
        <f t="shared" si="47"/>
        <v>0</v>
      </c>
      <c r="O54" s="86" t="str">
        <f t="shared" si="47"/>
        <v>0</v>
      </c>
    </row>
    <row r="55" spans="2:15" outlineLevel="1" x14ac:dyDescent="0.3">
      <c r="B55" s="83" t="s">
        <v>0</v>
      </c>
      <c r="C55" s="87" t="e">
        <f>C54/$C$5</f>
        <v>#DIV/0!</v>
      </c>
      <c r="D55" s="87" t="str">
        <f t="shared" ref="C55:O55" si="48">IFERROR(D54/D$5,"")</f>
        <v/>
      </c>
      <c r="E55" s="87" t="str">
        <f t="shared" si="48"/>
        <v/>
      </c>
      <c r="F55" s="87" t="str">
        <f t="shared" si="48"/>
        <v/>
      </c>
      <c r="G55" s="87" t="str">
        <f t="shared" si="48"/>
        <v/>
      </c>
      <c r="H55" s="87" t="str">
        <f t="shared" si="48"/>
        <v/>
      </c>
      <c r="I55" s="87" t="str">
        <f t="shared" si="48"/>
        <v/>
      </c>
      <c r="J55" s="87" t="str">
        <f t="shared" si="48"/>
        <v/>
      </c>
      <c r="K55" s="87" t="str">
        <f t="shared" si="48"/>
        <v/>
      </c>
      <c r="L55" s="87" t="str">
        <f t="shared" si="48"/>
        <v/>
      </c>
      <c r="M55" s="87" t="str">
        <f t="shared" si="48"/>
        <v/>
      </c>
      <c r="N55" s="87" t="str">
        <f t="shared" si="48"/>
        <v/>
      </c>
      <c r="O55" s="89" t="str">
        <f t="shared" si="48"/>
        <v/>
      </c>
    </row>
    <row r="56" spans="2:15" outlineLevel="1" x14ac:dyDescent="0.3">
      <c r="B56" s="83">
        <f>קבועות!B7</f>
        <v>0</v>
      </c>
      <c r="C56" s="84" t="str">
        <f>קבועות!P7</f>
        <v>0</v>
      </c>
      <c r="D56" s="84" t="str">
        <f>C56</f>
        <v>0</v>
      </c>
      <c r="E56" s="84" t="str">
        <f t="shared" ref="E56:O56" si="49">D56</f>
        <v>0</v>
      </c>
      <c r="F56" s="84" t="str">
        <f t="shared" si="49"/>
        <v>0</v>
      </c>
      <c r="G56" s="84" t="str">
        <f t="shared" si="49"/>
        <v>0</v>
      </c>
      <c r="H56" s="84" t="str">
        <f t="shared" si="49"/>
        <v>0</v>
      </c>
      <c r="I56" s="84" t="str">
        <f t="shared" si="49"/>
        <v>0</v>
      </c>
      <c r="J56" s="84" t="str">
        <f t="shared" si="49"/>
        <v>0</v>
      </c>
      <c r="K56" s="84" t="str">
        <f t="shared" si="49"/>
        <v>0</v>
      </c>
      <c r="L56" s="84" t="str">
        <f t="shared" si="49"/>
        <v>0</v>
      </c>
      <c r="M56" s="84" t="str">
        <f t="shared" si="49"/>
        <v>0</v>
      </c>
      <c r="N56" s="84" t="str">
        <f t="shared" si="49"/>
        <v>0</v>
      </c>
      <c r="O56" s="86" t="str">
        <f t="shared" si="49"/>
        <v>0</v>
      </c>
    </row>
    <row r="57" spans="2:15" outlineLevel="1" x14ac:dyDescent="0.3">
      <c r="B57" s="83" t="s">
        <v>0</v>
      </c>
      <c r="C57" s="87" t="e">
        <f>C56/$C$5</f>
        <v>#DIV/0!</v>
      </c>
      <c r="D57" s="87" t="str">
        <f t="shared" ref="C57:O57" si="50">IFERROR(D56/D$5,"")</f>
        <v/>
      </c>
      <c r="E57" s="87" t="str">
        <f t="shared" si="50"/>
        <v/>
      </c>
      <c r="F57" s="87" t="str">
        <f t="shared" si="50"/>
        <v/>
      </c>
      <c r="G57" s="87" t="str">
        <f t="shared" si="50"/>
        <v/>
      </c>
      <c r="H57" s="87" t="str">
        <f t="shared" si="50"/>
        <v/>
      </c>
      <c r="I57" s="87" t="str">
        <f t="shared" si="50"/>
        <v/>
      </c>
      <c r="J57" s="87" t="str">
        <f t="shared" si="50"/>
        <v/>
      </c>
      <c r="K57" s="87" t="str">
        <f t="shared" si="50"/>
        <v/>
      </c>
      <c r="L57" s="87" t="str">
        <f t="shared" si="50"/>
        <v/>
      </c>
      <c r="M57" s="87" t="str">
        <f t="shared" si="50"/>
        <v/>
      </c>
      <c r="N57" s="87" t="str">
        <f t="shared" si="50"/>
        <v/>
      </c>
      <c r="O57" s="89" t="str">
        <f t="shared" si="50"/>
        <v/>
      </c>
    </row>
    <row r="58" spans="2:15" outlineLevel="1" x14ac:dyDescent="0.3">
      <c r="B58" s="83">
        <f>קבועות!B8</f>
        <v>0</v>
      </c>
      <c r="C58" s="84" t="str">
        <f>קבועות!P8</f>
        <v>0</v>
      </c>
      <c r="D58" s="84" t="str">
        <f>C58</f>
        <v>0</v>
      </c>
      <c r="E58" s="84" t="str">
        <f t="shared" ref="E58:O58" si="51">D58</f>
        <v>0</v>
      </c>
      <c r="F58" s="84" t="str">
        <f t="shared" si="51"/>
        <v>0</v>
      </c>
      <c r="G58" s="84" t="str">
        <f t="shared" si="51"/>
        <v>0</v>
      </c>
      <c r="H58" s="84" t="str">
        <f t="shared" si="51"/>
        <v>0</v>
      </c>
      <c r="I58" s="84" t="str">
        <f t="shared" si="51"/>
        <v>0</v>
      </c>
      <c r="J58" s="84" t="str">
        <f t="shared" si="51"/>
        <v>0</v>
      </c>
      <c r="K58" s="84" t="str">
        <f t="shared" si="51"/>
        <v>0</v>
      </c>
      <c r="L58" s="84" t="str">
        <f t="shared" si="51"/>
        <v>0</v>
      </c>
      <c r="M58" s="84" t="str">
        <f t="shared" si="51"/>
        <v>0</v>
      </c>
      <c r="N58" s="84" t="str">
        <f t="shared" si="51"/>
        <v>0</v>
      </c>
      <c r="O58" s="86" t="str">
        <f t="shared" si="51"/>
        <v>0</v>
      </c>
    </row>
    <row r="59" spans="2:15" outlineLevel="1" x14ac:dyDescent="0.3">
      <c r="B59" s="83" t="s">
        <v>0</v>
      </c>
      <c r="C59" s="87" t="e">
        <f>C58/$C$5</f>
        <v>#DIV/0!</v>
      </c>
      <c r="D59" s="87" t="str">
        <f t="shared" ref="C59:O59" si="52">IFERROR(D58/D$5,"")</f>
        <v/>
      </c>
      <c r="E59" s="87" t="str">
        <f t="shared" si="52"/>
        <v/>
      </c>
      <c r="F59" s="87" t="str">
        <f t="shared" si="52"/>
        <v/>
      </c>
      <c r="G59" s="87" t="str">
        <f t="shared" si="52"/>
        <v/>
      </c>
      <c r="H59" s="87" t="str">
        <f t="shared" si="52"/>
        <v/>
      </c>
      <c r="I59" s="87" t="str">
        <f t="shared" si="52"/>
        <v/>
      </c>
      <c r="J59" s="87" t="str">
        <f t="shared" si="52"/>
        <v/>
      </c>
      <c r="K59" s="87" t="str">
        <f t="shared" si="52"/>
        <v/>
      </c>
      <c r="L59" s="87" t="str">
        <f t="shared" si="52"/>
        <v/>
      </c>
      <c r="M59" s="87" t="str">
        <f t="shared" si="52"/>
        <v/>
      </c>
      <c r="N59" s="87" t="str">
        <f t="shared" si="52"/>
        <v/>
      </c>
      <c r="O59" s="89" t="str">
        <f t="shared" si="52"/>
        <v/>
      </c>
    </row>
    <row r="60" spans="2:15" outlineLevel="1" x14ac:dyDescent="0.3">
      <c r="B60" s="83">
        <f>קבועות!B9</f>
        <v>0</v>
      </c>
      <c r="C60" s="84" t="str">
        <f>קבועות!P9</f>
        <v>0</v>
      </c>
      <c r="D60" s="84" t="str">
        <f>C60</f>
        <v>0</v>
      </c>
      <c r="E60" s="84" t="str">
        <f t="shared" ref="E60:O60" si="53">D60</f>
        <v>0</v>
      </c>
      <c r="F60" s="84" t="str">
        <f t="shared" si="53"/>
        <v>0</v>
      </c>
      <c r="G60" s="84" t="str">
        <f t="shared" si="53"/>
        <v>0</v>
      </c>
      <c r="H60" s="84" t="str">
        <f t="shared" si="53"/>
        <v>0</v>
      </c>
      <c r="I60" s="84" t="str">
        <f t="shared" si="53"/>
        <v>0</v>
      </c>
      <c r="J60" s="84" t="str">
        <f t="shared" si="53"/>
        <v>0</v>
      </c>
      <c r="K60" s="84" t="str">
        <f t="shared" si="53"/>
        <v>0</v>
      </c>
      <c r="L60" s="84" t="str">
        <f t="shared" si="53"/>
        <v>0</v>
      </c>
      <c r="M60" s="84" t="str">
        <f t="shared" si="53"/>
        <v>0</v>
      </c>
      <c r="N60" s="84" t="str">
        <f t="shared" si="53"/>
        <v>0</v>
      </c>
      <c r="O60" s="86" t="str">
        <f t="shared" si="53"/>
        <v>0</v>
      </c>
    </row>
    <row r="61" spans="2:15" outlineLevel="1" x14ac:dyDescent="0.3">
      <c r="B61" s="83" t="s">
        <v>0</v>
      </c>
      <c r="C61" s="87" t="e">
        <f>C60/$C$5</f>
        <v>#DIV/0!</v>
      </c>
      <c r="D61" s="87" t="str">
        <f t="shared" ref="C61:O61" si="54">IFERROR(D60/D$5,"")</f>
        <v/>
      </c>
      <c r="E61" s="87" t="str">
        <f t="shared" si="54"/>
        <v/>
      </c>
      <c r="F61" s="87" t="str">
        <f t="shared" si="54"/>
        <v/>
      </c>
      <c r="G61" s="87" t="str">
        <f t="shared" si="54"/>
        <v/>
      </c>
      <c r="H61" s="87" t="str">
        <f t="shared" si="54"/>
        <v/>
      </c>
      <c r="I61" s="87" t="str">
        <f t="shared" si="54"/>
        <v/>
      </c>
      <c r="J61" s="87" t="str">
        <f t="shared" si="54"/>
        <v/>
      </c>
      <c r="K61" s="87" t="str">
        <f t="shared" si="54"/>
        <v/>
      </c>
      <c r="L61" s="87" t="str">
        <f t="shared" si="54"/>
        <v/>
      </c>
      <c r="M61" s="87" t="str">
        <f t="shared" si="54"/>
        <v/>
      </c>
      <c r="N61" s="87" t="str">
        <f t="shared" si="54"/>
        <v/>
      </c>
      <c r="O61" s="89" t="str">
        <f t="shared" si="54"/>
        <v/>
      </c>
    </row>
    <row r="62" spans="2:15" outlineLevel="1" x14ac:dyDescent="0.3">
      <c r="B62" s="83">
        <f>קבועות!B10</f>
        <v>0</v>
      </c>
      <c r="C62" s="84" t="str">
        <f>קבועות!P10</f>
        <v>0</v>
      </c>
      <c r="D62" s="84" t="str">
        <f>C62</f>
        <v>0</v>
      </c>
      <c r="E62" s="84" t="str">
        <f t="shared" ref="E62:O62" si="55">D62</f>
        <v>0</v>
      </c>
      <c r="F62" s="84" t="str">
        <f t="shared" si="55"/>
        <v>0</v>
      </c>
      <c r="G62" s="84" t="str">
        <f t="shared" si="55"/>
        <v>0</v>
      </c>
      <c r="H62" s="84" t="str">
        <f t="shared" si="55"/>
        <v>0</v>
      </c>
      <c r="I62" s="84" t="str">
        <f t="shared" si="55"/>
        <v>0</v>
      </c>
      <c r="J62" s="84" t="str">
        <f t="shared" si="55"/>
        <v>0</v>
      </c>
      <c r="K62" s="84" t="str">
        <f t="shared" si="55"/>
        <v>0</v>
      </c>
      <c r="L62" s="84" t="str">
        <f t="shared" si="55"/>
        <v>0</v>
      </c>
      <c r="M62" s="84" t="str">
        <f t="shared" si="55"/>
        <v>0</v>
      </c>
      <c r="N62" s="84" t="str">
        <f t="shared" si="55"/>
        <v>0</v>
      </c>
      <c r="O62" s="86" t="str">
        <f t="shared" si="55"/>
        <v>0</v>
      </c>
    </row>
    <row r="63" spans="2:15" outlineLevel="1" x14ac:dyDescent="0.3">
      <c r="B63" s="83" t="s">
        <v>0</v>
      </c>
      <c r="C63" s="87" t="e">
        <f>C62/$C$5</f>
        <v>#DIV/0!</v>
      </c>
      <c r="D63" s="87" t="str">
        <f t="shared" ref="C63:O63" si="56">IFERROR(D62/D$5,"")</f>
        <v/>
      </c>
      <c r="E63" s="87" t="str">
        <f t="shared" si="56"/>
        <v/>
      </c>
      <c r="F63" s="87" t="str">
        <f t="shared" si="56"/>
        <v/>
      </c>
      <c r="G63" s="87" t="str">
        <f t="shared" si="56"/>
        <v/>
      </c>
      <c r="H63" s="87" t="str">
        <f t="shared" si="56"/>
        <v/>
      </c>
      <c r="I63" s="87" t="str">
        <f t="shared" si="56"/>
        <v/>
      </c>
      <c r="J63" s="87" t="str">
        <f t="shared" si="56"/>
        <v/>
      </c>
      <c r="K63" s="87" t="str">
        <f t="shared" si="56"/>
        <v/>
      </c>
      <c r="L63" s="87" t="str">
        <f t="shared" si="56"/>
        <v/>
      </c>
      <c r="M63" s="87" t="str">
        <f t="shared" si="56"/>
        <v/>
      </c>
      <c r="N63" s="87" t="str">
        <f t="shared" si="56"/>
        <v/>
      </c>
      <c r="O63" s="89" t="str">
        <f t="shared" si="56"/>
        <v/>
      </c>
    </row>
    <row r="64" spans="2:15" outlineLevel="1" x14ac:dyDescent="0.3">
      <c r="B64" s="83">
        <f>קבועות!B11</f>
        <v>0</v>
      </c>
      <c r="C64" s="84" t="str">
        <f>קבועות!P11</f>
        <v>0</v>
      </c>
      <c r="D64" s="84" t="str">
        <f>C64</f>
        <v>0</v>
      </c>
      <c r="E64" s="84" t="str">
        <f t="shared" ref="E64:O64" si="57">D64</f>
        <v>0</v>
      </c>
      <c r="F64" s="84" t="str">
        <f t="shared" si="57"/>
        <v>0</v>
      </c>
      <c r="G64" s="84" t="str">
        <f t="shared" si="57"/>
        <v>0</v>
      </c>
      <c r="H64" s="84" t="str">
        <f t="shared" si="57"/>
        <v>0</v>
      </c>
      <c r="I64" s="84" t="str">
        <f t="shared" si="57"/>
        <v>0</v>
      </c>
      <c r="J64" s="84" t="str">
        <f t="shared" si="57"/>
        <v>0</v>
      </c>
      <c r="K64" s="84" t="str">
        <f t="shared" si="57"/>
        <v>0</v>
      </c>
      <c r="L64" s="84" t="str">
        <f t="shared" si="57"/>
        <v>0</v>
      </c>
      <c r="M64" s="84" t="str">
        <f t="shared" si="57"/>
        <v>0</v>
      </c>
      <c r="N64" s="84" t="str">
        <f t="shared" si="57"/>
        <v>0</v>
      </c>
      <c r="O64" s="86" t="str">
        <f t="shared" si="57"/>
        <v>0</v>
      </c>
    </row>
    <row r="65" spans="2:15" outlineLevel="1" x14ac:dyDescent="0.3">
      <c r="B65" s="83" t="s">
        <v>0</v>
      </c>
      <c r="C65" s="87" t="e">
        <f>C64/$C$5</f>
        <v>#DIV/0!</v>
      </c>
      <c r="D65" s="87" t="str">
        <f t="shared" ref="C65:O65" si="58">IFERROR(D64/D$5,"")</f>
        <v/>
      </c>
      <c r="E65" s="87" t="str">
        <f t="shared" si="58"/>
        <v/>
      </c>
      <c r="F65" s="87" t="str">
        <f t="shared" si="58"/>
        <v/>
      </c>
      <c r="G65" s="87" t="str">
        <f t="shared" si="58"/>
        <v/>
      </c>
      <c r="H65" s="87" t="str">
        <f t="shared" si="58"/>
        <v/>
      </c>
      <c r="I65" s="87" t="str">
        <f t="shared" si="58"/>
        <v/>
      </c>
      <c r="J65" s="87" t="str">
        <f t="shared" si="58"/>
        <v/>
      </c>
      <c r="K65" s="87" t="str">
        <f t="shared" si="58"/>
        <v/>
      </c>
      <c r="L65" s="87" t="str">
        <f t="shared" si="58"/>
        <v/>
      </c>
      <c r="M65" s="87" t="str">
        <f t="shared" si="58"/>
        <v/>
      </c>
      <c r="N65" s="87" t="str">
        <f t="shared" si="58"/>
        <v/>
      </c>
      <c r="O65" s="89" t="str">
        <f t="shared" si="58"/>
        <v/>
      </c>
    </row>
    <row r="66" spans="2:15" outlineLevel="1" x14ac:dyDescent="0.3">
      <c r="B66" s="83">
        <f>קבועות!B12</f>
        <v>0</v>
      </c>
      <c r="C66" s="84" t="str">
        <f>קבועות!P12</f>
        <v>0</v>
      </c>
      <c r="D66" s="84" t="str">
        <f>C66</f>
        <v>0</v>
      </c>
      <c r="E66" s="84" t="str">
        <f t="shared" ref="E66:O66" si="59">D66</f>
        <v>0</v>
      </c>
      <c r="F66" s="84" t="str">
        <f t="shared" si="59"/>
        <v>0</v>
      </c>
      <c r="G66" s="84" t="str">
        <f t="shared" si="59"/>
        <v>0</v>
      </c>
      <c r="H66" s="84" t="str">
        <f t="shared" si="59"/>
        <v>0</v>
      </c>
      <c r="I66" s="84" t="str">
        <f t="shared" si="59"/>
        <v>0</v>
      </c>
      <c r="J66" s="84" t="str">
        <f t="shared" si="59"/>
        <v>0</v>
      </c>
      <c r="K66" s="84" t="str">
        <f t="shared" si="59"/>
        <v>0</v>
      </c>
      <c r="L66" s="84" t="str">
        <f t="shared" si="59"/>
        <v>0</v>
      </c>
      <c r="M66" s="84" t="str">
        <f t="shared" si="59"/>
        <v>0</v>
      </c>
      <c r="N66" s="84" t="str">
        <f t="shared" si="59"/>
        <v>0</v>
      </c>
      <c r="O66" s="86" t="str">
        <f t="shared" si="59"/>
        <v>0</v>
      </c>
    </row>
    <row r="67" spans="2:15" outlineLevel="1" x14ac:dyDescent="0.3">
      <c r="B67" s="83" t="s">
        <v>0</v>
      </c>
      <c r="C67" s="87" t="e">
        <f>C66/$C$5</f>
        <v>#DIV/0!</v>
      </c>
      <c r="D67" s="87" t="str">
        <f t="shared" ref="C67:O67" si="60">IFERROR(D66/D$5,"")</f>
        <v/>
      </c>
      <c r="E67" s="87" t="str">
        <f t="shared" si="60"/>
        <v/>
      </c>
      <c r="F67" s="87" t="str">
        <f t="shared" si="60"/>
        <v/>
      </c>
      <c r="G67" s="87" t="str">
        <f t="shared" si="60"/>
        <v/>
      </c>
      <c r="H67" s="87" t="str">
        <f t="shared" si="60"/>
        <v/>
      </c>
      <c r="I67" s="87" t="str">
        <f t="shared" si="60"/>
        <v/>
      </c>
      <c r="J67" s="87" t="str">
        <f t="shared" si="60"/>
        <v/>
      </c>
      <c r="K67" s="87" t="str">
        <f t="shared" si="60"/>
        <v/>
      </c>
      <c r="L67" s="87" t="str">
        <f t="shared" si="60"/>
        <v/>
      </c>
      <c r="M67" s="87" t="str">
        <f t="shared" si="60"/>
        <v/>
      </c>
      <c r="N67" s="87" t="str">
        <f t="shared" si="60"/>
        <v/>
      </c>
      <c r="O67" s="89" t="str">
        <f t="shared" si="60"/>
        <v/>
      </c>
    </row>
    <row r="68" spans="2:15" outlineLevel="1" x14ac:dyDescent="0.3">
      <c r="B68" s="83">
        <f>קבועות!B13</f>
        <v>0</v>
      </c>
      <c r="C68" s="84" t="str">
        <f>קבועות!P13</f>
        <v>0</v>
      </c>
      <c r="D68" s="84" t="str">
        <f>C68</f>
        <v>0</v>
      </c>
      <c r="E68" s="84" t="str">
        <f t="shared" ref="E68:O68" si="61">D68</f>
        <v>0</v>
      </c>
      <c r="F68" s="84" t="str">
        <f t="shared" si="61"/>
        <v>0</v>
      </c>
      <c r="G68" s="84" t="str">
        <f t="shared" si="61"/>
        <v>0</v>
      </c>
      <c r="H68" s="84" t="str">
        <f t="shared" si="61"/>
        <v>0</v>
      </c>
      <c r="I68" s="84" t="str">
        <f t="shared" si="61"/>
        <v>0</v>
      </c>
      <c r="J68" s="84" t="str">
        <f t="shared" si="61"/>
        <v>0</v>
      </c>
      <c r="K68" s="84" t="str">
        <f t="shared" si="61"/>
        <v>0</v>
      </c>
      <c r="L68" s="84" t="str">
        <f t="shared" si="61"/>
        <v>0</v>
      </c>
      <c r="M68" s="84" t="str">
        <f t="shared" si="61"/>
        <v>0</v>
      </c>
      <c r="N68" s="84" t="str">
        <f t="shared" si="61"/>
        <v>0</v>
      </c>
      <c r="O68" s="86" t="str">
        <f t="shared" si="61"/>
        <v>0</v>
      </c>
    </row>
    <row r="69" spans="2:15" outlineLevel="1" x14ac:dyDescent="0.3">
      <c r="B69" s="83" t="s">
        <v>0</v>
      </c>
      <c r="C69" s="87" t="e">
        <f>C68/$C$5</f>
        <v>#DIV/0!</v>
      </c>
      <c r="D69" s="87" t="str">
        <f t="shared" ref="C69:O69" si="62">IFERROR(D68/D$5,"")</f>
        <v/>
      </c>
      <c r="E69" s="87" t="str">
        <f t="shared" si="62"/>
        <v/>
      </c>
      <c r="F69" s="87" t="str">
        <f t="shared" si="62"/>
        <v/>
      </c>
      <c r="G69" s="87" t="str">
        <f t="shared" si="62"/>
        <v/>
      </c>
      <c r="H69" s="87" t="str">
        <f t="shared" si="62"/>
        <v/>
      </c>
      <c r="I69" s="87" t="str">
        <f t="shared" si="62"/>
        <v/>
      </c>
      <c r="J69" s="87" t="str">
        <f t="shared" si="62"/>
        <v/>
      </c>
      <c r="K69" s="87" t="str">
        <f t="shared" si="62"/>
        <v/>
      </c>
      <c r="L69" s="87" t="str">
        <f t="shared" si="62"/>
        <v/>
      </c>
      <c r="M69" s="87" t="str">
        <f t="shared" si="62"/>
        <v/>
      </c>
      <c r="N69" s="87" t="str">
        <f t="shared" si="62"/>
        <v/>
      </c>
      <c r="O69" s="89" t="str">
        <f t="shared" si="62"/>
        <v/>
      </c>
    </row>
    <row r="70" spans="2:15" outlineLevel="1" x14ac:dyDescent="0.3">
      <c r="B70" s="83">
        <f>קבועות!B14</f>
        <v>0</v>
      </c>
      <c r="C70" s="210" t="str">
        <f>קבועות!P14</f>
        <v>0</v>
      </c>
      <c r="D70" s="84" t="str">
        <f>C70</f>
        <v>0</v>
      </c>
      <c r="E70" s="84" t="str">
        <f t="shared" ref="E70" si="63">D70</f>
        <v>0</v>
      </c>
      <c r="F70" s="84" t="str">
        <f t="shared" ref="F70" si="64">E70</f>
        <v>0</v>
      </c>
      <c r="G70" s="84" t="str">
        <f t="shared" ref="G70" si="65">F70</f>
        <v>0</v>
      </c>
      <c r="H70" s="84" t="str">
        <f t="shared" ref="H70" si="66">G70</f>
        <v>0</v>
      </c>
      <c r="I70" s="84" t="str">
        <f t="shared" ref="I70" si="67">H70</f>
        <v>0</v>
      </c>
      <c r="J70" s="84" t="str">
        <f t="shared" ref="J70" si="68">I70</f>
        <v>0</v>
      </c>
      <c r="K70" s="84" t="str">
        <f t="shared" ref="K70" si="69">J70</f>
        <v>0</v>
      </c>
      <c r="L70" s="84" t="str">
        <f t="shared" ref="L70" si="70">K70</f>
        <v>0</v>
      </c>
      <c r="M70" s="84" t="str">
        <f t="shared" ref="M70" si="71">L70</f>
        <v>0</v>
      </c>
      <c r="N70" s="84" t="str">
        <f t="shared" ref="N70" si="72">M70</f>
        <v>0</v>
      </c>
      <c r="O70" s="86" t="str">
        <f t="shared" ref="O70" si="73">N70</f>
        <v>0</v>
      </c>
    </row>
    <row r="71" spans="2:15" outlineLevel="1" x14ac:dyDescent="0.3">
      <c r="B71" s="83" t="s">
        <v>0</v>
      </c>
      <c r="C71" s="87" t="e">
        <f>C70/$C$5</f>
        <v>#DIV/0!</v>
      </c>
      <c r="D71" s="87" t="str">
        <f t="shared" ref="C71:O71" si="74">IFERROR(D70/D$5,"")</f>
        <v/>
      </c>
      <c r="E71" s="87" t="str">
        <f t="shared" si="74"/>
        <v/>
      </c>
      <c r="F71" s="87" t="str">
        <f t="shared" si="74"/>
        <v/>
      </c>
      <c r="G71" s="87" t="str">
        <f t="shared" si="74"/>
        <v/>
      </c>
      <c r="H71" s="87" t="str">
        <f t="shared" si="74"/>
        <v/>
      </c>
      <c r="I71" s="87" t="str">
        <f t="shared" si="74"/>
        <v/>
      </c>
      <c r="J71" s="87" t="str">
        <f t="shared" si="74"/>
        <v/>
      </c>
      <c r="K71" s="87" t="str">
        <f t="shared" si="74"/>
        <v/>
      </c>
      <c r="L71" s="87" t="str">
        <f t="shared" si="74"/>
        <v/>
      </c>
      <c r="M71" s="87" t="str">
        <f t="shared" si="74"/>
        <v/>
      </c>
      <c r="N71" s="87" t="str">
        <f t="shared" si="74"/>
        <v/>
      </c>
      <c r="O71" s="89" t="str">
        <f t="shared" si="74"/>
        <v/>
      </c>
    </row>
    <row r="72" spans="2:15" outlineLevel="1" x14ac:dyDescent="0.3">
      <c r="B72" s="83">
        <f>קבועות!B15</f>
        <v>0</v>
      </c>
      <c r="C72" s="84" t="str">
        <f>קבועות!P15</f>
        <v>0</v>
      </c>
      <c r="D72" s="84" t="str">
        <f>C72</f>
        <v>0</v>
      </c>
      <c r="E72" s="84" t="str">
        <f t="shared" ref="E72" si="75">D72</f>
        <v>0</v>
      </c>
      <c r="F72" s="84" t="str">
        <f t="shared" ref="F72" si="76">E72</f>
        <v>0</v>
      </c>
      <c r="G72" s="84" t="str">
        <f t="shared" ref="G72" si="77">F72</f>
        <v>0</v>
      </c>
      <c r="H72" s="84" t="str">
        <f t="shared" ref="H72" si="78">G72</f>
        <v>0</v>
      </c>
      <c r="I72" s="84" t="str">
        <f t="shared" ref="I72" si="79">H72</f>
        <v>0</v>
      </c>
      <c r="J72" s="84" t="str">
        <f t="shared" ref="J72" si="80">I72</f>
        <v>0</v>
      </c>
      <c r="K72" s="84" t="str">
        <f t="shared" ref="K72" si="81">J72</f>
        <v>0</v>
      </c>
      <c r="L72" s="84" t="str">
        <f t="shared" ref="L72" si="82">K72</f>
        <v>0</v>
      </c>
      <c r="M72" s="84" t="str">
        <f t="shared" ref="M72" si="83">L72</f>
        <v>0</v>
      </c>
      <c r="N72" s="84" t="str">
        <f t="shared" ref="N72" si="84">M72</f>
        <v>0</v>
      </c>
      <c r="O72" s="86" t="str">
        <f t="shared" ref="O72" si="85">N72</f>
        <v>0</v>
      </c>
    </row>
    <row r="73" spans="2:15" outlineLevel="1" x14ac:dyDescent="0.3">
      <c r="B73" s="83" t="s">
        <v>0</v>
      </c>
      <c r="C73" s="87" t="e">
        <f>C72/$C$5</f>
        <v>#DIV/0!</v>
      </c>
      <c r="D73" s="87" t="str">
        <f t="shared" ref="C73:O73" si="86">IFERROR(D72/D$5,"")</f>
        <v/>
      </c>
      <c r="E73" s="87" t="str">
        <f t="shared" si="86"/>
        <v/>
      </c>
      <c r="F73" s="87" t="str">
        <f t="shared" si="86"/>
        <v/>
      </c>
      <c r="G73" s="87" t="str">
        <f t="shared" si="86"/>
        <v/>
      </c>
      <c r="H73" s="87" t="str">
        <f t="shared" si="86"/>
        <v/>
      </c>
      <c r="I73" s="87" t="str">
        <f t="shared" si="86"/>
        <v/>
      </c>
      <c r="J73" s="87" t="str">
        <f t="shared" si="86"/>
        <v/>
      </c>
      <c r="K73" s="87" t="str">
        <f t="shared" si="86"/>
        <v/>
      </c>
      <c r="L73" s="87" t="str">
        <f t="shared" si="86"/>
        <v/>
      </c>
      <c r="M73" s="87" t="str">
        <f t="shared" si="86"/>
        <v/>
      </c>
      <c r="N73" s="87" t="str">
        <f t="shared" si="86"/>
        <v/>
      </c>
      <c r="O73" s="89" t="str">
        <f t="shared" si="86"/>
        <v/>
      </c>
    </row>
    <row r="74" spans="2:15" outlineLevel="1" x14ac:dyDescent="0.3">
      <c r="B74" s="83">
        <f>קבועות!B16</f>
        <v>0</v>
      </c>
      <c r="C74" s="84" t="str">
        <f>קבועות!P16</f>
        <v>0</v>
      </c>
      <c r="D74" s="84" t="str">
        <f>C74</f>
        <v>0</v>
      </c>
      <c r="E74" s="84" t="str">
        <f t="shared" ref="E74" si="87">D74</f>
        <v>0</v>
      </c>
      <c r="F74" s="84" t="str">
        <f t="shared" ref="F74" si="88">E74</f>
        <v>0</v>
      </c>
      <c r="G74" s="84" t="str">
        <f t="shared" ref="G74" si="89">F74</f>
        <v>0</v>
      </c>
      <c r="H74" s="84" t="str">
        <f t="shared" ref="H74" si="90">G74</f>
        <v>0</v>
      </c>
      <c r="I74" s="84" t="str">
        <f t="shared" ref="I74" si="91">H74</f>
        <v>0</v>
      </c>
      <c r="J74" s="84" t="str">
        <f t="shared" ref="J74" si="92">I74</f>
        <v>0</v>
      </c>
      <c r="K74" s="84" t="str">
        <f t="shared" ref="K74" si="93">J74</f>
        <v>0</v>
      </c>
      <c r="L74" s="84" t="str">
        <f t="shared" ref="L74" si="94">K74</f>
        <v>0</v>
      </c>
      <c r="M74" s="84" t="str">
        <f t="shared" ref="M74" si="95">L74</f>
        <v>0</v>
      </c>
      <c r="N74" s="84" t="str">
        <f t="shared" ref="N74" si="96">M74</f>
        <v>0</v>
      </c>
      <c r="O74" s="86" t="str">
        <f t="shared" ref="O74" si="97">N74</f>
        <v>0</v>
      </c>
    </row>
    <row r="75" spans="2:15" outlineLevel="1" x14ac:dyDescent="0.3">
      <c r="B75" s="83" t="s">
        <v>0</v>
      </c>
      <c r="C75" s="87" t="e">
        <f>C74/$C$5</f>
        <v>#DIV/0!</v>
      </c>
      <c r="D75" s="87" t="str">
        <f t="shared" ref="C75:O75" si="98">IFERROR(D74/D$5,"")</f>
        <v/>
      </c>
      <c r="E75" s="87" t="str">
        <f t="shared" si="98"/>
        <v/>
      </c>
      <c r="F75" s="87" t="str">
        <f t="shared" si="98"/>
        <v/>
      </c>
      <c r="G75" s="87" t="str">
        <f t="shared" si="98"/>
        <v/>
      </c>
      <c r="H75" s="87" t="str">
        <f t="shared" si="98"/>
        <v/>
      </c>
      <c r="I75" s="87" t="str">
        <f t="shared" si="98"/>
        <v/>
      </c>
      <c r="J75" s="87" t="str">
        <f t="shared" si="98"/>
        <v/>
      </c>
      <c r="K75" s="87" t="str">
        <f t="shared" si="98"/>
        <v/>
      </c>
      <c r="L75" s="87" t="str">
        <f t="shared" si="98"/>
        <v/>
      </c>
      <c r="M75" s="87" t="str">
        <f t="shared" si="98"/>
        <v/>
      </c>
      <c r="N75" s="87" t="str">
        <f t="shared" si="98"/>
        <v/>
      </c>
      <c r="O75" s="89" t="str">
        <f t="shared" si="98"/>
        <v/>
      </c>
    </row>
    <row r="76" spans="2:15" outlineLevel="1" x14ac:dyDescent="0.3">
      <c r="B76" s="83">
        <f>קבועות!B17</f>
        <v>0</v>
      </c>
      <c r="C76" s="84" t="str">
        <f>קבועות!P17</f>
        <v>0</v>
      </c>
      <c r="D76" s="84" t="str">
        <f>C76</f>
        <v>0</v>
      </c>
      <c r="E76" s="84" t="str">
        <f t="shared" ref="E76" si="99">D76</f>
        <v>0</v>
      </c>
      <c r="F76" s="84" t="str">
        <f t="shared" ref="F76" si="100">E76</f>
        <v>0</v>
      </c>
      <c r="G76" s="84" t="str">
        <f t="shared" ref="G76" si="101">F76</f>
        <v>0</v>
      </c>
      <c r="H76" s="84" t="str">
        <f t="shared" ref="H76" si="102">G76</f>
        <v>0</v>
      </c>
      <c r="I76" s="84" t="str">
        <f t="shared" ref="I76" si="103">H76</f>
        <v>0</v>
      </c>
      <c r="J76" s="84" t="str">
        <f t="shared" ref="J76" si="104">I76</f>
        <v>0</v>
      </c>
      <c r="K76" s="84" t="str">
        <f t="shared" ref="K76" si="105">J76</f>
        <v>0</v>
      </c>
      <c r="L76" s="84" t="str">
        <f t="shared" ref="L76" si="106">K76</f>
        <v>0</v>
      </c>
      <c r="M76" s="84" t="str">
        <f t="shared" ref="M76" si="107">L76</f>
        <v>0</v>
      </c>
      <c r="N76" s="84" t="str">
        <f t="shared" ref="N76" si="108">M76</f>
        <v>0</v>
      </c>
      <c r="O76" s="86" t="str">
        <f t="shared" ref="O76" si="109">N76</f>
        <v>0</v>
      </c>
    </row>
    <row r="77" spans="2:15" outlineLevel="1" x14ac:dyDescent="0.3">
      <c r="B77" s="83" t="s">
        <v>0</v>
      </c>
      <c r="C77" s="87" t="e">
        <f>C76/$C$5</f>
        <v>#DIV/0!</v>
      </c>
      <c r="D77" s="87" t="str">
        <f t="shared" ref="C77:O77" si="110">IFERROR(D76/D$5,"")</f>
        <v/>
      </c>
      <c r="E77" s="87" t="str">
        <f t="shared" si="110"/>
        <v/>
      </c>
      <c r="F77" s="87" t="str">
        <f t="shared" si="110"/>
        <v/>
      </c>
      <c r="G77" s="87" t="str">
        <f t="shared" si="110"/>
        <v/>
      </c>
      <c r="H77" s="87" t="str">
        <f t="shared" si="110"/>
        <v/>
      </c>
      <c r="I77" s="87" t="str">
        <f t="shared" si="110"/>
        <v/>
      </c>
      <c r="J77" s="87" t="str">
        <f t="shared" si="110"/>
        <v/>
      </c>
      <c r="K77" s="87" t="str">
        <f t="shared" si="110"/>
        <v/>
      </c>
      <c r="L77" s="87" t="str">
        <f t="shared" si="110"/>
        <v/>
      </c>
      <c r="M77" s="87" t="str">
        <f t="shared" si="110"/>
        <v/>
      </c>
      <c r="N77" s="87" t="str">
        <f t="shared" si="110"/>
        <v/>
      </c>
      <c r="O77" s="89" t="str">
        <f t="shared" si="110"/>
        <v/>
      </c>
    </row>
    <row r="78" spans="2:15" outlineLevel="1" x14ac:dyDescent="0.3">
      <c r="B78" s="83">
        <f>קבועות!B18</f>
        <v>0</v>
      </c>
      <c r="C78" s="84" t="str">
        <f>קבועות!P18</f>
        <v>0</v>
      </c>
      <c r="D78" s="84" t="str">
        <f>C78</f>
        <v>0</v>
      </c>
      <c r="E78" s="84" t="str">
        <f t="shared" ref="E78" si="111">D78</f>
        <v>0</v>
      </c>
      <c r="F78" s="84" t="str">
        <f t="shared" ref="F78" si="112">E78</f>
        <v>0</v>
      </c>
      <c r="G78" s="84" t="str">
        <f t="shared" ref="G78" si="113">F78</f>
        <v>0</v>
      </c>
      <c r="H78" s="84" t="str">
        <f t="shared" ref="H78" si="114">G78</f>
        <v>0</v>
      </c>
      <c r="I78" s="84" t="str">
        <f t="shared" ref="I78" si="115">H78</f>
        <v>0</v>
      </c>
      <c r="J78" s="84" t="str">
        <f t="shared" ref="J78" si="116">I78</f>
        <v>0</v>
      </c>
      <c r="K78" s="84" t="str">
        <f t="shared" ref="K78" si="117">J78</f>
        <v>0</v>
      </c>
      <c r="L78" s="84" t="str">
        <f t="shared" ref="L78" si="118">K78</f>
        <v>0</v>
      </c>
      <c r="M78" s="84" t="str">
        <f t="shared" ref="M78" si="119">L78</f>
        <v>0</v>
      </c>
      <c r="N78" s="84" t="str">
        <f t="shared" ref="N78" si="120">M78</f>
        <v>0</v>
      </c>
      <c r="O78" s="86" t="str">
        <f t="shared" ref="O78" si="121">N78</f>
        <v>0</v>
      </c>
    </row>
    <row r="79" spans="2:15" outlineLevel="1" x14ac:dyDescent="0.3">
      <c r="B79" s="83" t="s">
        <v>0</v>
      </c>
      <c r="C79" s="87" t="e">
        <f>C78/$C$5</f>
        <v>#DIV/0!</v>
      </c>
      <c r="D79" s="87" t="str">
        <f t="shared" ref="C79:O79" si="122">IFERROR(D78/D$5,"")</f>
        <v/>
      </c>
      <c r="E79" s="87" t="str">
        <f t="shared" si="122"/>
        <v/>
      </c>
      <c r="F79" s="87" t="str">
        <f t="shared" si="122"/>
        <v/>
      </c>
      <c r="G79" s="87" t="str">
        <f t="shared" si="122"/>
        <v/>
      </c>
      <c r="H79" s="87" t="str">
        <f t="shared" si="122"/>
        <v/>
      </c>
      <c r="I79" s="87" t="str">
        <f t="shared" si="122"/>
        <v/>
      </c>
      <c r="J79" s="87" t="str">
        <f t="shared" si="122"/>
        <v/>
      </c>
      <c r="K79" s="87" t="str">
        <f t="shared" si="122"/>
        <v/>
      </c>
      <c r="L79" s="87" t="str">
        <f t="shared" si="122"/>
        <v/>
      </c>
      <c r="M79" s="87" t="str">
        <f t="shared" si="122"/>
        <v/>
      </c>
      <c r="N79" s="87" t="str">
        <f t="shared" si="122"/>
        <v/>
      </c>
      <c r="O79" s="89" t="str">
        <f t="shared" si="122"/>
        <v/>
      </c>
    </row>
    <row r="80" spans="2:15" outlineLevel="1" x14ac:dyDescent="0.3">
      <c r="B80" s="83">
        <f>קבועות!B19</f>
        <v>0</v>
      </c>
      <c r="C80" s="84" t="str">
        <f>קבועות!P19</f>
        <v>0</v>
      </c>
      <c r="D80" s="84" t="str">
        <f>C80</f>
        <v>0</v>
      </c>
      <c r="E80" s="84" t="str">
        <f t="shared" ref="E80" si="123">D80</f>
        <v>0</v>
      </c>
      <c r="F80" s="84" t="str">
        <f t="shared" ref="F80" si="124">E80</f>
        <v>0</v>
      </c>
      <c r="G80" s="84" t="str">
        <f t="shared" ref="G80" si="125">F80</f>
        <v>0</v>
      </c>
      <c r="H80" s="84" t="str">
        <f t="shared" ref="H80" si="126">G80</f>
        <v>0</v>
      </c>
      <c r="I80" s="84" t="str">
        <f t="shared" ref="I80" si="127">H80</f>
        <v>0</v>
      </c>
      <c r="J80" s="84" t="str">
        <f t="shared" ref="J80" si="128">I80</f>
        <v>0</v>
      </c>
      <c r="K80" s="84" t="str">
        <f t="shared" ref="K80" si="129">J80</f>
        <v>0</v>
      </c>
      <c r="L80" s="84" t="str">
        <f t="shared" ref="L80" si="130">K80</f>
        <v>0</v>
      </c>
      <c r="M80" s="84" t="str">
        <f t="shared" ref="M80" si="131">L80</f>
        <v>0</v>
      </c>
      <c r="N80" s="84" t="str">
        <f t="shared" ref="N80" si="132">M80</f>
        <v>0</v>
      </c>
      <c r="O80" s="86" t="str">
        <f t="shared" ref="O80" si="133">N80</f>
        <v>0</v>
      </c>
    </row>
    <row r="81" spans="2:15" outlineLevel="1" x14ac:dyDescent="0.3">
      <c r="B81" s="83" t="s">
        <v>0</v>
      </c>
      <c r="C81" s="87" t="e">
        <f>C80/$C$5</f>
        <v>#DIV/0!</v>
      </c>
      <c r="D81" s="87" t="str">
        <f t="shared" ref="C81:O81" si="134">IFERROR(D80/D$5,"")</f>
        <v/>
      </c>
      <c r="E81" s="87" t="str">
        <f t="shared" si="134"/>
        <v/>
      </c>
      <c r="F81" s="87" t="str">
        <f t="shared" si="134"/>
        <v/>
      </c>
      <c r="G81" s="87" t="str">
        <f t="shared" si="134"/>
        <v/>
      </c>
      <c r="H81" s="87" t="str">
        <f t="shared" si="134"/>
        <v/>
      </c>
      <c r="I81" s="87" t="str">
        <f t="shared" si="134"/>
        <v/>
      </c>
      <c r="J81" s="87" t="str">
        <f t="shared" si="134"/>
        <v/>
      </c>
      <c r="K81" s="87" t="str">
        <f t="shared" si="134"/>
        <v/>
      </c>
      <c r="L81" s="87" t="str">
        <f t="shared" si="134"/>
        <v/>
      </c>
      <c r="M81" s="87" t="str">
        <f t="shared" si="134"/>
        <v/>
      </c>
      <c r="N81" s="87" t="str">
        <f t="shared" si="134"/>
        <v/>
      </c>
      <c r="O81" s="89" t="str">
        <f t="shared" si="134"/>
        <v/>
      </c>
    </row>
    <row r="82" spans="2:15" outlineLevel="1" x14ac:dyDescent="0.3">
      <c r="B82" s="83">
        <f>קבועות!B20</f>
        <v>0</v>
      </c>
      <c r="C82" s="84" t="str">
        <f>קבועות!P20</f>
        <v>0</v>
      </c>
      <c r="D82" s="84" t="str">
        <f>C82</f>
        <v>0</v>
      </c>
      <c r="E82" s="84" t="str">
        <f t="shared" ref="E82" si="135">D82</f>
        <v>0</v>
      </c>
      <c r="F82" s="84" t="str">
        <f t="shared" ref="F82" si="136">E82</f>
        <v>0</v>
      </c>
      <c r="G82" s="84" t="str">
        <f t="shared" ref="G82" si="137">F82</f>
        <v>0</v>
      </c>
      <c r="H82" s="84" t="str">
        <f t="shared" ref="H82" si="138">G82</f>
        <v>0</v>
      </c>
      <c r="I82" s="84" t="str">
        <f t="shared" ref="I82" si="139">H82</f>
        <v>0</v>
      </c>
      <c r="J82" s="84" t="str">
        <f t="shared" ref="J82" si="140">I82</f>
        <v>0</v>
      </c>
      <c r="K82" s="84" t="str">
        <f t="shared" ref="K82" si="141">J82</f>
        <v>0</v>
      </c>
      <c r="L82" s="84" t="str">
        <f t="shared" ref="L82" si="142">K82</f>
        <v>0</v>
      </c>
      <c r="M82" s="84" t="str">
        <f t="shared" ref="M82" si="143">L82</f>
        <v>0</v>
      </c>
      <c r="N82" s="84" t="str">
        <f t="shared" ref="N82" si="144">M82</f>
        <v>0</v>
      </c>
      <c r="O82" s="86" t="str">
        <f t="shared" ref="O82" si="145">N82</f>
        <v>0</v>
      </c>
    </row>
    <row r="83" spans="2:15" outlineLevel="1" x14ac:dyDescent="0.3">
      <c r="B83" s="83" t="s">
        <v>0</v>
      </c>
      <c r="C83" s="87" t="e">
        <f>C82/$C$5</f>
        <v>#DIV/0!</v>
      </c>
      <c r="D83" s="87" t="str">
        <f t="shared" ref="C83:O83" si="146">IFERROR(D82/D$5,"")</f>
        <v/>
      </c>
      <c r="E83" s="87" t="str">
        <f t="shared" si="146"/>
        <v/>
      </c>
      <c r="F83" s="87" t="str">
        <f t="shared" si="146"/>
        <v/>
      </c>
      <c r="G83" s="87" t="str">
        <f t="shared" si="146"/>
        <v/>
      </c>
      <c r="H83" s="87" t="str">
        <f t="shared" si="146"/>
        <v/>
      </c>
      <c r="I83" s="87" t="str">
        <f t="shared" si="146"/>
        <v/>
      </c>
      <c r="J83" s="87" t="str">
        <f t="shared" si="146"/>
        <v/>
      </c>
      <c r="K83" s="87" t="str">
        <f t="shared" si="146"/>
        <v/>
      </c>
      <c r="L83" s="87" t="str">
        <f t="shared" si="146"/>
        <v/>
      </c>
      <c r="M83" s="87" t="str">
        <f t="shared" si="146"/>
        <v/>
      </c>
      <c r="N83" s="87" t="str">
        <f t="shared" si="146"/>
        <v/>
      </c>
      <c r="O83" s="89" t="str">
        <f t="shared" si="146"/>
        <v/>
      </c>
    </row>
    <row r="84" spans="2:15" outlineLevel="1" x14ac:dyDescent="0.3">
      <c r="B84" s="83">
        <f>קבועות!B21</f>
        <v>0</v>
      </c>
      <c r="C84" s="84" t="str">
        <f>קבועות!P21</f>
        <v>0</v>
      </c>
      <c r="D84" s="84" t="str">
        <f>C84</f>
        <v>0</v>
      </c>
      <c r="E84" s="84" t="str">
        <f t="shared" ref="E84" si="147">D84</f>
        <v>0</v>
      </c>
      <c r="F84" s="84" t="str">
        <f t="shared" ref="F84" si="148">E84</f>
        <v>0</v>
      </c>
      <c r="G84" s="84" t="str">
        <f t="shared" ref="G84" si="149">F84</f>
        <v>0</v>
      </c>
      <c r="H84" s="84" t="str">
        <f t="shared" ref="H84" si="150">G84</f>
        <v>0</v>
      </c>
      <c r="I84" s="84" t="str">
        <f t="shared" ref="I84" si="151">H84</f>
        <v>0</v>
      </c>
      <c r="J84" s="84" t="str">
        <f t="shared" ref="J84" si="152">I84</f>
        <v>0</v>
      </c>
      <c r="K84" s="84" t="str">
        <f t="shared" ref="K84" si="153">J84</f>
        <v>0</v>
      </c>
      <c r="L84" s="84" t="str">
        <f t="shared" ref="L84" si="154">K84</f>
        <v>0</v>
      </c>
      <c r="M84" s="84" t="str">
        <f t="shared" ref="M84" si="155">L84</f>
        <v>0</v>
      </c>
      <c r="N84" s="84" t="str">
        <f t="shared" ref="N84" si="156">M84</f>
        <v>0</v>
      </c>
      <c r="O84" s="86" t="str">
        <f t="shared" ref="O84" si="157">N84</f>
        <v>0</v>
      </c>
    </row>
    <row r="85" spans="2:15" outlineLevel="1" x14ac:dyDescent="0.3">
      <c r="B85" s="83" t="s">
        <v>0</v>
      </c>
      <c r="C85" s="87" t="e">
        <f>C84/$C$5</f>
        <v>#DIV/0!</v>
      </c>
      <c r="D85" s="87" t="str">
        <f t="shared" ref="C85:O85" si="158">IFERROR(D84/D$5,"")</f>
        <v/>
      </c>
      <c r="E85" s="87" t="str">
        <f t="shared" si="158"/>
        <v/>
      </c>
      <c r="F85" s="87" t="str">
        <f t="shared" si="158"/>
        <v/>
      </c>
      <c r="G85" s="87" t="str">
        <f t="shared" si="158"/>
        <v/>
      </c>
      <c r="H85" s="87" t="str">
        <f t="shared" si="158"/>
        <v/>
      </c>
      <c r="I85" s="87" t="str">
        <f t="shared" si="158"/>
        <v/>
      </c>
      <c r="J85" s="87" t="str">
        <f t="shared" si="158"/>
        <v/>
      </c>
      <c r="K85" s="87" t="str">
        <f t="shared" si="158"/>
        <v/>
      </c>
      <c r="L85" s="87" t="str">
        <f t="shared" si="158"/>
        <v/>
      </c>
      <c r="M85" s="87" t="str">
        <f t="shared" si="158"/>
        <v/>
      </c>
      <c r="N85" s="87" t="str">
        <f t="shared" si="158"/>
        <v/>
      </c>
      <c r="O85" s="89" t="str">
        <f t="shared" si="158"/>
        <v/>
      </c>
    </row>
    <row r="86" spans="2:15" outlineLevel="1" x14ac:dyDescent="0.3">
      <c r="B86" s="83">
        <f>קבועות!B22</f>
        <v>0</v>
      </c>
      <c r="C86" s="210" t="str">
        <f>קבועות!P22</f>
        <v>0</v>
      </c>
      <c r="D86" s="84" t="str">
        <f>C86</f>
        <v>0</v>
      </c>
      <c r="E86" s="84" t="str">
        <f t="shared" ref="E86" si="159">D86</f>
        <v>0</v>
      </c>
      <c r="F86" s="84" t="str">
        <f t="shared" ref="F86" si="160">E86</f>
        <v>0</v>
      </c>
      <c r="G86" s="84" t="str">
        <f t="shared" ref="G86" si="161">F86</f>
        <v>0</v>
      </c>
      <c r="H86" s="84" t="str">
        <f t="shared" ref="H86" si="162">G86</f>
        <v>0</v>
      </c>
      <c r="I86" s="84" t="str">
        <f t="shared" ref="I86" si="163">H86</f>
        <v>0</v>
      </c>
      <c r="J86" s="84" t="str">
        <f t="shared" ref="J86" si="164">I86</f>
        <v>0</v>
      </c>
      <c r="K86" s="84" t="str">
        <f t="shared" ref="K86" si="165">J86</f>
        <v>0</v>
      </c>
      <c r="L86" s="84" t="str">
        <f t="shared" ref="L86" si="166">K86</f>
        <v>0</v>
      </c>
      <c r="M86" s="84" t="str">
        <f t="shared" ref="M86" si="167">L86</f>
        <v>0</v>
      </c>
      <c r="N86" s="84" t="str">
        <f t="shared" ref="N86" si="168">M86</f>
        <v>0</v>
      </c>
      <c r="O86" s="86" t="str">
        <f t="shared" ref="O86" si="169">N86</f>
        <v>0</v>
      </c>
    </row>
    <row r="87" spans="2:15" outlineLevel="1" x14ac:dyDescent="0.3">
      <c r="B87" s="83" t="s">
        <v>0</v>
      </c>
      <c r="C87" s="87" t="e">
        <f>C86/$C$5</f>
        <v>#DIV/0!</v>
      </c>
      <c r="D87" s="87" t="str">
        <f t="shared" ref="C87:O87" si="170">IFERROR(D86/D$5,"")</f>
        <v/>
      </c>
      <c r="E87" s="87" t="str">
        <f t="shared" si="170"/>
        <v/>
      </c>
      <c r="F87" s="87" t="str">
        <f t="shared" si="170"/>
        <v/>
      </c>
      <c r="G87" s="87" t="str">
        <f t="shared" si="170"/>
        <v/>
      </c>
      <c r="H87" s="87" t="str">
        <f t="shared" si="170"/>
        <v/>
      </c>
      <c r="I87" s="87" t="str">
        <f t="shared" si="170"/>
        <v/>
      </c>
      <c r="J87" s="87" t="str">
        <f t="shared" si="170"/>
        <v/>
      </c>
      <c r="K87" s="87" t="str">
        <f t="shared" si="170"/>
        <v/>
      </c>
      <c r="L87" s="87" t="str">
        <f t="shared" si="170"/>
        <v/>
      </c>
      <c r="M87" s="87" t="str">
        <f t="shared" si="170"/>
        <v/>
      </c>
      <c r="N87" s="87" t="str">
        <f t="shared" si="170"/>
        <v/>
      </c>
      <c r="O87" s="89" t="str">
        <f t="shared" si="170"/>
        <v/>
      </c>
    </row>
    <row r="88" spans="2:15" outlineLevel="1" x14ac:dyDescent="0.3">
      <c r="B88" s="83">
        <f>קבועות!B23</f>
        <v>0</v>
      </c>
      <c r="C88" s="84" t="str">
        <f>קבועות!P23</f>
        <v>0</v>
      </c>
      <c r="D88" s="84" t="str">
        <f>C88</f>
        <v>0</v>
      </c>
      <c r="E88" s="84" t="str">
        <f t="shared" ref="E88" si="171">D88</f>
        <v>0</v>
      </c>
      <c r="F88" s="84" t="str">
        <f t="shared" ref="F88" si="172">E88</f>
        <v>0</v>
      </c>
      <c r="G88" s="84" t="str">
        <f t="shared" ref="G88" si="173">F88</f>
        <v>0</v>
      </c>
      <c r="H88" s="84" t="str">
        <f t="shared" ref="H88" si="174">G88</f>
        <v>0</v>
      </c>
      <c r="I88" s="84" t="str">
        <f t="shared" ref="I88" si="175">H88</f>
        <v>0</v>
      </c>
      <c r="J88" s="84" t="str">
        <f t="shared" ref="J88" si="176">I88</f>
        <v>0</v>
      </c>
      <c r="K88" s="84" t="str">
        <f t="shared" ref="K88" si="177">J88</f>
        <v>0</v>
      </c>
      <c r="L88" s="84" t="str">
        <f t="shared" ref="L88" si="178">K88</f>
        <v>0</v>
      </c>
      <c r="M88" s="84" t="str">
        <f t="shared" ref="M88" si="179">L88</f>
        <v>0</v>
      </c>
      <c r="N88" s="84" t="str">
        <f t="shared" ref="N88" si="180">M88</f>
        <v>0</v>
      </c>
      <c r="O88" s="86" t="str">
        <f t="shared" ref="O88" si="181">N88</f>
        <v>0</v>
      </c>
    </row>
    <row r="89" spans="2:15" outlineLevel="1" x14ac:dyDescent="0.3">
      <c r="B89" s="83" t="s">
        <v>0</v>
      </c>
      <c r="C89" s="87" t="e">
        <f>C88/$C$5</f>
        <v>#DIV/0!</v>
      </c>
      <c r="D89" s="87" t="str">
        <f t="shared" ref="C89:O89" si="182">IFERROR(D88/D$5,"")</f>
        <v/>
      </c>
      <c r="E89" s="87" t="str">
        <f t="shared" si="182"/>
        <v/>
      </c>
      <c r="F89" s="87" t="str">
        <f t="shared" si="182"/>
        <v/>
      </c>
      <c r="G89" s="87" t="str">
        <f t="shared" si="182"/>
        <v/>
      </c>
      <c r="H89" s="87" t="str">
        <f t="shared" si="182"/>
        <v/>
      </c>
      <c r="I89" s="87" t="str">
        <f t="shared" si="182"/>
        <v/>
      </c>
      <c r="J89" s="87" t="str">
        <f t="shared" si="182"/>
        <v/>
      </c>
      <c r="K89" s="87" t="str">
        <f t="shared" si="182"/>
        <v/>
      </c>
      <c r="L89" s="87" t="str">
        <f t="shared" si="182"/>
        <v/>
      </c>
      <c r="M89" s="87" t="str">
        <f t="shared" si="182"/>
        <v/>
      </c>
      <c r="N89" s="87" t="str">
        <f t="shared" si="182"/>
        <v/>
      </c>
      <c r="O89" s="89" t="str">
        <f t="shared" si="182"/>
        <v/>
      </c>
    </row>
    <row r="90" spans="2:15" outlineLevel="1" x14ac:dyDescent="0.3">
      <c r="B90" s="83">
        <f>קבועות!B24</f>
        <v>0</v>
      </c>
      <c r="C90" s="84" t="str">
        <f>קבועות!P24</f>
        <v>0</v>
      </c>
      <c r="D90" s="84" t="str">
        <f>C90</f>
        <v>0</v>
      </c>
      <c r="E90" s="84" t="str">
        <f t="shared" ref="E90" si="183">D90</f>
        <v>0</v>
      </c>
      <c r="F90" s="84" t="str">
        <f t="shared" ref="F90" si="184">E90</f>
        <v>0</v>
      </c>
      <c r="G90" s="84" t="str">
        <f t="shared" ref="G90" si="185">F90</f>
        <v>0</v>
      </c>
      <c r="H90" s="84" t="str">
        <f t="shared" ref="H90" si="186">G90</f>
        <v>0</v>
      </c>
      <c r="I90" s="84" t="str">
        <f t="shared" ref="I90" si="187">H90</f>
        <v>0</v>
      </c>
      <c r="J90" s="84" t="str">
        <f t="shared" ref="J90" si="188">I90</f>
        <v>0</v>
      </c>
      <c r="K90" s="84" t="str">
        <f t="shared" ref="K90" si="189">J90</f>
        <v>0</v>
      </c>
      <c r="L90" s="84" t="str">
        <f t="shared" ref="L90" si="190">K90</f>
        <v>0</v>
      </c>
      <c r="M90" s="84" t="str">
        <f t="shared" ref="M90" si="191">L90</f>
        <v>0</v>
      </c>
      <c r="N90" s="84" t="str">
        <f t="shared" ref="N90" si="192">M90</f>
        <v>0</v>
      </c>
      <c r="O90" s="86" t="str">
        <f t="shared" ref="O90" si="193">N90</f>
        <v>0</v>
      </c>
    </row>
    <row r="91" spans="2:15" outlineLevel="1" x14ac:dyDescent="0.3">
      <c r="B91" s="83" t="s">
        <v>0</v>
      </c>
      <c r="C91" s="87" t="e">
        <f>C90/$C$5</f>
        <v>#DIV/0!</v>
      </c>
      <c r="D91" s="87" t="str">
        <f t="shared" ref="C91:O91" si="194">IFERROR(D90/D$5,"")</f>
        <v/>
      </c>
      <c r="E91" s="87" t="str">
        <f t="shared" si="194"/>
        <v/>
      </c>
      <c r="F91" s="87" t="str">
        <f t="shared" si="194"/>
        <v/>
      </c>
      <c r="G91" s="87" t="str">
        <f t="shared" si="194"/>
        <v/>
      </c>
      <c r="H91" s="87" t="str">
        <f t="shared" si="194"/>
        <v/>
      </c>
      <c r="I91" s="87" t="str">
        <f t="shared" si="194"/>
        <v/>
      </c>
      <c r="J91" s="87" t="str">
        <f t="shared" si="194"/>
        <v/>
      </c>
      <c r="K91" s="87" t="str">
        <f t="shared" si="194"/>
        <v/>
      </c>
      <c r="L91" s="87" t="str">
        <f t="shared" si="194"/>
        <v/>
      </c>
      <c r="M91" s="87" t="str">
        <f t="shared" si="194"/>
        <v/>
      </c>
      <c r="N91" s="87" t="str">
        <f t="shared" si="194"/>
        <v/>
      </c>
      <c r="O91" s="89" t="str">
        <f t="shared" si="194"/>
        <v/>
      </c>
    </row>
    <row r="92" spans="2:15" outlineLevel="1" x14ac:dyDescent="0.3">
      <c r="B92" s="83">
        <f>קבועות!B25</f>
        <v>0</v>
      </c>
      <c r="C92" s="84" t="str">
        <f>קבועות!P25</f>
        <v>0</v>
      </c>
      <c r="D92" s="84" t="str">
        <f>C92</f>
        <v>0</v>
      </c>
      <c r="E92" s="84" t="str">
        <f t="shared" ref="E92" si="195">D92</f>
        <v>0</v>
      </c>
      <c r="F92" s="84" t="str">
        <f t="shared" ref="F92" si="196">E92</f>
        <v>0</v>
      </c>
      <c r="G92" s="84" t="str">
        <f t="shared" ref="G92" si="197">F92</f>
        <v>0</v>
      </c>
      <c r="H92" s="84" t="str">
        <f t="shared" ref="H92" si="198">G92</f>
        <v>0</v>
      </c>
      <c r="I92" s="84" t="str">
        <f t="shared" ref="I92" si="199">H92</f>
        <v>0</v>
      </c>
      <c r="J92" s="84" t="str">
        <f t="shared" ref="J92" si="200">I92</f>
        <v>0</v>
      </c>
      <c r="K92" s="84" t="str">
        <f t="shared" ref="K92" si="201">J92</f>
        <v>0</v>
      </c>
      <c r="L92" s="84" t="str">
        <f t="shared" ref="L92" si="202">K92</f>
        <v>0</v>
      </c>
      <c r="M92" s="84" t="str">
        <f t="shared" ref="M92" si="203">L92</f>
        <v>0</v>
      </c>
      <c r="N92" s="84" t="str">
        <f t="shared" ref="N92" si="204">M92</f>
        <v>0</v>
      </c>
      <c r="O92" s="86" t="str">
        <f t="shared" ref="O92" si="205">N92</f>
        <v>0</v>
      </c>
    </row>
    <row r="93" spans="2:15" outlineLevel="1" x14ac:dyDescent="0.3">
      <c r="B93" s="83" t="s">
        <v>0</v>
      </c>
      <c r="C93" s="87" t="e">
        <f>C92/$C$5</f>
        <v>#DIV/0!</v>
      </c>
      <c r="D93" s="87" t="str">
        <f t="shared" ref="C93:O93" si="206">IFERROR(D92/D$5,"")</f>
        <v/>
      </c>
      <c r="E93" s="87" t="str">
        <f t="shared" si="206"/>
        <v/>
      </c>
      <c r="F93" s="87" t="str">
        <f t="shared" si="206"/>
        <v/>
      </c>
      <c r="G93" s="87" t="str">
        <f t="shared" si="206"/>
        <v/>
      </c>
      <c r="H93" s="87" t="str">
        <f t="shared" si="206"/>
        <v/>
      </c>
      <c r="I93" s="87" t="str">
        <f t="shared" si="206"/>
        <v/>
      </c>
      <c r="J93" s="87" t="str">
        <f t="shared" si="206"/>
        <v/>
      </c>
      <c r="K93" s="87" t="str">
        <f t="shared" si="206"/>
        <v/>
      </c>
      <c r="L93" s="87" t="str">
        <f t="shared" si="206"/>
        <v/>
      </c>
      <c r="M93" s="87" t="str">
        <f t="shared" si="206"/>
        <v/>
      </c>
      <c r="N93" s="87" t="str">
        <f t="shared" si="206"/>
        <v/>
      </c>
      <c r="O93" s="89" t="str">
        <f t="shared" si="206"/>
        <v/>
      </c>
    </row>
    <row r="94" spans="2:15" outlineLevel="1" x14ac:dyDescent="0.3">
      <c r="B94" s="83">
        <f>קבועות!B26</f>
        <v>0</v>
      </c>
      <c r="C94" s="84" t="str">
        <f>קבועות!P26</f>
        <v>0</v>
      </c>
      <c r="D94" s="84" t="str">
        <f>C94</f>
        <v>0</v>
      </c>
      <c r="E94" s="84" t="str">
        <f t="shared" ref="E94" si="207">D94</f>
        <v>0</v>
      </c>
      <c r="F94" s="84" t="str">
        <f t="shared" ref="F94" si="208">E94</f>
        <v>0</v>
      </c>
      <c r="G94" s="84" t="str">
        <f t="shared" ref="G94" si="209">F94</f>
        <v>0</v>
      </c>
      <c r="H94" s="84" t="str">
        <f t="shared" ref="H94" si="210">G94</f>
        <v>0</v>
      </c>
      <c r="I94" s="84" t="str">
        <f t="shared" ref="I94" si="211">H94</f>
        <v>0</v>
      </c>
      <c r="J94" s="84" t="str">
        <f t="shared" ref="J94" si="212">I94</f>
        <v>0</v>
      </c>
      <c r="K94" s="84" t="str">
        <f t="shared" ref="K94" si="213">J94</f>
        <v>0</v>
      </c>
      <c r="L94" s="84" t="str">
        <f t="shared" ref="L94" si="214">K94</f>
        <v>0</v>
      </c>
      <c r="M94" s="84" t="str">
        <f t="shared" ref="M94" si="215">L94</f>
        <v>0</v>
      </c>
      <c r="N94" s="84" t="str">
        <f t="shared" ref="N94" si="216">M94</f>
        <v>0</v>
      </c>
      <c r="O94" s="86" t="str">
        <f t="shared" ref="O94" si="217">N94</f>
        <v>0</v>
      </c>
    </row>
    <row r="95" spans="2:15" outlineLevel="1" x14ac:dyDescent="0.3">
      <c r="B95" s="83" t="s">
        <v>0</v>
      </c>
      <c r="C95" s="87" t="e">
        <f>C94/$C$5</f>
        <v>#DIV/0!</v>
      </c>
      <c r="D95" s="87" t="str">
        <f t="shared" ref="C95:O95" si="218">IFERROR(D94/D$5,"")</f>
        <v/>
      </c>
      <c r="E95" s="87" t="str">
        <f t="shared" si="218"/>
        <v/>
      </c>
      <c r="F95" s="87" t="str">
        <f t="shared" si="218"/>
        <v/>
      </c>
      <c r="G95" s="87" t="str">
        <f t="shared" si="218"/>
        <v/>
      </c>
      <c r="H95" s="87" t="str">
        <f t="shared" si="218"/>
        <v/>
      </c>
      <c r="I95" s="87" t="str">
        <f t="shared" si="218"/>
        <v/>
      </c>
      <c r="J95" s="87" t="str">
        <f t="shared" si="218"/>
        <v/>
      </c>
      <c r="K95" s="87" t="str">
        <f t="shared" si="218"/>
        <v/>
      </c>
      <c r="L95" s="87" t="str">
        <f t="shared" si="218"/>
        <v/>
      </c>
      <c r="M95" s="87" t="str">
        <f t="shared" si="218"/>
        <v/>
      </c>
      <c r="N95" s="87" t="str">
        <f t="shared" si="218"/>
        <v/>
      </c>
      <c r="O95" s="89" t="str">
        <f t="shared" si="218"/>
        <v/>
      </c>
    </row>
    <row r="96" spans="2:15" outlineLevel="1" x14ac:dyDescent="0.3">
      <c r="B96" s="83">
        <f>קבועות!B27</f>
        <v>0</v>
      </c>
      <c r="C96" s="84" t="str">
        <f>קבועות!P27</f>
        <v>0</v>
      </c>
      <c r="D96" s="84" t="str">
        <f>C96</f>
        <v>0</v>
      </c>
      <c r="E96" s="84" t="str">
        <f t="shared" ref="E96" si="219">D96</f>
        <v>0</v>
      </c>
      <c r="F96" s="84" t="str">
        <f t="shared" ref="F96" si="220">E96</f>
        <v>0</v>
      </c>
      <c r="G96" s="84" t="str">
        <f t="shared" ref="G96" si="221">F96</f>
        <v>0</v>
      </c>
      <c r="H96" s="84" t="str">
        <f t="shared" ref="H96" si="222">G96</f>
        <v>0</v>
      </c>
      <c r="I96" s="84" t="str">
        <f t="shared" ref="I96" si="223">H96</f>
        <v>0</v>
      </c>
      <c r="J96" s="84" t="str">
        <f t="shared" ref="J96" si="224">I96</f>
        <v>0</v>
      </c>
      <c r="K96" s="84" t="str">
        <f t="shared" ref="K96" si="225">J96</f>
        <v>0</v>
      </c>
      <c r="L96" s="84" t="str">
        <f t="shared" ref="L96" si="226">K96</f>
        <v>0</v>
      </c>
      <c r="M96" s="84" t="str">
        <f t="shared" ref="M96" si="227">L96</f>
        <v>0</v>
      </c>
      <c r="N96" s="84" t="str">
        <f t="shared" ref="N96" si="228">M96</f>
        <v>0</v>
      </c>
      <c r="O96" s="86" t="str">
        <f t="shared" ref="O96" si="229">N96</f>
        <v>0</v>
      </c>
    </row>
    <row r="97" spans="2:15" outlineLevel="1" x14ac:dyDescent="0.3">
      <c r="B97" s="83" t="s">
        <v>0</v>
      </c>
      <c r="C97" s="87" t="e">
        <f>C96/$C$5</f>
        <v>#DIV/0!</v>
      </c>
      <c r="D97" s="87" t="str">
        <f t="shared" ref="C97:O97" si="230">IFERROR(D96/D$5,"")</f>
        <v/>
      </c>
      <c r="E97" s="87" t="str">
        <f t="shared" si="230"/>
        <v/>
      </c>
      <c r="F97" s="87" t="str">
        <f t="shared" si="230"/>
        <v/>
      </c>
      <c r="G97" s="87" t="str">
        <f t="shared" si="230"/>
        <v/>
      </c>
      <c r="H97" s="87" t="str">
        <f t="shared" si="230"/>
        <v/>
      </c>
      <c r="I97" s="87" t="str">
        <f t="shared" si="230"/>
        <v/>
      </c>
      <c r="J97" s="87" t="str">
        <f t="shared" si="230"/>
        <v/>
      </c>
      <c r="K97" s="87" t="str">
        <f t="shared" si="230"/>
        <v/>
      </c>
      <c r="L97" s="87" t="str">
        <f t="shared" si="230"/>
        <v/>
      </c>
      <c r="M97" s="87" t="str">
        <f t="shared" si="230"/>
        <v/>
      </c>
      <c r="N97" s="87" t="str">
        <f t="shared" si="230"/>
        <v/>
      </c>
      <c r="O97" s="89" t="str">
        <f t="shared" si="230"/>
        <v/>
      </c>
    </row>
    <row r="98" spans="2:15" outlineLevel="1" x14ac:dyDescent="0.3">
      <c r="B98" s="83">
        <f>קבועות!B28</f>
        <v>0</v>
      </c>
      <c r="C98" s="84" t="str">
        <f>קבועות!P28</f>
        <v>0</v>
      </c>
      <c r="D98" s="84" t="str">
        <f>C98</f>
        <v>0</v>
      </c>
      <c r="E98" s="84" t="str">
        <f t="shared" ref="E98" si="231">D98</f>
        <v>0</v>
      </c>
      <c r="F98" s="84" t="str">
        <f t="shared" ref="F98" si="232">E98</f>
        <v>0</v>
      </c>
      <c r="G98" s="84" t="str">
        <f t="shared" ref="G98" si="233">F98</f>
        <v>0</v>
      </c>
      <c r="H98" s="84" t="str">
        <f t="shared" ref="H98" si="234">G98</f>
        <v>0</v>
      </c>
      <c r="I98" s="84" t="str">
        <f t="shared" ref="I98" si="235">H98</f>
        <v>0</v>
      </c>
      <c r="J98" s="84" t="str">
        <f t="shared" ref="J98" si="236">I98</f>
        <v>0</v>
      </c>
      <c r="K98" s="84" t="str">
        <f t="shared" ref="K98" si="237">J98</f>
        <v>0</v>
      </c>
      <c r="L98" s="84" t="str">
        <f t="shared" ref="L98" si="238">K98</f>
        <v>0</v>
      </c>
      <c r="M98" s="84" t="str">
        <f t="shared" ref="M98" si="239">L98</f>
        <v>0</v>
      </c>
      <c r="N98" s="84" t="str">
        <f t="shared" ref="N98" si="240">M98</f>
        <v>0</v>
      </c>
      <c r="O98" s="86" t="str">
        <f t="shared" ref="O98" si="241">N98</f>
        <v>0</v>
      </c>
    </row>
    <row r="99" spans="2:15" outlineLevel="1" x14ac:dyDescent="0.3">
      <c r="B99" s="83" t="s">
        <v>0</v>
      </c>
      <c r="C99" s="87" t="e">
        <f>C98/$C$5</f>
        <v>#DIV/0!</v>
      </c>
      <c r="D99" s="87" t="str">
        <f t="shared" ref="C99:O99" si="242">IFERROR(D98/D$5,"")</f>
        <v/>
      </c>
      <c r="E99" s="87" t="str">
        <f t="shared" si="242"/>
        <v/>
      </c>
      <c r="F99" s="87" t="str">
        <f t="shared" si="242"/>
        <v/>
      </c>
      <c r="G99" s="87" t="str">
        <f t="shared" si="242"/>
        <v/>
      </c>
      <c r="H99" s="87" t="str">
        <f t="shared" si="242"/>
        <v/>
      </c>
      <c r="I99" s="87" t="str">
        <f t="shared" si="242"/>
        <v/>
      </c>
      <c r="J99" s="87" t="str">
        <f t="shared" si="242"/>
        <v/>
      </c>
      <c r="K99" s="87" t="str">
        <f t="shared" si="242"/>
        <v/>
      </c>
      <c r="L99" s="87" t="str">
        <f t="shared" si="242"/>
        <v/>
      </c>
      <c r="M99" s="87" t="str">
        <f t="shared" si="242"/>
        <v/>
      </c>
      <c r="N99" s="87" t="str">
        <f t="shared" si="242"/>
        <v/>
      </c>
      <c r="O99" s="89" t="str">
        <f t="shared" si="242"/>
        <v/>
      </c>
    </row>
    <row r="100" spans="2:15" outlineLevel="1" x14ac:dyDescent="0.3">
      <c r="B100" s="83">
        <f>קבועות!B29</f>
        <v>0</v>
      </c>
      <c r="C100" s="84" t="str">
        <f>קבועות!P29</f>
        <v>0</v>
      </c>
      <c r="D100" s="84" t="str">
        <f>C100</f>
        <v>0</v>
      </c>
      <c r="E100" s="84" t="str">
        <f t="shared" ref="E100" si="243">D100</f>
        <v>0</v>
      </c>
      <c r="F100" s="84" t="str">
        <f t="shared" ref="F100" si="244">E100</f>
        <v>0</v>
      </c>
      <c r="G100" s="84" t="str">
        <f t="shared" ref="G100" si="245">F100</f>
        <v>0</v>
      </c>
      <c r="H100" s="84" t="str">
        <f t="shared" ref="H100" si="246">G100</f>
        <v>0</v>
      </c>
      <c r="I100" s="84" t="str">
        <f t="shared" ref="I100" si="247">H100</f>
        <v>0</v>
      </c>
      <c r="J100" s="84" t="str">
        <f t="shared" ref="J100" si="248">I100</f>
        <v>0</v>
      </c>
      <c r="K100" s="84" t="str">
        <f t="shared" ref="K100" si="249">J100</f>
        <v>0</v>
      </c>
      <c r="L100" s="84" t="str">
        <f t="shared" ref="L100" si="250">K100</f>
        <v>0</v>
      </c>
      <c r="M100" s="84" t="str">
        <f t="shared" ref="M100" si="251">L100</f>
        <v>0</v>
      </c>
      <c r="N100" s="84" t="str">
        <f t="shared" ref="N100" si="252">M100</f>
        <v>0</v>
      </c>
      <c r="O100" s="86" t="str">
        <f t="shared" ref="O100" si="253">N100</f>
        <v>0</v>
      </c>
    </row>
    <row r="101" spans="2:15" outlineLevel="1" x14ac:dyDescent="0.3">
      <c r="B101" s="83" t="s">
        <v>0</v>
      </c>
      <c r="C101" s="87" t="e">
        <f>C100/$C$5</f>
        <v>#DIV/0!</v>
      </c>
      <c r="D101" s="87" t="str">
        <f t="shared" ref="C101:O101" si="254">IFERROR(D100/D$5,"")</f>
        <v/>
      </c>
      <c r="E101" s="87" t="str">
        <f t="shared" si="254"/>
        <v/>
      </c>
      <c r="F101" s="87" t="str">
        <f t="shared" si="254"/>
        <v/>
      </c>
      <c r="G101" s="87" t="str">
        <f t="shared" si="254"/>
        <v/>
      </c>
      <c r="H101" s="87" t="str">
        <f t="shared" si="254"/>
        <v/>
      </c>
      <c r="I101" s="87" t="str">
        <f t="shared" si="254"/>
        <v/>
      </c>
      <c r="J101" s="87" t="str">
        <f t="shared" si="254"/>
        <v/>
      </c>
      <c r="K101" s="87" t="str">
        <f t="shared" si="254"/>
        <v/>
      </c>
      <c r="L101" s="87" t="str">
        <f t="shared" si="254"/>
        <v/>
      </c>
      <c r="M101" s="87" t="str">
        <f t="shared" si="254"/>
        <v/>
      </c>
      <c r="N101" s="87" t="str">
        <f t="shared" si="254"/>
        <v/>
      </c>
      <c r="O101" s="89" t="str">
        <f t="shared" si="254"/>
        <v/>
      </c>
    </row>
    <row r="102" spans="2:15" x14ac:dyDescent="0.3">
      <c r="B102" s="164" t="str">
        <f>'תחזית רווה'!B54</f>
        <v>מימון</v>
      </c>
      <c r="C102" s="211">
        <f>'תחזית רווה'!P54</f>
        <v>0</v>
      </c>
      <c r="D102" s="165" t="str">
        <f>IFERROR(D5*$C$103,"")</f>
        <v/>
      </c>
      <c r="E102" s="165" t="str">
        <f>IFERROR(D102,"")</f>
        <v/>
      </c>
      <c r="F102" s="165" t="str">
        <f t="shared" ref="F102:O102" si="255">IFERROR(E102,"")</f>
        <v/>
      </c>
      <c r="G102" s="165" t="str">
        <f t="shared" si="255"/>
        <v/>
      </c>
      <c r="H102" s="165" t="str">
        <f t="shared" si="255"/>
        <v/>
      </c>
      <c r="I102" s="165" t="str">
        <f t="shared" si="255"/>
        <v/>
      </c>
      <c r="J102" s="165" t="str">
        <f t="shared" si="255"/>
        <v/>
      </c>
      <c r="K102" s="165" t="str">
        <f t="shared" si="255"/>
        <v/>
      </c>
      <c r="L102" s="165" t="str">
        <f t="shared" si="255"/>
        <v/>
      </c>
      <c r="M102" s="165" t="str">
        <f t="shared" si="255"/>
        <v/>
      </c>
      <c r="N102" s="165" t="str">
        <f t="shared" si="255"/>
        <v/>
      </c>
      <c r="O102" s="167" t="str">
        <f t="shared" si="255"/>
        <v/>
      </c>
    </row>
    <row r="103" spans="2:15" x14ac:dyDescent="0.3">
      <c r="B103" s="83" t="str">
        <f>'תחזית רווה'!B55</f>
        <v>%</v>
      </c>
      <c r="C103" s="87" t="str">
        <f t="shared" ref="C103:O103" si="256">IFERROR(C102/C$5,"")</f>
        <v/>
      </c>
      <c r="D103" s="87" t="str">
        <f t="shared" si="256"/>
        <v/>
      </c>
      <c r="E103" s="87" t="str">
        <f t="shared" si="256"/>
        <v/>
      </c>
      <c r="F103" s="87" t="str">
        <f t="shared" si="256"/>
        <v/>
      </c>
      <c r="G103" s="87" t="str">
        <f t="shared" si="256"/>
        <v/>
      </c>
      <c r="H103" s="87" t="str">
        <f t="shared" si="256"/>
        <v/>
      </c>
      <c r="I103" s="87" t="str">
        <f t="shared" si="256"/>
        <v/>
      </c>
      <c r="J103" s="87" t="str">
        <f t="shared" si="256"/>
        <v/>
      </c>
      <c r="K103" s="87" t="str">
        <f t="shared" si="256"/>
        <v/>
      </c>
      <c r="L103" s="87" t="str">
        <f t="shared" si="256"/>
        <v/>
      </c>
      <c r="M103" s="87" t="str">
        <f t="shared" si="256"/>
        <v/>
      </c>
      <c r="N103" s="87" t="str">
        <f t="shared" si="256"/>
        <v/>
      </c>
      <c r="O103" s="89" t="str">
        <f t="shared" si="256"/>
        <v/>
      </c>
    </row>
    <row r="104" spans="2:15" collapsed="1" x14ac:dyDescent="0.3">
      <c r="B104" s="164" t="str">
        <f>'תחזית רווה'!B56</f>
        <v>סה"כ הוצאות</v>
      </c>
      <c r="C104" s="165">
        <f>IFERROR(C102+C52+C34+C16,"")</f>
        <v>0</v>
      </c>
      <c r="D104" s="165" t="str">
        <f>IFERROR(D102+D52+D34+D16,"")</f>
        <v/>
      </c>
      <c r="E104" s="165" t="str">
        <f t="shared" ref="E104:O104" si="257">IFERROR(E102+E52+E34+E16,"")</f>
        <v/>
      </c>
      <c r="F104" s="165" t="str">
        <f t="shared" si="257"/>
        <v/>
      </c>
      <c r="G104" s="165" t="str">
        <f t="shared" si="257"/>
        <v/>
      </c>
      <c r="H104" s="165" t="str">
        <f t="shared" si="257"/>
        <v/>
      </c>
      <c r="I104" s="165" t="str">
        <f t="shared" si="257"/>
        <v/>
      </c>
      <c r="J104" s="165" t="str">
        <f t="shared" si="257"/>
        <v/>
      </c>
      <c r="K104" s="165" t="str">
        <f t="shared" si="257"/>
        <v/>
      </c>
      <c r="L104" s="165" t="str">
        <f t="shared" si="257"/>
        <v/>
      </c>
      <c r="M104" s="165" t="str">
        <f t="shared" si="257"/>
        <v/>
      </c>
      <c r="N104" s="165" t="str">
        <f t="shared" si="257"/>
        <v/>
      </c>
      <c r="O104" s="167" t="str">
        <f t="shared" si="257"/>
        <v/>
      </c>
    </row>
    <row r="105" spans="2:15" x14ac:dyDescent="0.3">
      <c r="B105" s="83" t="str">
        <f>'תחזית רווה'!B57</f>
        <v>%</v>
      </c>
      <c r="C105" s="87" t="str">
        <f t="shared" ref="C105:O105" si="258">IFERROR(C104/C$5,"")</f>
        <v/>
      </c>
      <c r="D105" s="87" t="str">
        <f t="shared" si="258"/>
        <v/>
      </c>
      <c r="E105" s="87" t="str">
        <f t="shared" si="258"/>
        <v/>
      </c>
      <c r="F105" s="87" t="str">
        <f t="shared" si="258"/>
        <v/>
      </c>
      <c r="G105" s="87" t="str">
        <f t="shared" si="258"/>
        <v/>
      </c>
      <c r="H105" s="87" t="str">
        <f t="shared" si="258"/>
        <v/>
      </c>
      <c r="I105" s="87" t="str">
        <f t="shared" si="258"/>
        <v/>
      </c>
      <c r="J105" s="87" t="str">
        <f t="shared" si="258"/>
        <v/>
      </c>
      <c r="K105" s="87" t="str">
        <f t="shared" si="258"/>
        <v/>
      </c>
      <c r="L105" s="87" t="str">
        <f t="shared" si="258"/>
        <v/>
      </c>
      <c r="M105" s="87" t="str">
        <f t="shared" si="258"/>
        <v/>
      </c>
      <c r="N105" s="87" t="str">
        <f t="shared" si="258"/>
        <v/>
      </c>
      <c r="O105" s="89" t="str">
        <f t="shared" si="258"/>
        <v/>
      </c>
    </row>
    <row r="106" spans="2:15" collapsed="1" x14ac:dyDescent="0.3">
      <c r="B106" s="164" t="str">
        <f>'תחזית רווה'!B58</f>
        <v>רווח לפני מס</v>
      </c>
      <c r="C106" s="165">
        <f>IFERROR(C5-C104,"")</f>
        <v>0</v>
      </c>
      <c r="D106" s="165" t="str">
        <f>IFERROR(D5-D104,"")</f>
        <v/>
      </c>
      <c r="E106" s="165" t="str">
        <f t="shared" ref="E106:O106" si="259">IFERROR(E5-E104,"")</f>
        <v/>
      </c>
      <c r="F106" s="165" t="str">
        <f t="shared" si="259"/>
        <v/>
      </c>
      <c r="G106" s="165" t="str">
        <f t="shared" si="259"/>
        <v/>
      </c>
      <c r="H106" s="165" t="str">
        <f t="shared" si="259"/>
        <v/>
      </c>
      <c r="I106" s="165" t="str">
        <f t="shared" si="259"/>
        <v/>
      </c>
      <c r="J106" s="165" t="str">
        <f t="shared" si="259"/>
        <v/>
      </c>
      <c r="K106" s="165" t="str">
        <f t="shared" si="259"/>
        <v/>
      </c>
      <c r="L106" s="165" t="str">
        <f t="shared" si="259"/>
        <v/>
      </c>
      <c r="M106" s="165" t="str">
        <f t="shared" si="259"/>
        <v/>
      </c>
      <c r="N106" s="165" t="str">
        <f t="shared" si="259"/>
        <v/>
      </c>
      <c r="O106" s="167" t="str">
        <f t="shared" si="259"/>
        <v/>
      </c>
    </row>
    <row r="107" spans="2:15" s="70" customFormat="1" ht="14.5" thickBot="1" x14ac:dyDescent="0.35">
      <c r="B107" s="95" t="str">
        <f>'תחזית רווה'!B59</f>
        <v>%</v>
      </c>
      <c r="C107" s="96" t="str">
        <f t="shared" ref="C107:O107" si="260">IFERROR(C106/C$5,"")</f>
        <v/>
      </c>
      <c r="D107" s="96" t="str">
        <f t="shared" si="260"/>
        <v/>
      </c>
      <c r="E107" s="96" t="str">
        <f t="shared" si="260"/>
        <v/>
      </c>
      <c r="F107" s="96" t="str">
        <f t="shared" si="260"/>
        <v/>
      </c>
      <c r="G107" s="96" t="str">
        <f t="shared" si="260"/>
        <v/>
      </c>
      <c r="H107" s="96" t="str">
        <f t="shared" si="260"/>
        <v/>
      </c>
      <c r="I107" s="96" t="str">
        <f t="shared" si="260"/>
        <v/>
      </c>
      <c r="J107" s="96" t="str">
        <f t="shared" si="260"/>
        <v/>
      </c>
      <c r="K107" s="96" t="str">
        <f t="shared" si="260"/>
        <v/>
      </c>
      <c r="L107" s="96" t="str">
        <f t="shared" si="260"/>
        <v/>
      </c>
      <c r="M107" s="96" t="str">
        <f t="shared" si="260"/>
        <v/>
      </c>
      <c r="N107" s="96" t="str">
        <f t="shared" si="260"/>
        <v/>
      </c>
      <c r="O107" s="98" t="str">
        <f t="shared" si="260"/>
        <v/>
      </c>
    </row>
    <row r="108" spans="2:15" x14ac:dyDescent="0.3">
      <c r="C108" s="99"/>
      <c r="D108" s="99"/>
      <c r="E108" s="99"/>
      <c r="F108" s="99"/>
      <c r="G108" s="99"/>
      <c r="H108" s="99"/>
      <c r="I108" s="99"/>
      <c r="J108" s="99"/>
      <c r="K108" s="99"/>
      <c r="L108" s="99"/>
      <c r="M108" s="99"/>
      <c r="N108" s="99"/>
      <c r="O108" s="99"/>
    </row>
    <row r="109" spans="2:15" x14ac:dyDescent="0.3">
      <c r="D109" s="99"/>
      <c r="E109" s="99"/>
      <c r="F109" s="99"/>
      <c r="G109" s="99"/>
      <c r="H109" s="99"/>
      <c r="I109" s="99"/>
      <c r="J109" s="99"/>
      <c r="K109" s="99"/>
      <c r="L109" s="99"/>
      <c r="M109" s="99"/>
      <c r="N109" s="70"/>
      <c r="O109" s="70"/>
    </row>
  </sheetData>
  <dataValidations count="1">
    <dataValidation type="list" allowBlank="1" showInputMessage="1" showErrorMessage="1" sqref="F2" xr:uid="{79D70977-74BB-4814-AADA-6F39602E3447}">
      <formula1>"רווה 2020, רווה 2020 - יעד"</formula1>
    </dataValidation>
  </dataValidations>
  <pageMargins left="0.7" right="0.7" top="0.75" bottom="0.75" header="0.3" footer="0.3"/>
  <pageSetup paperSize="9" scale="60" orientation="landscape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גיליון9"/>
  <dimension ref="A2:P179"/>
  <sheetViews>
    <sheetView showGridLines="0" rightToLeft="1" zoomScale="70" zoomScaleNormal="7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G59" sqref="G59"/>
    </sheetView>
  </sheetViews>
  <sheetFormatPr defaultColWidth="9" defaultRowHeight="13.5" outlineLevelRow="1" x14ac:dyDescent="0.25"/>
  <cols>
    <col min="1" max="1" width="2" style="1" customWidth="1"/>
    <col min="2" max="2" width="41.58203125" style="13" bestFit="1" customWidth="1"/>
    <col min="3" max="14" width="10.58203125" style="1" customWidth="1"/>
    <col min="15" max="15" width="17.5" style="13" bestFit="1" customWidth="1"/>
    <col min="16" max="16" width="12.58203125" style="1" customWidth="1"/>
    <col min="17" max="16384" width="9" style="1"/>
  </cols>
  <sheetData>
    <row r="2" spans="1:16" x14ac:dyDescent="0.25">
      <c r="B2" s="13" t="s">
        <v>24</v>
      </c>
      <c r="C2" s="25">
        <f>C4</f>
        <v>44927</v>
      </c>
    </row>
    <row r="3" spans="1:16" ht="18" customHeight="1" thickBot="1" x14ac:dyDescent="0.3">
      <c r="C3" s="13"/>
      <c r="E3" s="21"/>
      <c r="H3" s="21"/>
      <c r="K3" s="21"/>
      <c r="N3" s="21"/>
    </row>
    <row r="4" spans="1:16" x14ac:dyDescent="0.25">
      <c r="B4" s="38"/>
      <c r="C4" s="39">
        <f>'תחזית רווה'!C4</f>
        <v>44927</v>
      </c>
      <c r="D4" s="39">
        <f>'תחזית רווה'!D4</f>
        <v>44958</v>
      </c>
      <c r="E4" s="39">
        <f>'תחזית רווה'!E4</f>
        <v>44986</v>
      </c>
      <c r="F4" s="39">
        <f>'תחזית רווה'!F4</f>
        <v>45017</v>
      </c>
      <c r="G4" s="39">
        <f>'תחזית רווה'!G4</f>
        <v>45047</v>
      </c>
      <c r="H4" s="39">
        <f>'תחזית רווה'!H4</f>
        <v>45078</v>
      </c>
      <c r="I4" s="39">
        <f>'תחזית רווה'!I4</f>
        <v>45108</v>
      </c>
      <c r="J4" s="39">
        <f>'תחזית רווה'!J4</f>
        <v>45139</v>
      </c>
      <c r="K4" s="39">
        <f>'תחזית רווה'!K4</f>
        <v>45170</v>
      </c>
      <c r="L4" s="39">
        <f>'תחזית רווה'!L4</f>
        <v>45200</v>
      </c>
      <c r="M4" s="39">
        <f>'תחזית רווה'!M4</f>
        <v>45231</v>
      </c>
      <c r="N4" s="39">
        <f>'תחזית רווה'!N4</f>
        <v>45261</v>
      </c>
      <c r="O4" s="39" t="s">
        <v>1</v>
      </c>
      <c r="P4" s="40" t="s">
        <v>2</v>
      </c>
    </row>
    <row r="5" spans="1:16" x14ac:dyDescent="0.25">
      <c r="B5" s="28" t="str">
        <f>'תחזית רווה'!B5</f>
        <v>סה"כ הכנסות</v>
      </c>
      <c r="C5" s="7">
        <f>C6+C8+C10+C12+C14</f>
        <v>210000</v>
      </c>
      <c r="D5" s="7">
        <f t="shared" ref="D5:N5" si="0">D6+D8+D10+D12+D14</f>
        <v>220000</v>
      </c>
      <c r="E5" s="7">
        <f t="shared" si="0"/>
        <v>210000</v>
      </c>
      <c r="F5" s="7">
        <f t="shared" si="0"/>
        <v>210000</v>
      </c>
      <c r="G5" s="7">
        <f t="shared" si="0"/>
        <v>210000</v>
      </c>
      <c r="H5" s="7">
        <f t="shared" si="0"/>
        <v>200000</v>
      </c>
      <c r="I5" s="7">
        <f t="shared" si="0"/>
        <v>190000</v>
      </c>
      <c r="J5" s="7">
        <f t="shared" si="0"/>
        <v>180000</v>
      </c>
      <c r="K5" s="7">
        <f t="shared" si="0"/>
        <v>190000</v>
      </c>
      <c r="L5" s="7">
        <f t="shared" si="0"/>
        <v>200000</v>
      </c>
      <c r="M5" s="7">
        <f t="shared" si="0"/>
        <v>220000</v>
      </c>
      <c r="N5" s="7">
        <f t="shared" si="0"/>
        <v>220000</v>
      </c>
      <c r="O5" s="8">
        <f>SUM(C5:N5)</f>
        <v>2460000</v>
      </c>
      <c r="P5" s="41">
        <f>IFERROR(O5/(12-COUNTIF(C5:N5,0)),0)</f>
        <v>205000</v>
      </c>
    </row>
    <row r="6" spans="1:16" ht="14.25" hidden="1" customHeight="1" outlineLevel="1" x14ac:dyDescent="0.25">
      <c r="A6" s="202"/>
      <c r="B6" s="26" t="str">
        <f>'תחזית רווה'!B6</f>
        <v>פעילות שוטפת</v>
      </c>
      <c r="C6" s="9">
        <v>210000</v>
      </c>
      <c r="D6" s="9">
        <v>220000</v>
      </c>
      <c r="E6" s="9">
        <v>210000</v>
      </c>
      <c r="F6" s="9">
        <v>210000</v>
      </c>
      <c r="G6" s="9">
        <v>210000</v>
      </c>
      <c r="H6" s="9">
        <v>200000</v>
      </c>
      <c r="I6" s="9">
        <v>190000</v>
      </c>
      <c r="J6" s="9">
        <v>180000</v>
      </c>
      <c r="K6" s="9">
        <v>190000</v>
      </c>
      <c r="L6" s="9">
        <v>200000</v>
      </c>
      <c r="M6" s="9">
        <v>220000</v>
      </c>
      <c r="N6" s="9">
        <v>220000</v>
      </c>
      <c r="O6" s="10">
        <f>SUM(C6:N6)</f>
        <v>2460000</v>
      </c>
      <c r="P6" s="42">
        <f>IFERROR(O6/(COUNTA(C6:N6)),0)</f>
        <v>205000</v>
      </c>
    </row>
    <row r="7" spans="1:16" hidden="1" outlineLevel="1" x14ac:dyDescent="0.25">
      <c r="A7" s="202"/>
      <c r="B7" s="26" t="str">
        <f>'תחזית רווה'!B7</f>
        <v>%</v>
      </c>
      <c r="C7" s="11">
        <f>IFERROR(C6/C$5,"")</f>
        <v>1</v>
      </c>
      <c r="D7" s="11">
        <f t="shared" ref="D7:P7" si="1">IFERROR(D6/D$5,"")</f>
        <v>1</v>
      </c>
      <c r="E7" s="11">
        <f t="shared" si="1"/>
        <v>1</v>
      </c>
      <c r="F7" s="11">
        <f t="shared" si="1"/>
        <v>1</v>
      </c>
      <c r="G7" s="11">
        <f t="shared" si="1"/>
        <v>1</v>
      </c>
      <c r="H7" s="11">
        <f t="shared" si="1"/>
        <v>1</v>
      </c>
      <c r="I7" s="11">
        <f t="shared" si="1"/>
        <v>1</v>
      </c>
      <c r="J7" s="11">
        <f t="shared" si="1"/>
        <v>1</v>
      </c>
      <c r="K7" s="11">
        <f t="shared" si="1"/>
        <v>1</v>
      </c>
      <c r="L7" s="11">
        <f t="shared" si="1"/>
        <v>1</v>
      </c>
      <c r="M7" s="11">
        <f t="shared" si="1"/>
        <v>1</v>
      </c>
      <c r="N7" s="11">
        <f t="shared" si="1"/>
        <v>1</v>
      </c>
      <c r="O7" s="14">
        <f t="shared" si="1"/>
        <v>1</v>
      </c>
      <c r="P7" s="27">
        <f t="shared" si="1"/>
        <v>1</v>
      </c>
    </row>
    <row r="8" spans="1:16" hidden="1" outlineLevel="1" x14ac:dyDescent="0.25">
      <c r="A8" s="202"/>
      <c r="B8" s="26" t="str">
        <f>'תחזית רווה'!B8</f>
        <v>הכנסות 2</v>
      </c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10">
        <f>SUM(C8:N8)</f>
        <v>0</v>
      </c>
      <c r="P8" s="42">
        <f>IFERROR(O8/(COUNTA(C8:N8)),0)</f>
        <v>0</v>
      </c>
    </row>
    <row r="9" spans="1:16" hidden="1" outlineLevel="1" x14ac:dyDescent="0.25">
      <c r="A9" s="202"/>
      <c r="B9" s="26" t="str">
        <f>'תחזית רווה'!B9</f>
        <v>%</v>
      </c>
      <c r="C9" s="11">
        <f>IFERROR(C8/C$5,"")</f>
        <v>0</v>
      </c>
      <c r="D9" s="11">
        <f t="shared" ref="D9:P9" si="2">IFERROR(D8/D$5,"")</f>
        <v>0</v>
      </c>
      <c r="E9" s="11">
        <f t="shared" si="2"/>
        <v>0</v>
      </c>
      <c r="F9" s="11">
        <f t="shared" si="2"/>
        <v>0</v>
      </c>
      <c r="G9" s="11">
        <f t="shared" si="2"/>
        <v>0</v>
      </c>
      <c r="H9" s="11">
        <f t="shared" si="2"/>
        <v>0</v>
      </c>
      <c r="I9" s="11">
        <f t="shared" si="2"/>
        <v>0</v>
      </c>
      <c r="J9" s="11">
        <f t="shared" si="2"/>
        <v>0</v>
      </c>
      <c r="K9" s="11">
        <f t="shared" si="2"/>
        <v>0</v>
      </c>
      <c r="L9" s="11">
        <f t="shared" si="2"/>
        <v>0</v>
      </c>
      <c r="M9" s="11">
        <f t="shared" si="2"/>
        <v>0</v>
      </c>
      <c r="N9" s="11">
        <f t="shared" si="2"/>
        <v>0</v>
      </c>
      <c r="O9" s="14">
        <f t="shared" si="2"/>
        <v>0</v>
      </c>
      <c r="P9" s="27">
        <f t="shared" si="2"/>
        <v>0</v>
      </c>
    </row>
    <row r="10" spans="1:16" hidden="1" outlineLevel="1" x14ac:dyDescent="0.25">
      <c r="A10" s="202"/>
      <c r="B10" s="26" t="str">
        <f>'תחזית רווה'!B10</f>
        <v>הכנסות 3</v>
      </c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10">
        <f>SUM(C10:N10)</f>
        <v>0</v>
      </c>
      <c r="P10" s="42">
        <f>IFERROR(O10/(COUNTA(C10:N10)),0)</f>
        <v>0</v>
      </c>
    </row>
    <row r="11" spans="1:16" hidden="1" outlineLevel="1" x14ac:dyDescent="0.25">
      <c r="A11" s="202"/>
      <c r="B11" s="26" t="str">
        <f>'תחזית רווה'!B11</f>
        <v>%</v>
      </c>
      <c r="C11" s="11">
        <f>IFERROR(C10/C$5,"")</f>
        <v>0</v>
      </c>
      <c r="D11" s="11">
        <f t="shared" ref="D11:P11" si="3">IFERROR(D10/D$5,"")</f>
        <v>0</v>
      </c>
      <c r="E11" s="11">
        <f t="shared" si="3"/>
        <v>0</v>
      </c>
      <c r="F11" s="11">
        <f t="shared" si="3"/>
        <v>0</v>
      </c>
      <c r="G11" s="11">
        <f t="shared" si="3"/>
        <v>0</v>
      </c>
      <c r="H11" s="11">
        <f t="shared" si="3"/>
        <v>0</v>
      </c>
      <c r="I11" s="11">
        <f t="shared" si="3"/>
        <v>0</v>
      </c>
      <c r="J11" s="11">
        <f t="shared" si="3"/>
        <v>0</v>
      </c>
      <c r="K11" s="11">
        <f t="shared" si="3"/>
        <v>0</v>
      </c>
      <c r="L11" s="11">
        <f t="shared" si="3"/>
        <v>0</v>
      </c>
      <c r="M11" s="11">
        <f t="shared" si="3"/>
        <v>0</v>
      </c>
      <c r="N11" s="11">
        <f t="shared" si="3"/>
        <v>0</v>
      </c>
      <c r="O11" s="14">
        <f t="shared" si="3"/>
        <v>0</v>
      </c>
      <c r="P11" s="27">
        <f t="shared" si="3"/>
        <v>0</v>
      </c>
    </row>
    <row r="12" spans="1:16" hidden="1" outlineLevel="1" x14ac:dyDescent="0.25">
      <c r="A12" s="202"/>
      <c r="B12" s="26" t="str">
        <f>'תחזית רווה'!B12</f>
        <v>הכנסות 4</v>
      </c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10">
        <f>SUM(C12:N12)</f>
        <v>0</v>
      </c>
      <c r="P12" s="42">
        <f>IFERROR(O12/(COUNTA(C12:N12)),0)</f>
        <v>0</v>
      </c>
    </row>
    <row r="13" spans="1:16" hidden="1" outlineLevel="1" x14ac:dyDescent="0.25">
      <c r="A13" s="202"/>
      <c r="B13" s="26" t="str">
        <f>'תחזית רווה'!B13</f>
        <v>%</v>
      </c>
      <c r="C13" s="11">
        <f t="shared" ref="C13:P15" si="4">IFERROR(C12/C$5,"")</f>
        <v>0</v>
      </c>
      <c r="D13" s="11">
        <f t="shared" si="4"/>
        <v>0</v>
      </c>
      <c r="E13" s="11">
        <f t="shared" si="4"/>
        <v>0</v>
      </c>
      <c r="F13" s="11">
        <f t="shared" si="4"/>
        <v>0</v>
      </c>
      <c r="G13" s="11">
        <f t="shared" si="4"/>
        <v>0</v>
      </c>
      <c r="H13" s="11">
        <f t="shared" si="4"/>
        <v>0</v>
      </c>
      <c r="I13" s="11">
        <f t="shared" si="4"/>
        <v>0</v>
      </c>
      <c r="J13" s="11">
        <f t="shared" si="4"/>
        <v>0</v>
      </c>
      <c r="K13" s="11">
        <f t="shared" si="4"/>
        <v>0</v>
      </c>
      <c r="L13" s="11">
        <f t="shared" si="4"/>
        <v>0</v>
      </c>
      <c r="M13" s="11">
        <f t="shared" si="4"/>
        <v>0</v>
      </c>
      <c r="N13" s="11">
        <f t="shared" si="4"/>
        <v>0</v>
      </c>
      <c r="O13" s="14">
        <f t="shared" si="4"/>
        <v>0</v>
      </c>
      <c r="P13" s="27">
        <f t="shared" si="4"/>
        <v>0</v>
      </c>
    </row>
    <row r="14" spans="1:16" hidden="1" outlineLevel="1" x14ac:dyDescent="0.25">
      <c r="A14" s="202"/>
      <c r="B14" s="26" t="str">
        <f>'תחזית רווה'!B14</f>
        <v>הכנסות 5</v>
      </c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10">
        <f>SUM(C14:N14)</f>
        <v>0</v>
      </c>
      <c r="P14" s="42">
        <f>IFERROR(O14/(COUNTA(C14:N14)),0)</f>
        <v>0</v>
      </c>
    </row>
    <row r="15" spans="1:16" hidden="1" outlineLevel="1" x14ac:dyDescent="0.25">
      <c r="A15" s="22"/>
      <c r="B15" s="26" t="str">
        <f>'תחזית רווה'!B15</f>
        <v>%</v>
      </c>
      <c r="C15" s="11">
        <f t="shared" si="4"/>
        <v>0</v>
      </c>
      <c r="D15" s="11">
        <f t="shared" si="4"/>
        <v>0</v>
      </c>
      <c r="E15" s="11">
        <f t="shared" si="4"/>
        <v>0</v>
      </c>
      <c r="F15" s="11">
        <f t="shared" si="4"/>
        <v>0</v>
      </c>
      <c r="G15" s="11">
        <f t="shared" si="4"/>
        <v>0</v>
      </c>
      <c r="H15" s="11">
        <f t="shared" si="4"/>
        <v>0</v>
      </c>
      <c r="I15" s="11">
        <f t="shared" si="4"/>
        <v>0</v>
      </c>
      <c r="J15" s="11">
        <f t="shared" si="4"/>
        <v>0</v>
      </c>
      <c r="K15" s="11">
        <f t="shared" si="4"/>
        <v>0</v>
      </c>
      <c r="L15" s="11">
        <f t="shared" si="4"/>
        <v>0</v>
      </c>
      <c r="M15" s="11">
        <f t="shared" si="4"/>
        <v>0</v>
      </c>
      <c r="N15" s="11">
        <f t="shared" si="4"/>
        <v>0</v>
      </c>
      <c r="O15" s="14">
        <f t="shared" si="4"/>
        <v>0</v>
      </c>
      <c r="P15" s="27">
        <f t="shared" si="4"/>
        <v>0</v>
      </c>
    </row>
    <row r="16" spans="1:16" ht="15" customHeight="1" collapsed="1" x14ac:dyDescent="0.25">
      <c r="B16" s="43" t="str">
        <f>'תחזית רווה'!B16</f>
        <v>סה"כ עלות המכר</v>
      </c>
      <c r="C16" s="15">
        <f>C20+C22+C24+C26+C28+(C18-C30)</f>
        <v>58800.000000000007</v>
      </c>
      <c r="D16" s="15">
        <f t="shared" ref="D16:N16" si="5">D20+D22+D24+D26+D28+(D18-D30)</f>
        <v>59400.000000000007</v>
      </c>
      <c r="E16" s="15">
        <f t="shared" si="5"/>
        <v>58800.000000000007</v>
      </c>
      <c r="F16" s="15">
        <f t="shared" si="5"/>
        <v>58800.000000000007</v>
      </c>
      <c r="G16" s="15">
        <f t="shared" si="5"/>
        <v>58800.000000000007</v>
      </c>
      <c r="H16" s="15">
        <f t="shared" si="5"/>
        <v>56000.000000000007</v>
      </c>
      <c r="I16" s="15">
        <f t="shared" si="5"/>
        <v>57000</v>
      </c>
      <c r="J16" s="15">
        <f t="shared" si="5"/>
        <v>54000</v>
      </c>
      <c r="K16" s="15">
        <f t="shared" si="5"/>
        <v>57000</v>
      </c>
      <c r="L16" s="15">
        <f t="shared" si="5"/>
        <v>56000.000000000007</v>
      </c>
      <c r="M16" s="15">
        <f t="shared" si="5"/>
        <v>59400.000000000007</v>
      </c>
      <c r="N16" s="15">
        <f t="shared" si="5"/>
        <v>59400.000000000007</v>
      </c>
      <c r="O16" s="16">
        <f>SUM(C16:N16)</f>
        <v>693400.00000000012</v>
      </c>
      <c r="P16" s="44">
        <f>IFERROR(O16/(12-COUNTIF(C16:N16,0)),0)</f>
        <v>57783.333333333343</v>
      </c>
    </row>
    <row r="17" spans="2:16" x14ac:dyDescent="0.25">
      <c r="B17" s="26" t="str">
        <f>'תחזית רווה'!B17</f>
        <v>%</v>
      </c>
      <c r="C17" s="11">
        <f>IFERROR(C16/C$5,"")</f>
        <v>0.28000000000000003</v>
      </c>
      <c r="D17" s="11">
        <f t="shared" ref="D17:P17" si="6">IFERROR(D16/D$5,"")</f>
        <v>0.27</v>
      </c>
      <c r="E17" s="11">
        <f t="shared" si="6"/>
        <v>0.28000000000000003</v>
      </c>
      <c r="F17" s="11">
        <f t="shared" si="6"/>
        <v>0.28000000000000003</v>
      </c>
      <c r="G17" s="11">
        <f t="shared" si="6"/>
        <v>0.28000000000000003</v>
      </c>
      <c r="H17" s="11">
        <f t="shared" si="6"/>
        <v>0.28000000000000003</v>
      </c>
      <c r="I17" s="11">
        <f t="shared" si="6"/>
        <v>0.3</v>
      </c>
      <c r="J17" s="11">
        <f t="shared" si="6"/>
        <v>0.3</v>
      </c>
      <c r="K17" s="11">
        <f t="shared" si="6"/>
        <v>0.3</v>
      </c>
      <c r="L17" s="11">
        <f t="shared" si="6"/>
        <v>0.28000000000000003</v>
      </c>
      <c r="M17" s="11">
        <f t="shared" si="6"/>
        <v>0.27</v>
      </c>
      <c r="N17" s="11">
        <f t="shared" si="6"/>
        <v>0.27</v>
      </c>
      <c r="O17" s="14">
        <f t="shared" si="6"/>
        <v>0.28186991869918704</v>
      </c>
      <c r="P17" s="27">
        <f t="shared" si="6"/>
        <v>0.28186991869918704</v>
      </c>
    </row>
    <row r="18" spans="2:16" hidden="1" outlineLevel="1" x14ac:dyDescent="0.25">
      <c r="B18" s="26" t="str">
        <f>'תחזית רווה'!B18</f>
        <v>מלאי פתיחה</v>
      </c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10">
        <f>SUM(C18:N18)</f>
        <v>0</v>
      </c>
      <c r="P18" s="42">
        <f>IFERROR(O18/(COUNTA(C18:N18)),0)</f>
        <v>0</v>
      </c>
    </row>
    <row r="19" spans="2:16" hidden="1" outlineLevel="1" x14ac:dyDescent="0.25">
      <c r="B19" s="26" t="str">
        <f>'תחזית רווה'!B19</f>
        <v>%</v>
      </c>
      <c r="C19" s="11">
        <f>IFERROR(C18/C$5,"")</f>
        <v>0</v>
      </c>
      <c r="D19" s="11">
        <f t="shared" ref="D19:P19" si="7">IFERROR(D18/D$5,"")</f>
        <v>0</v>
      </c>
      <c r="E19" s="11">
        <f t="shared" si="7"/>
        <v>0</v>
      </c>
      <c r="F19" s="11">
        <f t="shared" si="7"/>
        <v>0</v>
      </c>
      <c r="G19" s="11">
        <f t="shared" si="7"/>
        <v>0</v>
      </c>
      <c r="H19" s="11">
        <f t="shared" si="7"/>
        <v>0</v>
      </c>
      <c r="I19" s="11">
        <f t="shared" si="7"/>
        <v>0</v>
      </c>
      <c r="J19" s="11">
        <f t="shared" si="7"/>
        <v>0</v>
      </c>
      <c r="K19" s="11">
        <f t="shared" si="7"/>
        <v>0</v>
      </c>
      <c r="L19" s="11">
        <f t="shared" si="7"/>
        <v>0</v>
      </c>
      <c r="M19" s="11">
        <f t="shared" si="7"/>
        <v>0</v>
      </c>
      <c r="N19" s="11">
        <f t="shared" si="7"/>
        <v>0</v>
      </c>
      <c r="O19" s="14">
        <f t="shared" si="7"/>
        <v>0</v>
      </c>
      <c r="P19" s="27">
        <f t="shared" si="7"/>
        <v>0</v>
      </c>
    </row>
    <row r="20" spans="2:16" hidden="1" outlineLevel="1" x14ac:dyDescent="0.25">
      <c r="B20" s="26" t="str">
        <f>'תחזית רווה'!B20</f>
        <v>עלות המכר 1</v>
      </c>
      <c r="C20" s="9">
        <f>C5*28%</f>
        <v>58800.000000000007</v>
      </c>
      <c r="D20" s="9">
        <f>D5*27%</f>
        <v>59400.000000000007</v>
      </c>
      <c r="E20" s="9">
        <f>E5*28%</f>
        <v>58800.000000000007</v>
      </c>
      <c r="F20" s="9">
        <f>F5*28%</f>
        <v>58800.000000000007</v>
      </c>
      <c r="G20" s="9">
        <f>G5*28%</f>
        <v>58800.000000000007</v>
      </c>
      <c r="H20" s="9">
        <f>H5*28%</f>
        <v>56000.000000000007</v>
      </c>
      <c r="I20" s="9">
        <f>I5*30%</f>
        <v>57000</v>
      </c>
      <c r="J20" s="9">
        <f>J5*30%</f>
        <v>54000</v>
      </c>
      <c r="K20" s="9">
        <f>K5*30%</f>
        <v>57000</v>
      </c>
      <c r="L20" s="9">
        <f>L5*28%</f>
        <v>56000.000000000007</v>
      </c>
      <c r="M20" s="9">
        <f>M5*27%</f>
        <v>59400.000000000007</v>
      </c>
      <c r="N20" s="9">
        <f>N5*27%</f>
        <v>59400.000000000007</v>
      </c>
      <c r="O20" s="10">
        <f>SUM(C20:N20)</f>
        <v>693400.00000000012</v>
      </c>
      <c r="P20" s="42">
        <f>IFERROR(O20/(COUNTA(C20:N20)),0)</f>
        <v>57783.333333333343</v>
      </c>
    </row>
    <row r="21" spans="2:16" hidden="1" outlineLevel="1" x14ac:dyDescent="0.25">
      <c r="B21" s="26" t="str">
        <f>'תחזית רווה'!B21</f>
        <v>%</v>
      </c>
      <c r="C21" s="11">
        <f>IFERROR(C20/C$5,"")</f>
        <v>0.28000000000000003</v>
      </c>
      <c r="D21" s="11">
        <f t="shared" ref="D21:P21" si="8">IFERROR(D20/D$5,"")</f>
        <v>0.27</v>
      </c>
      <c r="E21" s="11">
        <f t="shared" si="8"/>
        <v>0.28000000000000003</v>
      </c>
      <c r="F21" s="11">
        <f t="shared" si="8"/>
        <v>0.28000000000000003</v>
      </c>
      <c r="G21" s="11">
        <f t="shared" si="8"/>
        <v>0.28000000000000003</v>
      </c>
      <c r="H21" s="11">
        <f t="shared" si="8"/>
        <v>0.28000000000000003</v>
      </c>
      <c r="I21" s="11">
        <f t="shared" si="8"/>
        <v>0.3</v>
      </c>
      <c r="J21" s="11">
        <f t="shared" si="8"/>
        <v>0.3</v>
      </c>
      <c r="K21" s="11">
        <f t="shared" si="8"/>
        <v>0.3</v>
      </c>
      <c r="L21" s="11">
        <f t="shared" si="8"/>
        <v>0.28000000000000003</v>
      </c>
      <c r="M21" s="11">
        <f t="shared" si="8"/>
        <v>0.27</v>
      </c>
      <c r="N21" s="11">
        <f t="shared" si="8"/>
        <v>0.27</v>
      </c>
      <c r="O21" s="14">
        <f t="shared" si="8"/>
        <v>0.28186991869918704</v>
      </c>
      <c r="P21" s="27">
        <f t="shared" si="8"/>
        <v>0.28186991869918704</v>
      </c>
    </row>
    <row r="22" spans="2:16" hidden="1" outlineLevel="1" x14ac:dyDescent="0.25">
      <c r="B22" s="26" t="str">
        <f>'תחזית רווה'!B22</f>
        <v>עלות המכר 2</v>
      </c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10">
        <f>SUM(C22:N22)</f>
        <v>0</v>
      </c>
      <c r="P22" s="42">
        <f>IFERROR(O22/(COUNTA(C22:N22)),0)</f>
        <v>0</v>
      </c>
    </row>
    <row r="23" spans="2:16" hidden="1" outlineLevel="1" x14ac:dyDescent="0.25">
      <c r="B23" s="26" t="str">
        <f>'תחזית רווה'!B23</f>
        <v>%</v>
      </c>
      <c r="C23" s="11">
        <f>IFERROR(C22/C$5,"")</f>
        <v>0</v>
      </c>
      <c r="D23" s="11">
        <f t="shared" ref="D23:P23" si="9">IFERROR(D22/D$5,"")</f>
        <v>0</v>
      </c>
      <c r="E23" s="11">
        <f t="shared" si="9"/>
        <v>0</v>
      </c>
      <c r="F23" s="11">
        <f t="shared" si="9"/>
        <v>0</v>
      </c>
      <c r="G23" s="11">
        <f t="shared" si="9"/>
        <v>0</v>
      </c>
      <c r="H23" s="11">
        <f t="shared" si="9"/>
        <v>0</v>
      </c>
      <c r="I23" s="11">
        <f t="shared" si="9"/>
        <v>0</v>
      </c>
      <c r="J23" s="11">
        <f t="shared" si="9"/>
        <v>0</v>
      </c>
      <c r="K23" s="11">
        <f t="shared" si="9"/>
        <v>0</v>
      </c>
      <c r="L23" s="11">
        <f t="shared" si="9"/>
        <v>0</v>
      </c>
      <c r="M23" s="11">
        <f t="shared" si="9"/>
        <v>0</v>
      </c>
      <c r="N23" s="11">
        <f t="shared" si="9"/>
        <v>0</v>
      </c>
      <c r="O23" s="14">
        <f t="shared" si="9"/>
        <v>0</v>
      </c>
      <c r="P23" s="27">
        <f t="shared" si="9"/>
        <v>0</v>
      </c>
    </row>
    <row r="24" spans="2:16" hidden="1" outlineLevel="1" x14ac:dyDescent="0.25">
      <c r="B24" s="26" t="str">
        <f>'תחזית רווה'!B24</f>
        <v>עלות המכר 3</v>
      </c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10">
        <f>SUM(C24:N24)</f>
        <v>0</v>
      </c>
      <c r="P24" s="42">
        <f>IFERROR(O24/(COUNTA(C24:N24)),0)</f>
        <v>0</v>
      </c>
    </row>
    <row r="25" spans="2:16" hidden="1" outlineLevel="1" x14ac:dyDescent="0.25">
      <c r="B25" s="26" t="str">
        <f>'תחזית רווה'!B25</f>
        <v>%</v>
      </c>
      <c r="C25" s="11">
        <f>IFERROR(C24/C$5,"")</f>
        <v>0</v>
      </c>
      <c r="D25" s="11">
        <f t="shared" ref="D25:P25" si="10">IFERROR(D24/D$5,"")</f>
        <v>0</v>
      </c>
      <c r="E25" s="11">
        <f t="shared" si="10"/>
        <v>0</v>
      </c>
      <c r="F25" s="11">
        <f t="shared" si="10"/>
        <v>0</v>
      </c>
      <c r="G25" s="11">
        <f t="shared" si="10"/>
        <v>0</v>
      </c>
      <c r="H25" s="11">
        <f t="shared" si="10"/>
        <v>0</v>
      </c>
      <c r="I25" s="11">
        <f t="shared" si="10"/>
        <v>0</v>
      </c>
      <c r="J25" s="11">
        <f t="shared" si="10"/>
        <v>0</v>
      </c>
      <c r="K25" s="11">
        <f t="shared" si="10"/>
        <v>0</v>
      </c>
      <c r="L25" s="11">
        <f t="shared" si="10"/>
        <v>0</v>
      </c>
      <c r="M25" s="11">
        <f t="shared" si="10"/>
        <v>0</v>
      </c>
      <c r="N25" s="11">
        <f t="shared" si="10"/>
        <v>0</v>
      </c>
      <c r="O25" s="14">
        <f t="shared" si="10"/>
        <v>0</v>
      </c>
      <c r="P25" s="27">
        <f t="shared" si="10"/>
        <v>0</v>
      </c>
    </row>
    <row r="26" spans="2:16" hidden="1" outlineLevel="1" x14ac:dyDescent="0.25">
      <c r="B26" s="26" t="str">
        <f>'תחזית רווה'!B26</f>
        <v>עלות המכר 4</v>
      </c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10">
        <f>SUM(C26:N26)</f>
        <v>0</v>
      </c>
      <c r="P26" s="42">
        <f>IFERROR(O26/(COUNTA(C26:N26)),0)</f>
        <v>0</v>
      </c>
    </row>
    <row r="27" spans="2:16" hidden="1" outlineLevel="1" x14ac:dyDescent="0.25">
      <c r="B27" s="26" t="str">
        <f>'תחזית רווה'!B27</f>
        <v>%</v>
      </c>
      <c r="C27" s="11">
        <f>IFERROR(C26/C$5,"")</f>
        <v>0</v>
      </c>
      <c r="D27" s="11">
        <f t="shared" ref="D27:P27" si="11">IFERROR(D26/D$5,"")</f>
        <v>0</v>
      </c>
      <c r="E27" s="11">
        <f t="shared" si="11"/>
        <v>0</v>
      </c>
      <c r="F27" s="11">
        <f t="shared" si="11"/>
        <v>0</v>
      </c>
      <c r="G27" s="11">
        <f t="shared" si="11"/>
        <v>0</v>
      </c>
      <c r="H27" s="11">
        <f t="shared" si="11"/>
        <v>0</v>
      </c>
      <c r="I27" s="11">
        <f t="shared" si="11"/>
        <v>0</v>
      </c>
      <c r="J27" s="11">
        <f t="shared" si="11"/>
        <v>0</v>
      </c>
      <c r="K27" s="11">
        <f t="shared" si="11"/>
        <v>0</v>
      </c>
      <c r="L27" s="11">
        <f t="shared" si="11"/>
        <v>0</v>
      </c>
      <c r="M27" s="11">
        <f t="shared" si="11"/>
        <v>0</v>
      </c>
      <c r="N27" s="11">
        <f t="shared" si="11"/>
        <v>0</v>
      </c>
      <c r="O27" s="14">
        <f t="shared" si="11"/>
        <v>0</v>
      </c>
      <c r="P27" s="27">
        <f t="shared" si="11"/>
        <v>0</v>
      </c>
    </row>
    <row r="28" spans="2:16" hidden="1" outlineLevel="1" x14ac:dyDescent="0.25">
      <c r="B28" s="26" t="str">
        <f>'תחזית רווה'!B28</f>
        <v>עלות המכר 5</v>
      </c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10">
        <f>SUM(C28:N28)</f>
        <v>0</v>
      </c>
      <c r="P28" s="42">
        <f>IFERROR(O28/(COUNTA(C28:N28)),0)</f>
        <v>0</v>
      </c>
    </row>
    <row r="29" spans="2:16" hidden="1" outlineLevel="1" x14ac:dyDescent="0.25">
      <c r="B29" s="26" t="str">
        <f>'תחזית רווה'!B29</f>
        <v>%</v>
      </c>
      <c r="C29" s="11">
        <f>IFERROR(C28/C$5,"")</f>
        <v>0</v>
      </c>
      <c r="D29" s="11">
        <f t="shared" ref="D29:P29" si="12">IFERROR(D28/D$5,"")</f>
        <v>0</v>
      </c>
      <c r="E29" s="11">
        <f t="shared" si="12"/>
        <v>0</v>
      </c>
      <c r="F29" s="11">
        <f t="shared" si="12"/>
        <v>0</v>
      </c>
      <c r="G29" s="11">
        <f t="shared" si="12"/>
        <v>0</v>
      </c>
      <c r="H29" s="11">
        <f t="shared" si="12"/>
        <v>0</v>
      </c>
      <c r="I29" s="11">
        <f t="shared" si="12"/>
        <v>0</v>
      </c>
      <c r="J29" s="11">
        <f t="shared" si="12"/>
        <v>0</v>
      </c>
      <c r="K29" s="11">
        <f t="shared" si="12"/>
        <v>0</v>
      </c>
      <c r="L29" s="11">
        <f t="shared" si="12"/>
        <v>0</v>
      </c>
      <c r="M29" s="11">
        <f t="shared" si="12"/>
        <v>0</v>
      </c>
      <c r="N29" s="11">
        <f t="shared" si="12"/>
        <v>0</v>
      </c>
      <c r="O29" s="14">
        <f t="shared" si="12"/>
        <v>0</v>
      </c>
      <c r="P29" s="27">
        <f t="shared" si="12"/>
        <v>0</v>
      </c>
    </row>
    <row r="30" spans="2:16" hidden="1" outlineLevel="1" x14ac:dyDescent="0.25">
      <c r="B30" s="26" t="str">
        <f>'תחזית רווה'!B30</f>
        <v>מלאי סגירה</v>
      </c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10">
        <f>SUM(C30:N30)</f>
        <v>0</v>
      </c>
      <c r="P30" s="42">
        <f>IFERROR(O30/(COUNTA(C30:N30)),0)</f>
        <v>0</v>
      </c>
    </row>
    <row r="31" spans="2:16" hidden="1" outlineLevel="1" x14ac:dyDescent="0.25">
      <c r="B31" s="26" t="str">
        <f>'תחזית רווה'!B31</f>
        <v>%</v>
      </c>
      <c r="C31" s="11">
        <f>IFERROR(C30/C$5,"")</f>
        <v>0</v>
      </c>
      <c r="D31" s="11">
        <f t="shared" ref="D31:P31" si="13">IFERROR(D30/D$5,"")</f>
        <v>0</v>
      </c>
      <c r="E31" s="11">
        <f t="shared" si="13"/>
        <v>0</v>
      </c>
      <c r="F31" s="11">
        <f t="shared" si="13"/>
        <v>0</v>
      </c>
      <c r="G31" s="11">
        <f t="shared" si="13"/>
        <v>0</v>
      </c>
      <c r="H31" s="11">
        <f t="shared" si="13"/>
        <v>0</v>
      </c>
      <c r="I31" s="11">
        <f t="shared" si="13"/>
        <v>0</v>
      </c>
      <c r="J31" s="11">
        <f t="shared" si="13"/>
        <v>0</v>
      </c>
      <c r="K31" s="11">
        <f t="shared" si="13"/>
        <v>0</v>
      </c>
      <c r="L31" s="11">
        <f t="shared" si="13"/>
        <v>0</v>
      </c>
      <c r="M31" s="11">
        <f t="shared" si="13"/>
        <v>0</v>
      </c>
      <c r="N31" s="11">
        <f t="shared" si="13"/>
        <v>0</v>
      </c>
      <c r="O31" s="14">
        <f t="shared" si="13"/>
        <v>0</v>
      </c>
      <c r="P31" s="27">
        <f t="shared" si="13"/>
        <v>0</v>
      </c>
    </row>
    <row r="32" spans="2:16" collapsed="1" x14ac:dyDescent="0.25">
      <c r="B32" s="43" t="str">
        <f>'תחזית רווה'!B32</f>
        <v>רווח גולמי</v>
      </c>
      <c r="C32" s="15">
        <f t="shared" ref="C32:N32" si="14">C5-C16</f>
        <v>151200</v>
      </c>
      <c r="D32" s="15">
        <f t="shared" si="14"/>
        <v>160600</v>
      </c>
      <c r="E32" s="15">
        <f t="shared" si="14"/>
        <v>151200</v>
      </c>
      <c r="F32" s="15">
        <f t="shared" si="14"/>
        <v>151200</v>
      </c>
      <c r="G32" s="15">
        <f t="shared" si="14"/>
        <v>151200</v>
      </c>
      <c r="H32" s="15">
        <f t="shared" si="14"/>
        <v>144000</v>
      </c>
      <c r="I32" s="15">
        <f t="shared" si="14"/>
        <v>133000</v>
      </c>
      <c r="J32" s="15">
        <f t="shared" si="14"/>
        <v>126000</v>
      </c>
      <c r="K32" s="15">
        <f t="shared" si="14"/>
        <v>133000</v>
      </c>
      <c r="L32" s="15">
        <f t="shared" si="14"/>
        <v>144000</v>
      </c>
      <c r="M32" s="15">
        <f t="shared" si="14"/>
        <v>160600</v>
      </c>
      <c r="N32" s="15">
        <f t="shared" si="14"/>
        <v>160600</v>
      </c>
      <c r="O32" s="16">
        <f>SUM(C32:N32)</f>
        <v>1766600</v>
      </c>
      <c r="P32" s="44">
        <f>IFERROR(O32/(12-COUNTIF(C32:N32,0)),0)</f>
        <v>147216.66666666666</v>
      </c>
    </row>
    <row r="33" spans="2:16" x14ac:dyDescent="0.25">
      <c r="B33" s="26" t="str">
        <f>'תחזית רווה'!B33</f>
        <v>%</v>
      </c>
      <c r="C33" s="11">
        <f>IFERROR(C32/C$5,"")</f>
        <v>0.72</v>
      </c>
      <c r="D33" s="11">
        <f t="shared" ref="D33:P33" si="15">IFERROR(D32/D$5,"")</f>
        <v>0.73</v>
      </c>
      <c r="E33" s="11">
        <f t="shared" si="15"/>
        <v>0.72</v>
      </c>
      <c r="F33" s="11">
        <f t="shared" si="15"/>
        <v>0.72</v>
      </c>
      <c r="G33" s="11">
        <f t="shared" si="15"/>
        <v>0.72</v>
      </c>
      <c r="H33" s="11">
        <f t="shared" si="15"/>
        <v>0.72</v>
      </c>
      <c r="I33" s="11">
        <f t="shared" si="15"/>
        <v>0.7</v>
      </c>
      <c r="J33" s="11">
        <f t="shared" si="15"/>
        <v>0.7</v>
      </c>
      <c r="K33" s="11">
        <f t="shared" si="15"/>
        <v>0.7</v>
      </c>
      <c r="L33" s="11">
        <f t="shared" si="15"/>
        <v>0.72</v>
      </c>
      <c r="M33" s="11">
        <f t="shared" si="15"/>
        <v>0.73</v>
      </c>
      <c r="N33" s="11">
        <f t="shared" si="15"/>
        <v>0.73</v>
      </c>
      <c r="O33" s="14">
        <f t="shared" si="15"/>
        <v>0.71813008130081302</v>
      </c>
      <c r="P33" s="27">
        <f t="shared" si="15"/>
        <v>0.71813008130081291</v>
      </c>
    </row>
    <row r="34" spans="2:16" x14ac:dyDescent="0.25">
      <c r="B34" s="43" t="str">
        <f>'תחזית רווה'!B34</f>
        <v>סה"כ שכר</v>
      </c>
      <c r="C34" s="15">
        <f>C36+C38+C40+C42+C44+C46+C48+C50</f>
        <v>45360</v>
      </c>
      <c r="D34" s="15">
        <f t="shared" ref="D34:N34" si="16">D36+D38+D40+D42+D44+D46+D48+D50</f>
        <v>45360</v>
      </c>
      <c r="E34" s="15">
        <f t="shared" si="16"/>
        <v>45360</v>
      </c>
      <c r="F34" s="15">
        <f t="shared" si="16"/>
        <v>45360</v>
      </c>
      <c r="G34" s="15">
        <f t="shared" si="16"/>
        <v>45360</v>
      </c>
      <c r="H34" s="15">
        <f t="shared" si="16"/>
        <v>45360</v>
      </c>
      <c r="I34" s="15">
        <f t="shared" si="16"/>
        <v>45360</v>
      </c>
      <c r="J34" s="15">
        <f t="shared" si="16"/>
        <v>45360</v>
      </c>
      <c r="K34" s="15">
        <f t="shared" si="16"/>
        <v>45360</v>
      </c>
      <c r="L34" s="15">
        <f t="shared" si="16"/>
        <v>45360</v>
      </c>
      <c r="M34" s="15">
        <f t="shared" si="16"/>
        <v>45360</v>
      </c>
      <c r="N34" s="15">
        <f t="shared" si="16"/>
        <v>45360</v>
      </c>
      <c r="O34" s="16">
        <f>SUM(C34:N34)</f>
        <v>544320</v>
      </c>
      <c r="P34" s="44">
        <f>IFERROR(O34/(12-COUNTIF(C34:N34,0)),0)</f>
        <v>45360</v>
      </c>
    </row>
    <row r="35" spans="2:16" x14ac:dyDescent="0.25">
      <c r="B35" s="26" t="str">
        <f>'תחזית רווה'!B35</f>
        <v>%</v>
      </c>
      <c r="C35" s="11">
        <f>IFERROR(C34/C$5,"")</f>
        <v>0.216</v>
      </c>
      <c r="D35" s="11">
        <f t="shared" ref="D35:P35" si="17">IFERROR(D34/D$5,"")</f>
        <v>0.20618181818181819</v>
      </c>
      <c r="E35" s="11">
        <f t="shared" si="17"/>
        <v>0.216</v>
      </c>
      <c r="F35" s="11">
        <f t="shared" si="17"/>
        <v>0.216</v>
      </c>
      <c r="G35" s="11">
        <f t="shared" si="17"/>
        <v>0.216</v>
      </c>
      <c r="H35" s="11">
        <f t="shared" si="17"/>
        <v>0.2268</v>
      </c>
      <c r="I35" s="11">
        <f t="shared" si="17"/>
        <v>0.23873684210526316</v>
      </c>
      <c r="J35" s="11">
        <f t="shared" si="17"/>
        <v>0.252</v>
      </c>
      <c r="K35" s="11">
        <f t="shared" si="17"/>
        <v>0.23873684210526316</v>
      </c>
      <c r="L35" s="11">
        <f t="shared" si="17"/>
        <v>0.2268</v>
      </c>
      <c r="M35" s="11">
        <f t="shared" si="17"/>
        <v>0.20618181818181819</v>
      </c>
      <c r="N35" s="11">
        <f t="shared" si="17"/>
        <v>0.20618181818181819</v>
      </c>
      <c r="O35" s="14">
        <f t="shared" si="17"/>
        <v>0.22126829268292683</v>
      </c>
      <c r="P35" s="27">
        <f t="shared" si="17"/>
        <v>0.22126829268292683</v>
      </c>
    </row>
    <row r="36" spans="2:16" hidden="1" outlineLevel="1" x14ac:dyDescent="0.25">
      <c r="B36" s="26">
        <f>'תחזית רווה'!B36</f>
        <v>0</v>
      </c>
      <c r="C36" s="9">
        <f>(45*8*26)+4000</f>
        <v>13360</v>
      </c>
      <c r="D36" s="9">
        <f t="shared" ref="D36:N36" si="18">(45*8*26)+4000</f>
        <v>13360</v>
      </c>
      <c r="E36" s="9">
        <f t="shared" si="18"/>
        <v>13360</v>
      </c>
      <c r="F36" s="9">
        <f t="shared" si="18"/>
        <v>13360</v>
      </c>
      <c r="G36" s="9">
        <f t="shared" si="18"/>
        <v>13360</v>
      </c>
      <c r="H36" s="9">
        <f t="shared" si="18"/>
        <v>13360</v>
      </c>
      <c r="I36" s="9">
        <f t="shared" si="18"/>
        <v>13360</v>
      </c>
      <c r="J36" s="9">
        <f t="shared" si="18"/>
        <v>13360</v>
      </c>
      <c r="K36" s="9">
        <f t="shared" si="18"/>
        <v>13360</v>
      </c>
      <c r="L36" s="9">
        <f t="shared" si="18"/>
        <v>13360</v>
      </c>
      <c r="M36" s="9">
        <f t="shared" si="18"/>
        <v>13360</v>
      </c>
      <c r="N36" s="9">
        <f t="shared" si="18"/>
        <v>13360</v>
      </c>
      <c r="O36" s="10">
        <f>SUM(C36:N36)</f>
        <v>160320</v>
      </c>
      <c r="P36" s="42">
        <f>IFERROR(O36/(COUNTA(C36:N36)),0)</f>
        <v>13360</v>
      </c>
    </row>
    <row r="37" spans="2:16" hidden="1" outlineLevel="1" x14ac:dyDescent="0.25">
      <c r="B37" s="26" t="str">
        <f>'תחזית רווה'!B37</f>
        <v>%</v>
      </c>
      <c r="C37" s="11">
        <f>IFERROR(C36/C$5,"")</f>
        <v>6.3619047619047617E-2</v>
      </c>
      <c r="D37" s="11">
        <f t="shared" ref="D37:P37" si="19">IFERROR(D36/D$5,"")</f>
        <v>6.0727272727272727E-2</v>
      </c>
      <c r="E37" s="11">
        <f t="shared" si="19"/>
        <v>6.3619047619047617E-2</v>
      </c>
      <c r="F37" s="11">
        <f t="shared" si="19"/>
        <v>6.3619047619047617E-2</v>
      </c>
      <c r="G37" s="11">
        <f t="shared" si="19"/>
        <v>6.3619047619047617E-2</v>
      </c>
      <c r="H37" s="11">
        <f t="shared" si="19"/>
        <v>6.6799999999999998E-2</v>
      </c>
      <c r="I37" s="11">
        <f t="shared" si="19"/>
        <v>7.0315789473684207E-2</v>
      </c>
      <c r="J37" s="11">
        <f t="shared" si="19"/>
        <v>7.4222222222222217E-2</v>
      </c>
      <c r="K37" s="11">
        <f t="shared" si="19"/>
        <v>7.0315789473684207E-2</v>
      </c>
      <c r="L37" s="11">
        <f t="shared" si="19"/>
        <v>6.6799999999999998E-2</v>
      </c>
      <c r="M37" s="11">
        <f t="shared" si="19"/>
        <v>6.0727272727272727E-2</v>
      </c>
      <c r="N37" s="11">
        <f t="shared" si="19"/>
        <v>6.0727272727272727E-2</v>
      </c>
      <c r="O37" s="14">
        <f t="shared" si="19"/>
        <v>6.5170731707317076E-2</v>
      </c>
      <c r="P37" s="27">
        <f t="shared" si="19"/>
        <v>6.5170731707317076E-2</v>
      </c>
    </row>
    <row r="38" spans="2:16" hidden="1" outlineLevel="1" x14ac:dyDescent="0.25">
      <c r="B38" s="26">
        <f>'תחזית רווה'!B38</f>
        <v>0</v>
      </c>
      <c r="C38" s="9">
        <v>24000</v>
      </c>
      <c r="D38" s="9">
        <v>24000</v>
      </c>
      <c r="E38" s="9">
        <v>24000</v>
      </c>
      <c r="F38" s="9">
        <v>24000</v>
      </c>
      <c r="G38" s="9">
        <v>24000</v>
      </c>
      <c r="H38" s="9">
        <v>24000</v>
      </c>
      <c r="I38" s="9">
        <v>24000</v>
      </c>
      <c r="J38" s="9">
        <v>24000</v>
      </c>
      <c r="K38" s="9">
        <v>24000</v>
      </c>
      <c r="L38" s="9">
        <v>24000</v>
      </c>
      <c r="M38" s="9">
        <v>24000</v>
      </c>
      <c r="N38" s="9">
        <v>24000</v>
      </c>
      <c r="O38" s="10">
        <f>SUM(C38:N38)</f>
        <v>288000</v>
      </c>
      <c r="P38" s="42">
        <f>IFERROR(O38/(COUNTA(C38:N38)),0)</f>
        <v>24000</v>
      </c>
    </row>
    <row r="39" spans="2:16" hidden="1" outlineLevel="1" x14ac:dyDescent="0.25">
      <c r="B39" s="26" t="str">
        <f>'תחזית רווה'!B39</f>
        <v>%</v>
      </c>
      <c r="C39" s="11">
        <f>IFERROR(C38/C$5,"")</f>
        <v>0.11428571428571428</v>
      </c>
      <c r="D39" s="11">
        <f t="shared" ref="D39:P39" si="20">IFERROR(D38/D$5,"")</f>
        <v>0.10909090909090909</v>
      </c>
      <c r="E39" s="11">
        <f t="shared" si="20"/>
        <v>0.11428571428571428</v>
      </c>
      <c r="F39" s="11">
        <f t="shared" si="20"/>
        <v>0.11428571428571428</v>
      </c>
      <c r="G39" s="11">
        <f t="shared" si="20"/>
        <v>0.11428571428571428</v>
      </c>
      <c r="H39" s="11">
        <f t="shared" si="20"/>
        <v>0.12</v>
      </c>
      <c r="I39" s="11">
        <f t="shared" si="20"/>
        <v>0.12631578947368421</v>
      </c>
      <c r="J39" s="11">
        <f t="shared" si="20"/>
        <v>0.13333333333333333</v>
      </c>
      <c r="K39" s="11">
        <f t="shared" si="20"/>
        <v>0.12631578947368421</v>
      </c>
      <c r="L39" s="11">
        <f t="shared" si="20"/>
        <v>0.12</v>
      </c>
      <c r="M39" s="11">
        <f t="shared" si="20"/>
        <v>0.10909090909090909</v>
      </c>
      <c r="N39" s="11">
        <f t="shared" si="20"/>
        <v>0.10909090909090909</v>
      </c>
      <c r="O39" s="14">
        <f t="shared" si="20"/>
        <v>0.11707317073170732</v>
      </c>
      <c r="P39" s="27">
        <f t="shared" si="20"/>
        <v>0.11707317073170732</v>
      </c>
    </row>
    <row r="40" spans="2:16" hidden="1" outlineLevel="1" x14ac:dyDescent="0.25">
      <c r="B40" s="26">
        <f>'תחזית רווה'!B40</f>
        <v>0</v>
      </c>
      <c r="C40" s="9">
        <v>8000</v>
      </c>
      <c r="D40" s="9">
        <v>8000</v>
      </c>
      <c r="E40" s="9">
        <v>8000</v>
      </c>
      <c r="F40" s="9">
        <v>8000</v>
      </c>
      <c r="G40" s="9">
        <v>8000</v>
      </c>
      <c r="H40" s="9">
        <v>8000</v>
      </c>
      <c r="I40" s="9">
        <v>8000</v>
      </c>
      <c r="J40" s="9">
        <v>8000</v>
      </c>
      <c r="K40" s="9">
        <v>8000</v>
      </c>
      <c r="L40" s="9">
        <v>8000</v>
      </c>
      <c r="M40" s="9">
        <v>8000</v>
      </c>
      <c r="N40" s="9">
        <v>8000</v>
      </c>
      <c r="O40" s="10">
        <f>SUM(C40:N40)</f>
        <v>96000</v>
      </c>
      <c r="P40" s="42">
        <f>IFERROR(O40/(COUNTA(C40:N40)),0)</f>
        <v>8000</v>
      </c>
    </row>
    <row r="41" spans="2:16" hidden="1" outlineLevel="1" x14ac:dyDescent="0.25">
      <c r="B41" s="26" t="str">
        <f>'תחזית רווה'!B41</f>
        <v>%</v>
      </c>
      <c r="C41" s="11">
        <f>IFERROR(C40/C$5,"")</f>
        <v>3.8095238095238099E-2</v>
      </c>
      <c r="D41" s="11">
        <f t="shared" ref="D41:P41" si="21">IFERROR(D40/D$5,"")</f>
        <v>3.6363636363636362E-2</v>
      </c>
      <c r="E41" s="11">
        <f t="shared" si="21"/>
        <v>3.8095238095238099E-2</v>
      </c>
      <c r="F41" s="11">
        <f t="shared" si="21"/>
        <v>3.8095238095238099E-2</v>
      </c>
      <c r="G41" s="11">
        <f t="shared" si="21"/>
        <v>3.8095238095238099E-2</v>
      </c>
      <c r="H41" s="11">
        <f t="shared" si="21"/>
        <v>0.04</v>
      </c>
      <c r="I41" s="11">
        <f t="shared" si="21"/>
        <v>4.2105263157894736E-2</v>
      </c>
      <c r="J41" s="11">
        <f t="shared" si="21"/>
        <v>4.4444444444444446E-2</v>
      </c>
      <c r="K41" s="11">
        <f t="shared" si="21"/>
        <v>4.2105263157894736E-2</v>
      </c>
      <c r="L41" s="11">
        <f t="shared" si="21"/>
        <v>0.04</v>
      </c>
      <c r="M41" s="11">
        <f t="shared" si="21"/>
        <v>3.6363636363636362E-2</v>
      </c>
      <c r="N41" s="11">
        <f t="shared" si="21"/>
        <v>3.6363636363636362E-2</v>
      </c>
      <c r="O41" s="14">
        <f t="shared" si="21"/>
        <v>3.9024390243902439E-2</v>
      </c>
      <c r="P41" s="27">
        <f t="shared" si="21"/>
        <v>3.9024390243902439E-2</v>
      </c>
    </row>
    <row r="42" spans="2:16" hidden="1" outlineLevel="1" x14ac:dyDescent="0.25">
      <c r="B42" s="26">
        <f>'תחזית רווה'!B42</f>
        <v>0</v>
      </c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10">
        <f>SUM(C42:N42)</f>
        <v>0</v>
      </c>
      <c r="P42" s="42">
        <f>IFERROR(O42/(COUNTA(C42:N42)),0)</f>
        <v>0</v>
      </c>
    </row>
    <row r="43" spans="2:16" hidden="1" outlineLevel="1" x14ac:dyDescent="0.25">
      <c r="B43" s="26" t="str">
        <f>'תחזית רווה'!B43</f>
        <v>%</v>
      </c>
      <c r="C43" s="11">
        <f>IFERROR(C42/C$5,"")</f>
        <v>0</v>
      </c>
      <c r="D43" s="11">
        <f t="shared" ref="D43:P43" si="22">IFERROR(D42/D$5,"")</f>
        <v>0</v>
      </c>
      <c r="E43" s="11">
        <f t="shared" si="22"/>
        <v>0</v>
      </c>
      <c r="F43" s="11">
        <f t="shared" si="22"/>
        <v>0</v>
      </c>
      <c r="G43" s="11">
        <f t="shared" si="22"/>
        <v>0</v>
      </c>
      <c r="H43" s="11">
        <f t="shared" si="22"/>
        <v>0</v>
      </c>
      <c r="I43" s="11">
        <f t="shared" si="22"/>
        <v>0</v>
      </c>
      <c r="J43" s="11">
        <f t="shared" si="22"/>
        <v>0</v>
      </c>
      <c r="K43" s="11">
        <f t="shared" si="22"/>
        <v>0</v>
      </c>
      <c r="L43" s="11">
        <f t="shared" si="22"/>
        <v>0</v>
      </c>
      <c r="M43" s="11">
        <f t="shared" si="22"/>
        <v>0</v>
      </c>
      <c r="N43" s="11">
        <f t="shared" si="22"/>
        <v>0</v>
      </c>
      <c r="O43" s="14">
        <f t="shared" si="22"/>
        <v>0</v>
      </c>
      <c r="P43" s="27">
        <f t="shared" si="22"/>
        <v>0</v>
      </c>
    </row>
    <row r="44" spans="2:16" hidden="1" outlineLevel="1" x14ac:dyDescent="0.25">
      <c r="B44" s="26">
        <f>'תחזית רווה'!B44</f>
        <v>0</v>
      </c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10">
        <f>SUM(C44:N44)</f>
        <v>0</v>
      </c>
      <c r="P44" s="42">
        <f>IFERROR(O44/(COUNTA(C44:N44)),0)</f>
        <v>0</v>
      </c>
    </row>
    <row r="45" spans="2:16" hidden="1" outlineLevel="1" x14ac:dyDescent="0.25">
      <c r="B45" s="26" t="str">
        <f>'תחזית רווה'!B45</f>
        <v>%</v>
      </c>
      <c r="C45" s="11">
        <f>IFERROR(C44/C$5,"")</f>
        <v>0</v>
      </c>
      <c r="D45" s="11">
        <f t="shared" ref="D45:P45" si="23">IFERROR(D44/D$5,"")</f>
        <v>0</v>
      </c>
      <c r="E45" s="11">
        <f t="shared" si="23"/>
        <v>0</v>
      </c>
      <c r="F45" s="11">
        <f t="shared" si="23"/>
        <v>0</v>
      </c>
      <c r="G45" s="11">
        <f t="shared" si="23"/>
        <v>0</v>
      </c>
      <c r="H45" s="11">
        <f t="shared" si="23"/>
        <v>0</v>
      </c>
      <c r="I45" s="11">
        <f t="shared" si="23"/>
        <v>0</v>
      </c>
      <c r="J45" s="11">
        <f t="shared" si="23"/>
        <v>0</v>
      </c>
      <c r="K45" s="11">
        <f t="shared" si="23"/>
        <v>0</v>
      </c>
      <c r="L45" s="11">
        <f t="shared" si="23"/>
        <v>0</v>
      </c>
      <c r="M45" s="11">
        <f t="shared" si="23"/>
        <v>0</v>
      </c>
      <c r="N45" s="11">
        <f t="shared" si="23"/>
        <v>0</v>
      </c>
      <c r="O45" s="14">
        <f t="shared" si="23"/>
        <v>0</v>
      </c>
      <c r="P45" s="27">
        <f t="shared" si="23"/>
        <v>0</v>
      </c>
    </row>
    <row r="46" spans="2:16" hidden="1" outlineLevel="1" x14ac:dyDescent="0.25">
      <c r="B46" s="26">
        <f>'תחזית רווה'!B46</f>
        <v>0</v>
      </c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10">
        <f>SUM(C46:N46)</f>
        <v>0</v>
      </c>
      <c r="P46" s="42">
        <f>IFERROR(O46/(COUNTA(C46:N46)),0)</f>
        <v>0</v>
      </c>
    </row>
    <row r="47" spans="2:16" hidden="1" outlineLevel="1" x14ac:dyDescent="0.25">
      <c r="B47" s="26" t="str">
        <f>'תחזית רווה'!B47</f>
        <v>%</v>
      </c>
      <c r="C47" s="11">
        <f>IFERROR(C46/C$5,"")</f>
        <v>0</v>
      </c>
      <c r="D47" s="11">
        <f t="shared" ref="D47:P47" si="24">IFERROR(D46/D$5,"")</f>
        <v>0</v>
      </c>
      <c r="E47" s="11">
        <f t="shared" si="24"/>
        <v>0</v>
      </c>
      <c r="F47" s="11">
        <f t="shared" si="24"/>
        <v>0</v>
      </c>
      <c r="G47" s="11">
        <f t="shared" si="24"/>
        <v>0</v>
      </c>
      <c r="H47" s="11">
        <f t="shared" si="24"/>
        <v>0</v>
      </c>
      <c r="I47" s="11">
        <f t="shared" si="24"/>
        <v>0</v>
      </c>
      <c r="J47" s="11">
        <f t="shared" si="24"/>
        <v>0</v>
      </c>
      <c r="K47" s="11">
        <f t="shared" si="24"/>
        <v>0</v>
      </c>
      <c r="L47" s="11">
        <f t="shared" si="24"/>
        <v>0</v>
      </c>
      <c r="M47" s="11">
        <f t="shared" si="24"/>
        <v>0</v>
      </c>
      <c r="N47" s="11">
        <f t="shared" si="24"/>
        <v>0</v>
      </c>
      <c r="O47" s="14">
        <f t="shared" si="24"/>
        <v>0</v>
      </c>
      <c r="P47" s="27">
        <f t="shared" si="24"/>
        <v>0</v>
      </c>
    </row>
    <row r="48" spans="2:16" hidden="1" outlineLevel="1" x14ac:dyDescent="0.25">
      <c r="B48" s="26">
        <f>'תחזית רווה'!B48</f>
        <v>0</v>
      </c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10">
        <f>SUM(C48:N48)</f>
        <v>0</v>
      </c>
      <c r="P48" s="42">
        <f>IFERROR(O48/(COUNTA(C48:N48)),0)</f>
        <v>0</v>
      </c>
    </row>
    <row r="49" spans="2:16" hidden="1" outlineLevel="1" x14ac:dyDescent="0.25">
      <c r="B49" s="26" t="str">
        <f>'תחזית רווה'!B49</f>
        <v>%</v>
      </c>
      <c r="C49" s="11">
        <f>IFERROR(C48/C$5,"")</f>
        <v>0</v>
      </c>
      <c r="D49" s="11">
        <f t="shared" ref="D49:P49" si="25">IFERROR(D48/D$5,"")</f>
        <v>0</v>
      </c>
      <c r="E49" s="11">
        <f t="shared" si="25"/>
        <v>0</v>
      </c>
      <c r="F49" s="11">
        <f t="shared" si="25"/>
        <v>0</v>
      </c>
      <c r="G49" s="11">
        <f t="shared" si="25"/>
        <v>0</v>
      </c>
      <c r="H49" s="11">
        <f t="shared" si="25"/>
        <v>0</v>
      </c>
      <c r="I49" s="11">
        <f t="shared" si="25"/>
        <v>0</v>
      </c>
      <c r="J49" s="11">
        <f t="shared" si="25"/>
        <v>0</v>
      </c>
      <c r="K49" s="11">
        <f t="shared" si="25"/>
        <v>0</v>
      </c>
      <c r="L49" s="11">
        <f t="shared" si="25"/>
        <v>0</v>
      </c>
      <c r="M49" s="11">
        <f t="shared" si="25"/>
        <v>0</v>
      </c>
      <c r="N49" s="11">
        <f t="shared" si="25"/>
        <v>0</v>
      </c>
      <c r="O49" s="14">
        <f t="shared" si="25"/>
        <v>0</v>
      </c>
      <c r="P49" s="27">
        <f t="shared" si="25"/>
        <v>0</v>
      </c>
    </row>
    <row r="50" spans="2:16" hidden="1" outlineLevel="1" x14ac:dyDescent="0.25">
      <c r="B50" s="26">
        <f>'תחזית רווה'!B50</f>
        <v>0</v>
      </c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10">
        <f>SUM(C50:N50)</f>
        <v>0</v>
      </c>
      <c r="P50" s="42">
        <f>IFERROR(O50/(COUNTA(C50:N50)),0)</f>
        <v>0</v>
      </c>
    </row>
    <row r="51" spans="2:16" hidden="1" outlineLevel="1" x14ac:dyDescent="0.25">
      <c r="B51" s="26" t="str">
        <f>'תחזית רווה'!B51</f>
        <v>%</v>
      </c>
      <c r="C51" s="11">
        <f>IFERROR(C50/C$5,"")</f>
        <v>0</v>
      </c>
      <c r="D51" s="11">
        <f t="shared" ref="D51:P51" si="26">IFERROR(D50/D$5,"")</f>
        <v>0</v>
      </c>
      <c r="E51" s="11">
        <f t="shared" si="26"/>
        <v>0</v>
      </c>
      <c r="F51" s="11">
        <f t="shared" si="26"/>
        <v>0</v>
      </c>
      <c r="G51" s="11">
        <f t="shared" si="26"/>
        <v>0</v>
      </c>
      <c r="H51" s="11">
        <f t="shared" si="26"/>
        <v>0</v>
      </c>
      <c r="I51" s="11">
        <f t="shared" si="26"/>
        <v>0</v>
      </c>
      <c r="J51" s="11">
        <f t="shared" si="26"/>
        <v>0</v>
      </c>
      <c r="K51" s="11">
        <f t="shared" si="26"/>
        <v>0</v>
      </c>
      <c r="L51" s="11">
        <f t="shared" si="26"/>
        <v>0</v>
      </c>
      <c r="M51" s="11">
        <f t="shared" si="26"/>
        <v>0</v>
      </c>
      <c r="N51" s="11">
        <f t="shared" si="26"/>
        <v>0</v>
      </c>
      <c r="O51" s="14">
        <f t="shared" si="26"/>
        <v>0</v>
      </c>
      <c r="P51" s="27">
        <f t="shared" si="26"/>
        <v>0</v>
      </c>
    </row>
    <row r="52" spans="2:16" collapsed="1" x14ac:dyDescent="0.25">
      <c r="B52" s="43" t="str">
        <f>'תחזית רווה'!B52</f>
        <v>הוצאות קבועות</v>
      </c>
      <c r="C52" s="15">
        <f>'קבועות 19 - יעד'!C5</f>
        <v>25735</v>
      </c>
      <c r="D52" s="15">
        <f>'קבועות 19 - יעד'!D5</f>
        <v>25735</v>
      </c>
      <c r="E52" s="15">
        <f>'קבועות 19 - יעד'!E5</f>
        <v>25735</v>
      </c>
      <c r="F52" s="15">
        <f>'קבועות 19 - יעד'!F5</f>
        <v>25735</v>
      </c>
      <c r="G52" s="15">
        <f>'קבועות 19 - יעד'!G5</f>
        <v>25735</v>
      </c>
      <c r="H52" s="15">
        <f>'קבועות 19 - יעד'!H5</f>
        <v>25735</v>
      </c>
      <c r="I52" s="15">
        <f>'קבועות 19 - יעד'!I5</f>
        <v>25735</v>
      </c>
      <c r="J52" s="15">
        <f>'קבועות 19 - יעד'!J5</f>
        <v>25735</v>
      </c>
      <c r="K52" s="15">
        <f>'קבועות 19 - יעד'!K5</f>
        <v>25735</v>
      </c>
      <c r="L52" s="15">
        <f>'קבועות 19 - יעד'!L5</f>
        <v>25735</v>
      </c>
      <c r="M52" s="15">
        <f>'קבועות 19 - יעד'!M5</f>
        <v>25735</v>
      </c>
      <c r="N52" s="15">
        <f>'קבועות 19 - יעד'!N5</f>
        <v>25735</v>
      </c>
      <c r="O52" s="16">
        <f>SUM(C52:N52)</f>
        <v>308820</v>
      </c>
      <c r="P52" s="44">
        <f>IFERROR(O52/(12-COUNTIF(C52:N52,0)),0)</f>
        <v>25735</v>
      </c>
    </row>
    <row r="53" spans="2:16" x14ac:dyDescent="0.25">
      <c r="B53" s="26" t="str">
        <f>'תחזית רווה'!B53</f>
        <v>%</v>
      </c>
      <c r="C53" s="11">
        <f>IFERROR(C52/C$5,"")</f>
        <v>0.12254761904761904</v>
      </c>
      <c r="D53" s="11">
        <f t="shared" ref="D53:P53" si="27">IFERROR(D52/D$5,"")</f>
        <v>0.11697727272727272</v>
      </c>
      <c r="E53" s="11">
        <f t="shared" si="27"/>
        <v>0.12254761904761904</v>
      </c>
      <c r="F53" s="11">
        <f t="shared" si="27"/>
        <v>0.12254761904761904</v>
      </c>
      <c r="G53" s="11">
        <f t="shared" si="27"/>
        <v>0.12254761904761904</v>
      </c>
      <c r="H53" s="11">
        <f t="shared" si="27"/>
        <v>0.12867500000000001</v>
      </c>
      <c r="I53" s="11">
        <f t="shared" si="27"/>
        <v>0.13544736842105262</v>
      </c>
      <c r="J53" s="11">
        <f t="shared" si="27"/>
        <v>0.14297222222222222</v>
      </c>
      <c r="K53" s="11">
        <f t="shared" si="27"/>
        <v>0.13544736842105262</v>
      </c>
      <c r="L53" s="11">
        <f t="shared" si="27"/>
        <v>0.12867500000000001</v>
      </c>
      <c r="M53" s="11">
        <f t="shared" si="27"/>
        <v>0.11697727272727272</v>
      </c>
      <c r="N53" s="11">
        <f t="shared" si="27"/>
        <v>0.11697727272727272</v>
      </c>
      <c r="O53" s="14">
        <f t="shared" si="27"/>
        <v>0.12553658536585366</v>
      </c>
      <c r="P53" s="27">
        <f t="shared" si="27"/>
        <v>0.12553658536585366</v>
      </c>
    </row>
    <row r="54" spans="2:16" collapsed="1" x14ac:dyDescent="0.25">
      <c r="B54" s="43" t="str">
        <f>'תחזית רווה'!B54</f>
        <v>מימון</v>
      </c>
      <c r="C54" s="15">
        <f>C5*1.5%</f>
        <v>3150</v>
      </c>
      <c r="D54" s="15">
        <f t="shared" ref="D54:N54" si="28">D5*1.5%</f>
        <v>3300</v>
      </c>
      <c r="E54" s="15">
        <f t="shared" si="28"/>
        <v>3150</v>
      </c>
      <c r="F54" s="15">
        <f t="shared" si="28"/>
        <v>3150</v>
      </c>
      <c r="G54" s="15">
        <f t="shared" si="28"/>
        <v>3150</v>
      </c>
      <c r="H54" s="15">
        <f t="shared" si="28"/>
        <v>3000</v>
      </c>
      <c r="I54" s="15">
        <f t="shared" si="28"/>
        <v>2850</v>
      </c>
      <c r="J54" s="15">
        <f t="shared" si="28"/>
        <v>2700</v>
      </c>
      <c r="K54" s="15">
        <f t="shared" si="28"/>
        <v>2850</v>
      </c>
      <c r="L54" s="15">
        <f t="shared" si="28"/>
        <v>3000</v>
      </c>
      <c r="M54" s="15">
        <f t="shared" si="28"/>
        <v>3300</v>
      </c>
      <c r="N54" s="15">
        <f t="shared" si="28"/>
        <v>3300</v>
      </c>
      <c r="O54" s="16">
        <f>SUM(C54:N54)</f>
        <v>36900</v>
      </c>
      <c r="P54" s="44">
        <f>IFERROR((O54/COUNTA(C54:N54)),"")</f>
        <v>3075</v>
      </c>
    </row>
    <row r="55" spans="2:16" x14ac:dyDescent="0.25">
      <c r="B55" s="26" t="str">
        <f>'תחזית רווה'!B55</f>
        <v>%</v>
      </c>
      <c r="C55" s="11">
        <f>IFERROR(C54/C$5,"")</f>
        <v>1.4999999999999999E-2</v>
      </c>
      <c r="D55" s="11">
        <f t="shared" ref="D55:P55" si="29">IFERROR(D54/D$5,"")</f>
        <v>1.4999999999999999E-2</v>
      </c>
      <c r="E55" s="11">
        <f t="shared" si="29"/>
        <v>1.4999999999999999E-2</v>
      </c>
      <c r="F55" s="11">
        <f t="shared" si="29"/>
        <v>1.4999999999999999E-2</v>
      </c>
      <c r="G55" s="11">
        <f t="shared" si="29"/>
        <v>1.4999999999999999E-2</v>
      </c>
      <c r="H55" s="11">
        <f t="shared" si="29"/>
        <v>1.4999999999999999E-2</v>
      </c>
      <c r="I55" s="11">
        <f t="shared" si="29"/>
        <v>1.4999999999999999E-2</v>
      </c>
      <c r="J55" s="11">
        <f t="shared" si="29"/>
        <v>1.4999999999999999E-2</v>
      </c>
      <c r="K55" s="11">
        <f t="shared" si="29"/>
        <v>1.4999999999999999E-2</v>
      </c>
      <c r="L55" s="11">
        <f t="shared" si="29"/>
        <v>1.4999999999999999E-2</v>
      </c>
      <c r="M55" s="11">
        <f t="shared" si="29"/>
        <v>1.4999999999999999E-2</v>
      </c>
      <c r="N55" s="11">
        <f t="shared" si="29"/>
        <v>1.4999999999999999E-2</v>
      </c>
      <c r="O55" s="14">
        <f t="shared" si="29"/>
        <v>1.4999999999999999E-2</v>
      </c>
      <c r="P55" s="27">
        <f t="shared" si="29"/>
        <v>1.4999999999999999E-2</v>
      </c>
    </row>
    <row r="56" spans="2:16" collapsed="1" x14ac:dyDescent="0.25">
      <c r="B56" s="43" t="str">
        <f>'תחזית רווה'!B56</f>
        <v>סה"כ הוצאות</v>
      </c>
      <c r="C56" s="15">
        <f>C54+C52+C34+C16</f>
        <v>133045</v>
      </c>
      <c r="D56" s="15">
        <f t="shared" ref="D56:N56" si="30">D54+D52+D34+D16</f>
        <v>133795</v>
      </c>
      <c r="E56" s="15">
        <f t="shared" si="30"/>
        <v>133045</v>
      </c>
      <c r="F56" s="15">
        <f t="shared" si="30"/>
        <v>133045</v>
      </c>
      <c r="G56" s="15">
        <f t="shared" si="30"/>
        <v>133045</v>
      </c>
      <c r="H56" s="15">
        <f t="shared" si="30"/>
        <v>130095</v>
      </c>
      <c r="I56" s="15">
        <f t="shared" si="30"/>
        <v>130945</v>
      </c>
      <c r="J56" s="15">
        <f t="shared" si="30"/>
        <v>127795</v>
      </c>
      <c r="K56" s="15">
        <f t="shared" si="30"/>
        <v>130945</v>
      </c>
      <c r="L56" s="15">
        <f t="shared" si="30"/>
        <v>130095</v>
      </c>
      <c r="M56" s="15">
        <f t="shared" si="30"/>
        <v>133795</v>
      </c>
      <c r="N56" s="15">
        <f t="shared" si="30"/>
        <v>133795</v>
      </c>
      <c r="O56" s="16">
        <f>SUM(C56:N56)</f>
        <v>1583440</v>
      </c>
      <c r="P56" s="44">
        <f>IFERROR(O56/(12-COUNTIF(C56:N56,0)),0)</f>
        <v>131953.33333333334</v>
      </c>
    </row>
    <row r="57" spans="2:16" x14ac:dyDescent="0.25">
      <c r="B57" s="26" t="str">
        <f>'תחזית רווה'!B57</f>
        <v>%</v>
      </c>
      <c r="C57" s="11">
        <f>IFERROR(C56/C$5,"")</f>
        <v>0.63354761904761903</v>
      </c>
      <c r="D57" s="11">
        <f t="shared" ref="D57:P57" si="31">IFERROR(D56/D$5,"")</f>
        <v>0.60815909090909093</v>
      </c>
      <c r="E57" s="11">
        <f t="shared" si="31"/>
        <v>0.63354761904761903</v>
      </c>
      <c r="F57" s="11">
        <f t="shared" si="31"/>
        <v>0.63354761904761903</v>
      </c>
      <c r="G57" s="11">
        <f t="shared" si="31"/>
        <v>0.63354761904761903</v>
      </c>
      <c r="H57" s="11">
        <f t="shared" si="31"/>
        <v>0.65047500000000003</v>
      </c>
      <c r="I57" s="11">
        <f t="shared" si="31"/>
        <v>0.68918421052631584</v>
      </c>
      <c r="J57" s="11">
        <f t="shared" si="31"/>
        <v>0.70997222222222223</v>
      </c>
      <c r="K57" s="11">
        <f t="shared" si="31"/>
        <v>0.68918421052631584</v>
      </c>
      <c r="L57" s="11">
        <f t="shared" si="31"/>
        <v>0.65047500000000003</v>
      </c>
      <c r="M57" s="11">
        <f t="shared" si="31"/>
        <v>0.60815909090909093</v>
      </c>
      <c r="N57" s="11">
        <f t="shared" si="31"/>
        <v>0.60815909090909093</v>
      </c>
      <c r="O57" s="14">
        <f t="shared" si="31"/>
        <v>0.64367479674796746</v>
      </c>
      <c r="P57" s="27">
        <f t="shared" si="31"/>
        <v>0.64367479674796757</v>
      </c>
    </row>
    <row r="58" spans="2:16" collapsed="1" x14ac:dyDescent="0.25">
      <c r="B58" s="43" t="str">
        <f>'תחזית רווה'!B58</f>
        <v>רווח לפני מס</v>
      </c>
      <c r="C58" s="15">
        <f t="shared" ref="C58:N58" si="32">C5-C56</f>
        <v>76955</v>
      </c>
      <c r="D58" s="15">
        <f t="shared" si="32"/>
        <v>86205</v>
      </c>
      <c r="E58" s="15">
        <f t="shared" si="32"/>
        <v>76955</v>
      </c>
      <c r="F58" s="15">
        <f t="shared" si="32"/>
        <v>76955</v>
      </c>
      <c r="G58" s="15">
        <f t="shared" si="32"/>
        <v>76955</v>
      </c>
      <c r="H58" s="15">
        <f t="shared" si="32"/>
        <v>69905</v>
      </c>
      <c r="I58" s="15">
        <f t="shared" si="32"/>
        <v>59055</v>
      </c>
      <c r="J58" s="15">
        <f t="shared" si="32"/>
        <v>52205</v>
      </c>
      <c r="K58" s="15">
        <f t="shared" si="32"/>
        <v>59055</v>
      </c>
      <c r="L58" s="15">
        <f t="shared" si="32"/>
        <v>69905</v>
      </c>
      <c r="M58" s="15">
        <f t="shared" si="32"/>
        <v>86205</v>
      </c>
      <c r="N58" s="15">
        <f t="shared" si="32"/>
        <v>86205</v>
      </c>
      <c r="O58" s="16">
        <f>SUM(C58:N58)</f>
        <v>876560</v>
      </c>
      <c r="P58" s="44">
        <f>IFERROR(O58/(12-COUNTIF(C58:N58,0)),0)</f>
        <v>73046.666666666672</v>
      </c>
    </row>
    <row r="59" spans="2:16" s="13" customFormat="1" ht="14" thickBot="1" x14ac:dyDescent="0.3">
      <c r="B59" s="29" t="str">
        <f>'תחזית רווה'!B59</f>
        <v>%</v>
      </c>
      <c r="C59" s="45">
        <f>IFERROR(C58/C$5,"")</f>
        <v>0.36645238095238097</v>
      </c>
      <c r="D59" s="45">
        <f t="shared" ref="D59:P59" si="33">IFERROR(D58/D$5,"")</f>
        <v>0.39184090909090907</v>
      </c>
      <c r="E59" s="45">
        <f t="shared" si="33"/>
        <v>0.36645238095238097</v>
      </c>
      <c r="F59" s="45">
        <f t="shared" si="33"/>
        <v>0.36645238095238097</v>
      </c>
      <c r="G59" s="45">
        <f t="shared" si="33"/>
        <v>0.36645238095238097</v>
      </c>
      <c r="H59" s="45">
        <f t="shared" si="33"/>
        <v>0.34952499999999997</v>
      </c>
      <c r="I59" s="45">
        <f t="shared" si="33"/>
        <v>0.31081578947368421</v>
      </c>
      <c r="J59" s="45">
        <f t="shared" si="33"/>
        <v>0.29002777777777777</v>
      </c>
      <c r="K59" s="45">
        <f t="shared" si="33"/>
        <v>0.31081578947368421</v>
      </c>
      <c r="L59" s="45">
        <f t="shared" si="33"/>
        <v>0.34952499999999997</v>
      </c>
      <c r="M59" s="45">
        <f t="shared" si="33"/>
        <v>0.39184090909090907</v>
      </c>
      <c r="N59" s="45">
        <f t="shared" si="33"/>
        <v>0.39184090909090907</v>
      </c>
      <c r="O59" s="46">
        <f t="shared" si="33"/>
        <v>0.35632520325203254</v>
      </c>
      <c r="P59" s="30">
        <f t="shared" si="33"/>
        <v>0.35632520325203254</v>
      </c>
    </row>
    <row r="60" spans="2:16" x14ac:dyDescent="0.25"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8"/>
      <c r="P60" s="17"/>
    </row>
    <row r="61" spans="2:16" ht="14" thickBot="1" x14ac:dyDescent="0.3"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3"/>
      <c r="O61" s="13" t="s">
        <v>16</v>
      </c>
      <c r="P61" s="19">
        <f>IFERROR((P34+P52)/(100%-P17-P55),"")</f>
        <v>101112.15817771869</v>
      </c>
    </row>
    <row r="62" spans="2:16" ht="14" thickTop="1" x14ac:dyDescent="0.25">
      <c r="B62" s="13" t="s">
        <v>25</v>
      </c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8"/>
      <c r="P62" s="17"/>
    </row>
    <row r="63" spans="2:16" ht="14" thickBot="1" x14ac:dyDescent="0.3"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8"/>
      <c r="P63" s="17"/>
    </row>
    <row r="64" spans="2:16" collapsed="1" x14ac:dyDescent="0.25">
      <c r="B64" s="47" t="str">
        <f>'תחזית רווה'!B64</f>
        <v>רווח לתזרים</v>
      </c>
      <c r="C64" s="48"/>
      <c r="D64" s="48"/>
      <c r="E64" s="48"/>
      <c r="F64" s="48"/>
      <c r="G64" s="48"/>
      <c r="H64" s="48"/>
      <c r="I64" s="48"/>
      <c r="J64" s="48"/>
      <c r="K64" s="48"/>
      <c r="L64" s="48"/>
      <c r="M64" s="48"/>
      <c r="N64" s="48"/>
      <c r="O64" s="49">
        <f>SUM(C64:N64)</f>
        <v>0</v>
      </c>
      <c r="P64" s="50">
        <f>IFERROR(O64/(12-COUNTIF($C$5:$N$5,0)),0)</f>
        <v>0</v>
      </c>
    </row>
    <row r="65" spans="2:16" x14ac:dyDescent="0.25">
      <c r="B65" s="26" t="str">
        <f>'תחזית רווה'!B65</f>
        <v>%</v>
      </c>
      <c r="C65" s="11">
        <f t="shared" ref="C65:P65" si="34">IFERROR(C64/C$5,"")</f>
        <v>0</v>
      </c>
      <c r="D65" s="11">
        <f t="shared" si="34"/>
        <v>0</v>
      </c>
      <c r="E65" s="11">
        <f t="shared" si="34"/>
        <v>0</v>
      </c>
      <c r="F65" s="11">
        <f t="shared" si="34"/>
        <v>0</v>
      </c>
      <c r="G65" s="11">
        <f t="shared" si="34"/>
        <v>0</v>
      </c>
      <c r="H65" s="11">
        <f t="shared" si="34"/>
        <v>0</v>
      </c>
      <c r="I65" s="11">
        <f t="shared" si="34"/>
        <v>0</v>
      </c>
      <c r="J65" s="11">
        <f t="shared" si="34"/>
        <v>0</v>
      </c>
      <c r="K65" s="11">
        <f t="shared" si="34"/>
        <v>0</v>
      </c>
      <c r="L65" s="11">
        <f t="shared" si="34"/>
        <v>0</v>
      </c>
      <c r="M65" s="11">
        <f t="shared" si="34"/>
        <v>0</v>
      </c>
      <c r="N65" s="11">
        <f t="shared" si="34"/>
        <v>0</v>
      </c>
      <c r="O65" s="11">
        <f t="shared" si="34"/>
        <v>0</v>
      </c>
      <c r="P65" s="27">
        <f t="shared" si="34"/>
        <v>0</v>
      </c>
    </row>
    <row r="66" spans="2:16" hidden="1" outlineLevel="1" collapsed="1" x14ac:dyDescent="0.25">
      <c r="B66" s="43" t="str">
        <f>'תחזית רווה'!B66</f>
        <v>השקעות / רכוש קבוע</v>
      </c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6">
        <f>SUM(C66:N66)</f>
        <v>0</v>
      </c>
      <c r="P66" s="44">
        <f>IFERROR(O66/(12-COUNTIF($C$5:$N$5,0)),0)</f>
        <v>0</v>
      </c>
    </row>
    <row r="67" spans="2:16" hidden="1" outlineLevel="1" x14ac:dyDescent="0.25">
      <c r="B67" s="26" t="str">
        <f>'תחזית רווה'!B67</f>
        <v>%</v>
      </c>
      <c r="C67" s="11">
        <f t="shared" ref="C67:P67" si="35">IFERROR(C66/C$5,"")</f>
        <v>0</v>
      </c>
      <c r="D67" s="11">
        <f t="shared" si="35"/>
        <v>0</v>
      </c>
      <c r="E67" s="11">
        <f t="shared" si="35"/>
        <v>0</v>
      </c>
      <c r="F67" s="11">
        <f t="shared" si="35"/>
        <v>0</v>
      </c>
      <c r="G67" s="11">
        <f t="shared" si="35"/>
        <v>0</v>
      </c>
      <c r="H67" s="11">
        <f t="shared" si="35"/>
        <v>0</v>
      </c>
      <c r="I67" s="11">
        <f t="shared" si="35"/>
        <v>0</v>
      </c>
      <c r="J67" s="11">
        <f t="shared" si="35"/>
        <v>0</v>
      </c>
      <c r="K67" s="11">
        <f t="shared" si="35"/>
        <v>0</v>
      </c>
      <c r="L67" s="11">
        <f t="shared" si="35"/>
        <v>0</v>
      </c>
      <c r="M67" s="11">
        <f t="shared" si="35"/>
        <v>0</v>
      </c>
      <c r="N67" s="11">
        <f t="shared" si="35"/>
        <v>0</v>
      </c>
      <c r="O67" s="11">
        <f t="shared" si="35"/>
        <v>0</v>
      </c>
      <c r="P67" s="27">
        <f t="shared" si="35"/>
        <v>0</v>
      </c>
    </row>
    <row r="68" spans="2:16" hidden="1" outlineLevel="1" collapsed="1" x14ac:dyDescent="0.25">
      <c r="B68" s="43" t="str">
        <f>'תחזית רווה'!B68</f>
        <v>פריסת תשלומים עבור רכוש קבוע</v>
      </c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6">
        <f>SUM(C68:N68)</f>
        <v>0</v>
      </c>
      <c r="P68" s="44">
        <f>IFERROR(O68/(12-COUNTIF($C$5:$N$5,0)),0)</f>
        <v>0</v>
      </c>
    </row>
    <row r="69" spans="2:16" hidden="1" outlineLevel="1" x14ac:dyDescent="0.25">
      <c r="B69" s="26" t="str">
        <f>'תחזית רווה'!B69</f>
        <v>%</v>
      </c>
      <c r="C69" s="11">
        <f t="shared" ref="C69:P77" si="36">IFERROR(C68/C$5,"")</f>
        <v>0</v>
      </c>
      <c r="D69" s="11">
        <f t="shared" si="36"/>
        <v>0</v>
      </c>
      <c r="E69" s="11">
        <f t="shared" si="36"/>
        <v>0</v>
      </c>
      <c r="F69" s="11">
        <f t="shared" si="36"/>
        <v>0</v>
      </c>
      <c r="G69" s="11">
        <f t="shared" si="36"/>
        <v>0</v>
      </c>
      <c r="H69" s="11">
        <f t="shared" si="36"/>
        <v>0</v>
      </c>
      <c r="I69" s="11">
        <f t="shared" si="36"/>
        <v>0</v>
      </c>
      <c r="J69" s="11">
        <f t="shared" si="36"/>
        <v>0</v>
      </c>
      <c r="K69" s="11">
        <f t="shared" si="36"/>
        <v>0</v>
      </c>
      <c r="L69" s="11">
        <f t="shared" si="36"/>
        <v>0</v>
      </c>
      <c r="M69" s="11">
        <f t="shared" si="36"/>
        <v>0</v>
      </c>
      <c r="N69" s="11">
        <f t="shared" si="36"/>
        <v>0</v>
      </c>
      <c r="O69" s="11">
        <f t="shared" si="36"/>
        <v>0</v>
      </c>
      <c r="P69" s="27">
        <f t="shared" si="36"/>
        <v>0</v>
      </c>
    </row>
    <row r="70" spans="2:16" hidden="1" outlineLevel="1" collapsed="1" x14ac:dyDescent="0.25">
      <c r="B70" s="43" t="str">
        <f>'תחזית רווה'!B70</f>
        <v>תשלומי מס הכנסה - מקדמות והסדרים</v>
      </c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6">
        <f>SUM(C70:N70)</f>
        <v>0</v>
      </c>
      <c r="P70" s="44">
        <f>IFERROR(O70/(12-COUNTIF($C$5:$N$5,0)),0)</f>
        <v>0</v>
      </c>
    </row>
    <row r="71" spans="2:16" hidden="1" outlineLevel="1" x14ac:dyDescent="0.25">
      <c r="B71" s="26" t="str">
        <f>'תחזית רווה'!B71</f>
        <v>%</v>
      </c>
      <c r="C71" s="11">
        <f t="shared" si="36"/>
        <v>0</v>
      </c>
      <c r="D71" s="11">
        <f t="shared" si="36"/>
        <v>0</v>
      </c>
      <c r="E71" s="11">
        <f t="shared" si="36"/>
        <v>0</v>
      </c>
      <c r="F71" s="11">
        <f t="shared" si="36"/>
        <v>0</v>
      </c>
      <c r="G71" s="11">
        <f t="shared" si="36"/>
        <v>0</v>
      </c>
      <c r="H71" s="11">
        <f t="shared" si="36"/>
        <v>0</v>
      </c>
      <c r="I71" s="11">
        <f t="shared" si="36"/>
        <v>0</v>
      </c>
      <c r="J71" s="11">
        <f t="shared" si="36"/>
        <v>0</v>
      </c>
      <c r="K71" s="11">
        <f t="shared" si="36"/>
        <v>0</v>
      </c>
      <c r="L71" s="11">
        <f t="shared" si="36"/>
        <v>0</v>
      </c>
      <c r="M71" s="11">
        <f t="shared" si="36"/>
        <v>0</v>
      </c>
      <c r="N71" s="11">
        <f t="shared" si="36"/>
        <v>0</v>
      </c>
      <c r="O71" s="11">
        <f t="shared" si="36"/>
        <v>0</v>
      </c>
      <c r="P71" s="27">
        <f t="shared" si="36"/>
        <v>0</v>
      </c>
    </row>
    <row r="72" spans="2:16" hidden="1" outlineLevel="1" collapsed="1" x14ac:dyDescent="0.25">
      <c r="B72" s="43" t="str">
        <f>'תחזית רווה'!B72</f>
        <v>משיכות (הלוואות) בעלים</v>
      </c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6">
        <f>SUM(C72:N72)</f>
        <v>0</v>
      </c>
      <c r="P72" s="44">
        <f>IFERROR(O72/(12-COUNTIF($C$5:$N$5,0)),0)</f>
        <v>0</v>
      </c>
    </row>
    <row r="73" spans="2:16" hidden="1" outlineLevel="1" x14ac:dyDescent="0.25">
      <c r="B73" s="26" t="str">
        <f>'תחזית רווה'!B73</f>
        <v>%</v>
      </c>
      <c r="C73" s="11">
        <f t="shared" si="36"/>
        <v>0</v>
      </c>
      <c r="D73" s="11">
        <f t="shared" si="36"/>
        <v>0</v>
      </c>
      <c r="E73" s="11">
        <f t="shared" si="36"/>
        <v>0</v>
      </c>
      <c r="F73" s="11">
        <f t="shared" si="36"/>
        <v>0</v>
      </c>
      <c r="G73" s="11">
        <f t="shared" si="36"/>
        <v>0</v>
      </c>
      <c r="H73" s="11">
        <f t="shared" si="36"/>
        <v>0</v>
      </c>
      <c r="I73" s="11">
        <f t="shared" si="36"/>
        <v>0</v>
      </c>
      <c r="J73" s="11">
        <f t="shared" si="36"/>
        <v>0</v>
      </c>
      <c r="K73" s="11">
        <f t="shared" si="36"/>
        <v>0</v>
      </c>
      <c r="L73" s="11">
        <f t="shared" si="36"/>
        <v>0</v>
      </c>
      <c r="M73" s="11">
        <f t="shared" si="36"/>
        <v>0</v>
      </c>
      <c r="N73" s="11">
        <f t="shared" si="36"/>
        <v>0</v>
      </c>
      <c r="O73" s="11">
        <f t="shared" si="36"/>
        <v>0</v>
      </c>
      <c r="P73" s="27">
        <f t="shared" si="36"/>
        <v>0</v>
      </c>
    </row>
    <row r="74" spans="2:16" hidden="1" outlineLevel="1" collapsed="1" x14ac:dyDescent="0.25">
      <c r="B74" s="43" t="str">
        <f>'תחזית רווה'!B74</f>
        <v>החזר הלוואות קבועות</v>
      </c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6">
        <f>SUM(C74:N74)</f>
        <v>0</v>
      </c>
      <c r="P74" s="44">
        <f>IFERROR(O74/(12-COUNTIF($C$5:$N$5,0)),0)</f>
        <v>0</v>
      </c>
    </row>
    <row r="75" spans="2:16" hidden="1" outlineLevel="1" x14ac:dyDescent="0.25">
      <c r="B75" s="26" t="str">
        <f>'תחזית רווה'!B75</f>
        <v>%</v>
      </c>
      <c r="C75" s="11">
        <f t="shared" ref="C75:P75" si="37">IFERROR(C74/C$5,"")</f>
        <v>0</v>
      </c>
      <c r="D75" s="11">
        <f t="shared" si="37"/>
        <v>0</v>
      </c>
      <c r="E75" s="11">
        <f t="shared" si="37"/>
        <v>0</v>
      </c>
      <c r="F75" s="11">
        <f t="shared" si="37"/>
        <v>0</v>
      </c>
      <c r="G75" s="11">
        <f t="shared" si="37"/>
        <v>0</v>
      </c>
      <c r="H75" s="11">
        <f t="shared" si="37"/>
        <v>0</v>
      </c>
      <c r="I75" s="11">
        <f t="shared" si="37"/>
        <v>0</v>
      </c>
      <c r="J75" s="11">
        <f t="shared" si="37"/>
        <v>0</v>
      </c>
      <c r="K75" s="11">
        <f t="shared" si="37"/>
        <v>0</v>
      </c>
      <c r="L75" s="11">
        <f t="shared" si="37"/>
        <v>0</v>
      </c>
      <c r="M75" s="11">
        <f t="shared" si="37"/>
        <v>0</v>
      </c>
      <c r="N75" s="11">
        <f t="shared" si="37"/>
        <v>0</v>
      </c>
      <c r="O75" s="11">
        <f t="shared" si="37"/>
        <v>0</v>
      </c>
      <c r="P75" s="27">
        <f t="shared" si="37"/>
        <v>0</v>
      </c>
    </row>
    <row r="76" spans="2:16" hidden="1" outlineLevel="1" collapsed="1" x14ac:dyDescent="0.25">
      <c r="B76" s="43" t="str">
        <f>'תחזית רווה'!B76</f>
        <v>החזר הלוואות גישור</v>
      </c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6">
        <f>SUM(C76:N76)</f>
        <v>0</v>
      </c>
      <c r="P76" s="44">
        <f>IFERROR(O76/(12-COUNTIF($C$5:$N$5,0)),0)</f>
        <v>0</v>
      </c>
    </row>
    <row r="77" spans="2:16" hidden="1" outlineLevel="1" x14ac:dyDescent="0.25">
      <c r="B77" s="26" t="str">
        <f>'תחזית רווה'!B77</f>
        <v>%</v>
      </c>
      <c r="C77" s="11">
        <f t="shared" si="36"/>
        <v>0</v>
      </c>
      <c r="D77" s="11">
        <f t="shared" si="36"/>
        <v>0</v>
      </c>
      <c r="E77" s="11">
        <f t="shared" si="36"/>
        <v>0</v>
      </c>
      <c r="F77" s="11">
        <f t="shared" si="36"/>
        <v>0</v>
      </c>
      <c r="G77" s="11">
        <f t="shared" si="36"/>
        <v>0</v>
      </c>
      <c r="H77" s="11">
        <f t="shared" si="36"/>
        <v>0</v>
      </c>
      <c r="I77" s="11">
        <f t="shared" si="36"/>
        <v>0</v>
      </c>
      <c r="J77" s="11">
        <f t="shared" si="36"/>
        <v>0</v>
      </c>
      <c r="K77" s="11">
        <f t="shared" si="36"/>
        <v>0</v>
      </c>
      <c r="L77" s="11">
        <f t="shared" si="36"/>
        <v>0</v>
      </c>
      <c r="M77" s="11">
        <f t="shared" si="36"/>
        <v>0</v>
      </c>
      <c r="N77" s="11">
        <f t="shared" si="36"/>
        <v>0</v>
      </c>
      <c r="O77" s="11">
        <f t="shared" si="36"/>
        <v>0</v>
      </c>
      <c r="P77" s="27">
        <f t="shared" si="36"/>
        <v>0</v>
      </c>
    </row>
    <row r="78" spans="2:16" hidden="1" outlineLevel="1" collapsed="1" x14ac:dyDescent="0.25">
      <c r="B78" s="43" t="str">
        <f>'תחזית רווה'!B78</f>
        <v>קבלת מימון חדש</v>
      </c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6">
        <f>SUM(C78:N78)</f>
        <v>0</v>
      </c>
      <c r="P78" s="44">
        <f>IFERROR(O78/(12-COUNTIF($C$5:$N$5,0)),0)</f>
        <v>0</v>
      </c>
    </row>
    <row r="79" spans="2:16" hidden="1" outlineLevel="1" x14ac:dyDescent="0.25">
      <c r="B79" s="26" t="str">
        <f>'תחזית רווה'!B79</f>
        <v>%</v>
      </c>
      <c r="C79" s="11">
        <f t="shared" ref="C79:P79" si="38">IFERROR(C78/C$5,"")</f>
        <v>0</v>
      </c>
      <c r="D79" s="11">
        <f t="shared" si="38"/>
        <v>0</v>
      </c>
      <c r="E79" s="11">
        <f t="shared" si="38"/>
        <v>0</v>
      </c>
      <c r="F79" s="11">
        <f t="shared" si="38"/>
        <v>0</v>
      </c>
      <c r="G79" s="11">
        <f t="shared" si="38"/>
        <v>0</v>
      </c>
      <c r="H79" s="11">
        <f t="shared" si="38"/>
        <v>0</v>
      </c>
      <c r="I79" s="11">
        <f t="shared" si="38"/>
        <v>0</v>
      </c>
      <c r="J79" s="11">
        <f t="shared" si="38"/>
        <v>0</v>
      </c>
      <c r="K79" s="11">
        <f t="shared" si="38"/>
        <v>0</v>
      </c>
      <c r="L79" s="11">
        <f t="shared" si="38"/>
        <v>0</v>
      </c>
      <c r="M79" s="11">
        <f t="shared" si="38"/>
        <v>0</v>
      </c>
      <c r="N79" s="11">
        <f t="shared" si="38"/>
        <v>0</v>
      </c>
      <c r="O79" s="11">
        <f t="shared" si="38"/>
        <v>0</v>
      </c>
      <c r="P79" s="27">
        <f t="shared" si="38"/>
        <v>0</v>
      </c>
    </row>
    <row r="80" spans="2:16" hidden="1" outlineLevel="1" collapsed="1" x14ac:dyDescent="0.25">
      <c r="B80" s="43" t="str">
        <f>'תחזית רווה'!B80</f>
        <v>העברות לחברות קשורות</v>
      </c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6">
        <f>SUM(C80:N80)</f>
        <v>0</v>
      </c>
      <c r="P80" s="44">
        <f>IFERROR(O80/(12-COUNTIF($C$5:$N$5,0)),0)</f>
        <v>0</v>
      </c>
    </row>
    <row r="81" spans="2:16" hidden="1" outlineLevel="1" x14ac:dyDescent="0.25">
      <c r="B81" s="26" t="str">
        <f>'תחזית רווה'!B81</f>
        <v>%</v>
      </c>
      <c r="C81" s="11">
        <f t="shared" ref="C81:P81" si="39">IFERROR(C80/C$5,"")</f>
        <v>0</v>
      </c>
      <c r="D81" s="11">
        <f t="shared" si="39"/>
        <v>0</v>
      </c>
      <c r="E81" s="11">
        <f t="shared" si="39"/>
        <v>0</v>
      </c>
      <c r="F81" s="11">
        <f t="shared" si="39"/>
        <v>0</v>
      </c>
      <c r="G81" s="11">
        <f t="shared" si="39"/>
        <v>0</v>
      </c>
      <c r="H81" s="11">
        <f t="shared" si="39"/>
        <v>0</v>
      </c>
      <c r="I81" s="11">
        <f t="shared" si="39"/>
        <v>0</v>
      </c>
      <c r="J81" s="11">
        <f t="shared" si="39"/>
        <v>0</v>
      </c>
      <c r="K81" s="11">
        <f t="shared" si="39"/>
        <v>0</v>
      </c>
      <c r="L81" s="11">
        <f t="shared" si="39"/>
        <v>0</v>
      </c>
      <c r="M81" s="11">
        <f t="shared" si="39"/>
        <v>0</v>
      </c>
      <c r="N81" s="11">
        <f t="shared" si="39"/>
        <v>0</v>
      </c>
      <c r="O81" s="11">
        <f t="shared" si="39"/>
        <v>0</v>
      </c>
      <c r="P81" s="27">
        <f t="shared" si="39"/>
        <v>0</v>
      </c>
    </row>
    <row r="82" spans="2:16" hidden="1" outlineLevel="1" collapsed="1" x14ac:dyDescent="0.25">
      <c r="B82" s="43" t="str">
        <f>'תחזית רווה'!B82</f>
        <v>שינויים במלאי</v>
      </c>
      <c r="C82" s="15">
        <f t="shared" ref="C82:N82" si="40">C30-C18</f>
        <v>0</v>
      </c>
      <c r="D82" s="15">
        <f t="shared" si="40"/>
        <v>0</v>
      </c>
      <c r="E82" s="15">
        <f t="shared" si="40"/>
        <v>0</v>
      </c>
      <c r="F82" s="15">
        <f t="shared" si="40"/>
        <v>0</v>
      </c>
      <c r="G82" s="15">
        <f t="shared" si="40"/>
        <v>0</v>
      </c>
      <c r="H82" s="15">
        <f t="shared" si="40"/>
        <v>0</v>
      </c>
      <c r="I82" s="15">
        <f t="shared" si="40"/>
        <v>0</v>
      </c>
      <c r="J82" s="15">
        <f t="shared" si="40"/>
        <v>0</v>
      </c>
      <c r="K82" s="15">
        <f t="shared" si="40"/>
        <v>0</v>
      </c>
      <c r="L82" s="15">
        <f t="shared" si="40"/>
        <v>0</v>
      </c>
      <c r="M82" s="15">
        <f t="shared" si="40"/>
        <v>0</v>
      </c>
      <c r="N82" s="15">
        <f t="shared" si="40"/>
        <v>0</v>
      </c>
      <c r="O82" s="16">
        <f>SUM(C82:N82)</f>
        <v>0</v>
      </c>
      <c r="P82" s="44">
        <f>IFERROR(O82/(12-COUNTIF($C$5:$N$5,0)),0)</f>
        <v>0</v>
      </c>
    </row>
    <row r="83" spans="2:16" hidden="1" outlineLevel="1" x14ac:dyDescent="0.25">
      <c r="B83" s="26" t="str">
        <f>'תחזית רווה'!B83</f>
        <v>%</v>
      </c>
      <c r="C83" s="11">
        <f t="shared" ref="C83:P83" si="41">IFERROR(C82/C$5,"")</f>
        <v>0</v>
      </c>
      <c r="D83" s="11">
        <f t="shared" si="41"/>
        <v>0</v>
      </c>
      <c r="E83" s="11">
        <f t="shared" si="41"/>
        <v>0</v>
      </c>
      <c r="F83" s="11">
        <f t="shared" si="41"/>
        <v>0</v>
      </c>
      <c r="G83" s="11">
        <f t="shared" si="41"/>
        <v>0</v>
      </c>
      <c r="H83" s="11">
        <f t="shared" si="41"/>
        <v>0</v>
      </c>
      <c r="I83" s="11">
        <f t="shared" si="41"/>
        <v>0</v>
      </c>
      <c r="J83" s="11">
        <f t="shared" si="41"/>
        <v>0</v>
      </c>
      <c r="K83" s="11">
        <f t="shared" si="41"/>
        <v>0</v>
      </c>
      <c r="L83" s="11">
        <f t="shared" si="41"/>
        <v>0</v>
      </c>
      <c r="M83" s="11">
        <f t="shared" si="41"/>
        <v>0</v>
      </c>
      <c r="N83" s="11">
        <f t="shared" si="41"/>
        <v>0</v>
      </c>
      <c r="O83" s="11">
        <f t="shared" si="41"/>
        <v>0</v>
      </c>
      <c r="P83" s="27">
        <f t="shared" si="41"/>
        <v>0</v>
      </c>
    </row>
    <row r="84" spans="2:16" hidden="1" outlineLevel="1" collapsed="1" x14ac:dyDescent="0.25">
      <c r="B84" s="43" t="str">
        <f>'תחזית רווה'!B84</f>
        <v>גידול/קיטון בחוב שהחברה חייבת לספקים</v>
      </c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6">
        <f>SUM(C84:N84)</f>
        <v>0</v>
      </c>
      <c r="P84" s="44">
        <f>IFERROR(O84/(12-COUNTIF($C$5:$N$5,0)),0)</f>
        <v>0</v>
      </c>
    </row>
    <row r="85" spans="2:16" hidden="1" outlineLevel="1" x14ac:dyDescent="0.25">
      <c r="B85" s="26" t="str">
        <f>'תחזית רווה'!B85</f>
        <v>%</v>
      </c>
      <c r="C85" s="11">
        <f t="shared" ref="C85:P85" si="42">IFERROR(C84/C$5,"")</f>
        <v>0</v>
      </c>
      <c r="D85" s="11">
        <f t="shared" si="42"/>
        <v>0</v>
      </c>
      <c r="E85" s="11">
        <f t="shared" si="42"/>
        <v>0</v>
      </c>
      <c r="F85" s="11">
        <f t="shared" si="42"/>
        <v>0</v>
      </c>
      <c r="G85" s="11">
        <f t="shared" si="42"/>
        <v>0</v>
      </c>
      <c r="H85" s="11">
        <f t="shared" si="42"/>
        <v>0</v>
      </c>
      <c r="I85" s="11">
        <f t="shared" si="42"/>
        <v>0</v>
      </c>
      <c r="J85" s="11">
        <f t="shared" si="42"/>
        <v>0</v>
      </c>
      <c r="K85" s="11">
        <f t="shared" si="42"/>
        <v>0</v>
      </c>
      <c r="L85" s="11">
        <f t="shared" si="42"/>
        <v>0</v>
      </c>
      <c r="M85" s="11">
        <f t="shared" si="42"/>
        <v>0</v>
      </c>
      <c r="N85" s="11">
        <f t="shared" si="42"/>
        <v>0</v>
      </c>
      <c r="O85" s="11">
        <f t="shared" si="42"/>
        <v>0</v>
      </c>
      <c r="P85" s="27">
        <f t="shared" si="42"/>
        <v>0</v>
      </c>
    </row>
    <row r="86" spans="2:16" hidden="1" outlineLevel="1" collapsed="1" x14ac:dyDescent="0.25">
      <c r="B86" s="43" t="str">
        <f>'תחזית רווה'!B86</f>
        <v>גידול/קיטון בחוב שלקוחות חייבים לחברה</v>
      </c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6">
        <f>SUM(C86:N86)</f>
        <v>0</v>
      </c>
      <c r="P86" s="44">
        <f>IFERROR(O86/(12-COUNTIF($C$5:$N$5,0)),0)</f>
        <v>0</v>
      </c>
    </row>
    <row r="87" spans="2:16" hidden="1" outlineLevel="1" x14ac:dyDescent="0.25">
      <c r="B87" s="26" t="str">
        <f>'תחזית רווה'!B87</f>
        <v>%</v>
      </c>
      <c r="C87" s="11">
        <f t="shared" ref="C87:P87" si="43">IFERROR(C86/C$5,"")</f>
        <v>0</v>
      </c>
      <c r="D87" s="11">
        <f t="shared" si="43"/>
        <v>0</v>
      </c>
      <c r="E87" s="11">
        <f t="shared" si="43"/>
        <v>0</v>
      </c>
      <c r="F87" s="11">
        <f t="shared" si="43"/>
        <v>0</v>
      </c>
      <c r="G87" s="11">
        <f t="shared" si="43"/>
        <v>0</v>
      </c>
      <c r="H87" s="11">
        <f t="shared" si="43"/>
        <v>0</v>
      </c>
      <c r="I87" s="11">
        <f t="shared" si="43"/>
        <v>0</v>
      </c>
      <c r="J87" s="11">
        <f t="shared" si="43"/>
        <v>0</v>
      </c>
      <c r="K87" s="11">
        <f t="shared" si="43"/>
        <v>0</v>
      </c>
      <c r="L87" s="11">
        <f t="shared" si="43"/>
        <v>0</v>
      </c>
      <c r="M87" s="11">
        <f t="shared" si="43"/>
        <v>0</v>
      </c>
      <c r="N87" s="11">
        <f t="shared" si="43"/>
        <v>0</v>
      </c>
      <c r="O87" s="11">
        <f t="shared" si="43"/>
        <v>0</v>
      </c>
      <c r="P87" s="27">
        <f t="shared" si="43"/>
        <v>0</v>
      </c>
    </row>
    <row r="88" spans="2:16" collapsed="1" x14ac:dyDescent="0.25">
      <c r="B88" s="43" t="str">
        <f>'תחזית רווה'!B88</f>
        <v>עודף/גירעון</v>
      </c>
      <c r="C88" s="15">
        <f>C64-C66-C68-C70-C72-C74-C76-C78-C80-C82-C84+C86</f>
        <v>0</v>
      </c>
      <c r="D88" s="15">
        <f t="shared" ref="D88:N88" si="44">D64-D66-D68-D70-D72-D74-D76-D78-D80-D82-D84+D86</f>
        <v>0</v>
      </c>
      <c r="E88" s="15">
        <f t="shared" si="44"/>
        <v>0</v>
      </c>
      <c r="F88" s="15">
        <f t="shared" si="44"/>
        <v>0</v>
      </c>
      <c r="G88" s="15">
        <f t="shared" si="44"/>
        <v>0</v>
      </c>
      <c r="H88" s="15">
        <f t="shared" si="44"/>
        <v>0</v>
      </c>
      <c r="I88" s="15">
        <f t="shared" si="44"/>
        <v>0</v>
      </c>
      <c r="J88" s="15">
        <f t="shared" si="44"/>
        <v>0</v>
      </c>
      <c r="K88" s="15">
        <f t="shared" si="44"/>
        <v>0</v>
      </c>
      <c r="L88" s="15">
        <f t="shared" si="44"/>
        <v>0</v>
      </c>
      <c r="M88" s="15">
        <f t="shared" si="44"/>
        <v>0</v>
      </c>
      <c r="N88" s="15">
        <f t="shared" si="44"/>
        <v>0</v>
      </c>
      <c r="O88" s="16">
        <f>SUM(C88:N88)</f>
        <v>0</v>
      </c>
      <c r="P88" s="44">
        <f>IFERROR(O88/(12-COUNTIF($C$5:$N$5,0)),0)</f>
        <v>0</v>
      </c>
    </row>
    <row r="89" spans="2:16" ht="14" thickBot="1" x14ac:dyDescent="0.3">
      <c r="B89" s="29" t="str">
        <f>'תחזית רווה'!B89</f>
        <v>%</v>
      </c>
      <c r="C89" s="45">
        <f t="shared" ref="C89:P89" si="45">IFERROR(C88/C$5,"")</f>
        <v>0</v>
      </c>
      <c r="D89" s="45">
        <f t="shared" si="45"/>
        <v>0</v>
      </c>
      <c r="E89" s="45">
        <f t="shared" si="45"/>
        <v>0</v>
      </c>
      <c r="F89" s="45">
        <f t="shared" si="45"/>
        <v>0</v>
      </c>
      <c r="G89" s="45">
        <f t="shared" si="45"/>
        <v>0</v>
      </c>
      <c r="H89" s="45">
        <f t="shared" si="45"/>
        <v>0</v>
      </c>
      <c r="I89" s="45">
        <f t="shared" si="45"/>
        <v>0</v>
      </c>
      <c r="J89" s="45">
        <f t="shared" si="45"/>
        <v>0</v>
      </c>
      <c r="K89" s="45">
        <f t="shared" si="45"/>
        <v>0</v>
      </c>
      <c r="L89" s="45">
        <f t="shared" si="45"/>
        <v>0</v>
      </c>
      <c r="M89" s="45">
        <f t="shared" si="45"/>
        <v>0</v>
      </c>
      <c r="N89" s="45">
        <f t="shared" si="45"/>
        <v>0</v>
      </c>
      <c r="O89" s="45">
        <f t="shared" si="45"/>
        <v>0</v>
      </c>
      <c r="P89" s="30">
        <f t="shared" si="45"/>
        <v>0</v>
      </c>
    </row>
    <row r="93" spans="2:16" ht="14" thickBot="1" x14ac:dyDescent="0.3"/>
    <row r="94" spans="2:16" x14ac:dyDescent="0.25">
      <c r="B94" s="38">
        <f t="shared" ref="B94:O94" si="46">B4</f>
        <v>0</v>
      </c>
      <c r="C94" s="39">
        <f t="shared" si="46"/>
        <v>44927</v>
      </c>
      <c r="D94" s="39">
        <f t="shared" si="46"/>
        <v>44958</v>
      </c>
      <c r="E94" s="39">
        <f t="shared" si="46"/>
        <v>44986</v>
      </c>
      <c r="F94" s="39">
        <f t="shared" si="46"/>
        <v>45017</v>
      </c>
      <c r="G94" s="39">
        <f t="shared" si="46"/>
        <v>45047</v>
      </c>
      <c r="H94" s="39">
        <f t="shared" si="46"/>
        <v>45078</v>
      </c>
      <c r="I94" s="39">
        <f t="shared" si="46"/>
        <v>45108</v>
      </c>
      <c r="J94" s="39">
        <f t="shared" si="46"/>
        <v>45139</v>
      </c>
      <c r="K94" s="39">
        <f t="shared" si="46"/>
        <v>45170</v>
      </c>
      <c r="L94" s="39">
        <f t="shared" si="46"/>
        <v>45200</v>
      </c>
      <c r="M94" s="39">
        <f t="shared" si="46"/>
        <v>45231</v>
      </c>
      <c r="N94" s="39">
        <f t="shared" si="46"/>
        <v>45261</v>
      </c>
      <c r="O94" s="51" t="str">
        <f t="shared" si="46"/>
        <v>סה"כ</v>
      </c>
    </row>
    <row r="95" spans="2:16" x14ac:dyDescent="0.25">
      <c r="B95" s="43" t="str">
        <f t="shared" ref="B95:B107" si="47">B5</f>
        <v>סה"כ הכנסות</v>
      </c>
      <c r="C95" s="15" t="str">
        <f>IF('תחזית רווה'!C$58=0,"",C5)</f>
        <v/>
      </c>
      <c r="D95" s="15" t="str">
        <f>IF('תחזית רווה'!D$58=0,"",D5)</f>
        <v/>
      </c>
      <c r="E95" s="15" t="str">
        <f>IF('תחזית רווה'!E$58=0,"",E5)</f>
        <v/>
      </c>
      <c r="F95" s="15" t="str">
        <f>IF('תחזית רווה'!F$58=0,"",F5)</f>
        <v/>
      </c>
      <c r="G95" s="15" t="str">
        <f>IF('תחזית רווה'!G$5=0,"",G5)</f>
        <v/>
      </c>
      <c r="H95" s="15" t="str">
        <f>IF('תחזית רווה'!H$5=0,"",H5)</f>
        <v/>
      </c>
      <c r="I95" s="15" t="str">
        <f>IF('תחזית רווה'!I$5=0,"",I5)</f>
        <v/>
      </c>
      <c r="J95" s="15" t="str">
        <f>IF('תחזית רווה'!J$5=0,"",J5)</f>
        <v/>
      </c>
      <c r="K95" s="15" t="str">
        <f>IF('תחזית רווה'!K$5=0,"",K5)</f>
        <v/>
      </c>
      <c r="L95" s="15" t="str">
        <f>IF('תחזית רווה'!L$5=0,"",L5)</f>
        <v/>
      </c>
      <c r="M95" s="15" t="str">
        <f>IF('תחזית רווה'!M$5=0,"",M5)</f>
        <v/>
      </c>
      <c r="N95" s="15" t="str">
        <f>IF('תחזית רווה'!N$5=0,"",N5)</f>
        <v/>
      </c>
      <c r="O95" s="52">
        <f>IFERROR(SUM(C95:N95),"")</f>
        <v>0</v>
      </c>
    </row>
    <row r="96" spans="2:16" x14ac:dyDescent="0.25">
      <c r="B96" s="26" t="str">
        <f t="shared" si="47"/>
        <v>פעילות שוטפת</v>
      </c>
      <c r="C96" s="7" t="str">
        <f>IF('תחזית רווה'!C$58=0,"",C6)</f>
        <v/>
      </c>
      <c r="D96" s="7" t="str">
        <f>IF('תחזית רווה'!D$58=0,"",D6)</f>
        <v/>
      </c>
      <c r="E96" s="7" t="str">
        <f>IF('תחזית רווה'!E$58=0,"",E6)</f>
        <v/>
      </c>
      <c r="F96" s="7" t="str">
        <f>IF('תחזית רווה'!F$58=0,"",F6)</f>
        <v/>
      </c>
      <c r="G96" s="7" t="str">
        <f>IF('תחזית רווה'!G$5=0,"",G6)</f>
        <v/>
      </c>
      <c r="H96" s="7" t="str">
        <f>IF('תחזית רווה'!H$5=0,"",H6)</f>
        <v/>
      </c>
      <c r="I96" s="7" t="str">
        <f>IF('תחזית רווה'!I$5=0,"",I6)</f>
        <v/>
      </c>
      <c r="J96" s="7" t="str">
        <f>IF('תחזית רווה'!J$5=0,"",J6)</f>
        <v/>
      </c>
      <c r="K96" s="7" t="str">
        <f>IF('תחזית רווה'!K$5=0,"",K6)</f>
        <v/>
      </c>
      <c r="L96" s="7" t="str">
        <f>IF('תחזית רווה'!L$5=0,"",L6)</f>
        <v/>
      </c>
      <c r="M96" s="7" t="str">
        <f>IF('תחזית רווה'!M$5=0,"",M6)</f>
        <v/>
      </c>
      <c r="N96" s="7" t="str">
        <f>IF('תחזית רווה'!N$5=0,"",N6)</f>
        <v/>
      </c>
      <c r="O96" s="37">
        <f>IFERROR(SUM(C96:N96),"")</f>
        <v>0</v>
      </c>
    </row>
    <row r="97" spans="2:15" x14ac:dyDescent="0.25">
      <c r="B97" s="26" t="str">
        <f t="shared" si="47"/>
        <v>%</v>
      </c>
      <c r="C97" s="7" t="str">
        <f>IF('תחזית רווה'!C$58=0,"",C7)</f>
        <v/>
      </c>
      <c r="D97" s="7" t="str">
        <f>IF('תחזית רווה'!D$58=0,"",D7)</f>
        <v/>
      </c>
      <c r="E97" s="7" t="str">
        <f>IF('תחזית רווה'!E$58=0,"",E7)</f>
        <v/>
      </c>
      <c r="F97" s="7" t="str">
        <f>IF('תחזית רווה'!F$58=0,"",F7)</f>
        <v/>
      </c>
      <c r="G97" s="7" t="str">
        <f>IF('תחזית רווה'!G$5=0,"",G7)</f>
        <v/>
      </c>
      <c r="H97" s="7" t="str">
        <f>IF('תחזית רווה'!H$5=0,"",H7)</f>
        <v/>
      </c>
      <c r="I97" s="7" t="str">
        <f>IF('תחזית רווה'!I$5=0,"",I7)</f>
        <v/>
      </c>
      <c r="J97" s="7" t="str">
        <f>IF('תחזית רווה'!J$5=0,"",J7)</f>
        <v/>
      </c>
      <c r="K97" s="7" t="str">
        <f>IF('תחזית רווה'!K$5=0,"",K7)</f>
        <v/>
      </c>
      <c r="L97" s="7" t="str">
        <f>IF('תחזית רווה'!L$5=0,"",L7)</f>
        <v/>
      </c>
      <c r="M97" s="7" t="str">
        <f>IF('תחזית רווה'!M$5=0,"",M7)</f>
        <v/>
      </c>
      <c r="N97" s="7" t="str">
        <f>IF('תחזית רווה'!N$5=0,"",N7)</f>
        <v/>
      </c>
      <c r="O97" s="33" t="str">
        <f>IFERROR(O96/$O$95,"")</f>
        <v/>
      </c>
    </row>
    <row r="98" spans="2:15" x14ac:dyDescent="0.25">
      <c r="B98" s="26" t="str">
        <f t="shared" si="47"/>
        <v>הכנסות 2</v>
      </c>
      <c r="C98" s="7" t="str">
        <f>IF('תחזית רווה'!C$58=0,"",C8)</f>
        <v/>
      </c>
      <c r="D98" s="7" t="str">
        <f>IF('תחזית רווה'!D$58=0,"",D8)</f>
        <v/>
      </c>
      <c r="E98" s="7" t="str">
        <f>IF('תחזית רווה'!E$58=0,"",E8)</f>
        <v/>
      </c>
      <c r="F98" s="7" t="str">
        <f>IF('תחזית רווה'!F$58=0,"",F8)</f>
        <v/>
      </c>
      <c r="G98" s="7" t="str">
        <f>IF('תחזית רווה'!G$5=0,"",G8)</f>
        <v/>
      </c>
      <c r="H98" s="7" t="str">
        <f>IF('תחזית רווה'!H$5=0,"",H8)</f>
        <v/>
      </c>
      <c r="I98" s="7" t="str">
        <f>IF('תחזית רווה'!I$5=0,"",I8)</f>
        <v/>
      </c>
      <c r="J98" s="7" t="str">
        <f>IF('תחזית רווה'!J$5=0,"",J8)</f>
        <v/>
      </c>
      <c r="K98" s="7" t="str">
        <f>IF('תחזית רווה'!K$5=0,"",K8)</f>
        <v/>
      </c>
      <c r="L98" s="7" t="str">
        <f>IF('תחזית רווה'!L$5=0,"",L8)</f>
        <v/>
      </c>
      <c r="M98" s="7" t="str">
        <f>IF('תחזית רווה'!M$5=0,"",M8)</f>
        <v/>
      </c>
      <c r="N98" s="7" t="str">
        <f>IF('תחזית רווה'!N$5=0,"",N8)</f>
        <v/>
      </c>
      <c r="O98" s="37">
        <f>IFERROR(SUM(C98:N98),"")</f>
        <v>0</v>
      </c>
    </row>
    <row r="99" spans="2:15" x14ac:dyDescent="0.25">
      <c r="B99" s="26" t="str">
        <f t="shared" si="47"/>
        <v>%</v>
      </c>
      <c r="C99" s="7" t="str">
        <f>IF('תחזית רווה'!C$58=0,"",C9)</f>
        <v/>
      </c>
      <c r="D99" s="7" t="str">
        <f>IF('תחזית רווה'!D$58=0,"",D9)</f>
        <v/>
      </c>
      <c r="E99" s="7" t="str">
        <f>IF('תחזית רווה'!E$58=0,"",E9)</f>
        <v/>
      </c>
      <c r="F99" s="7" t="str">
        <f>IF('תחזית רווה'!F$58=0,"",F9)</f>
        <v/>
      </c>
      <c r="G99" s="7" t="str">
        <f>IF('תחזית רווה'!G$5=0,"",G9)</f>
        <v/>
      </c>
      <c r="H99" s="7" t="str">
        <f>IF('תחזית רווה'!H$5=0,"",H9)</f>
        <v/>
      </c>
      <c r="I99" s="7" t="str">
        <f>IF('תחזית רווה'!I$5=0,"",I9)</f>
        <v/>
      </c>
      <c r="J99" s="7" t="str">
        <f>IF('תחזית רווה'!J$5=0,"",J9)</f>
        <v/>
      </c>
      <c r="K99" s="7" t="str">
        <f>IF('תחזית רווה'!K$5=0,"",K9)</f>
        <v/>
      </c>
      <c r="L99" s="7" t="str">
        <f>IF('תחזית רווה'!L$5=0,"",L9)</f>
        <v/>
      </c>
      <c r="M99" s="7" t="str">
        <f>IF('תחזית רווה'!M$5=0,"",M9)</f>
        <v/>
      </c>
      <c r="N99" s="7" t="str">
        <f>IF('תחזית רווה'!N$5=0,"",N9)</f>
        <v/>
      </c>
      <c r="O99" s="33" t="str">
        <f>IFERROR(O98/$O$95,"")</f>
        <v/>
      </c>
    </row>
    <row r="100" spans="2:15" x14ac:dyDescent="0.25">
      <c r="B100" s="26" t="str">
        <f t="shared" si="47"/>
        <v>הכנסות 3</v>
      </c>
      <c r="C100" s="7" t="str">
        <f>IF('תחזית רווה'!C$58=0,"",C10)</f>
        <v/>
      </c>
      <c r="D100" s="7" t="str">
        <f>IF('תחזית רווה'!D$58=0,"",D10)</f>
        <v/>
      </c>
      <c r="E100" s="7" t="str">
        <f>IF('תחזית רווה'!E$58=0,"",E10)</f>
        <v/>
      </c>
      <c r="F100" s="7" t="str">
        <f>IF('תחזית רווה'!F$58=0,"",F10)</f>
        <v/>
      </c>
      <c r="G100" s="7" t="str">
        <f>IF('תחזית רווה'!G$5=0,"",G10)</f>
        <v/>
      </c>
      <c r="H100" s="7" t="str">
        <f>IF('תחזית רווה'!H$5=0,"",H10)</f>
        <v/>
      </c>
      <c r="I100" s="7" t="str">
        <f>IF('תחזית רווה'!I$5=0,"",I10)</f>
        <v/>
      </c>
      <c r="J100" s="7" t="str">
        <f>IF('תחזית רווה'!J$5=0,"",J10)</f>
        <v/>
      </c>
      <c r="K100" s="7" t="str">
        <f>IF('תחזית רווה'!K$5=0,"",K10)</f>
        <v/>
      </c>
      <c r="L100" s="7" t="str">
        <f>IF('תחזית רווה'!L$5=0,"",L10)</f>
        <v/>
      </c>
      <c r="M100" s="7" t="str">
        <f>IF('תחזית רווה'!M$5=0,"",M10)</f>
        <v/>
      </c>
      <c r="N100" s="7" t="str">
        <f>IF('תחזית רווה'!N$5=0,"",N10)</f>
        <v/>
      </c>
      <c r="O100" s="37">
        <f>IFERROR(SUM(C100:N100),"")</f>
        <v>0</v>
      </c>
    </row>
    <row r="101" spans="2:15" x14ac:dyDescent="0.25">
      <c r="B101" s="26" t="str">
        <f t="shared" si="47"/>
        <v>%</v>
      </c>
      <c r="C101" s="7" t="str">
        <f>IF('תחזית רווה'!C$58=0,"",C11)</f>
        <v/>
      </c>
      <c r="D101" s="7" t="str">
        <f>IF('תחזית רווה'!D$58=0,"",D11)</f>
        <v/>
      </c>
      <c r="E101" s="7" t="str">
        <f>IF('תחזית רווה'!E$58=0,"",E11)</f>
        <v/>
      </c>
      <c r="F101" s="7" t="str">
        <f>IF('תחזית רווה'!F$58=0,"",F11)</f>
        <v/>
      </c>
      <c r="G101" s="7" t="str">
        <f>IF('תחזית רווה'!G$5=0,"",G11)</f>
        <v/>
      </c>
      <c r="H101" s="7" t="str">
        <f>IF('תחזית רווה'!H$5=0,"",H11)</f>
        <v/>
      </c>
      <c r="I101" s="7" t="str">
        <f>IF('תחזית רווה'!I$5=0,"",I11)</f>
        <v/>
      </c>
      <c r="J101" s="7" t="str">
        <f>IF('תחזית רווה'!J$5=0,"",J11)</f>
        <v/>
      </c>
      <c r="K101" s="7" t="str">
        <f>IF('תחזית רווה'!K$5=0,"",K11)</f>
        <v/>
      </c>
      <c r="L101" s="7" t="str">
        <f>IF('תחזית רווה'!L$5=0,"",L11)</f>
        <v/>
      </c>
      <c r="M101" s="7" t="str">
        <f>IF('תחזית רווה'!M$5=0,"",M11)</f>
        <v/>
      </c>
      <c r="N101" s="7" t="str">
        <f>IF('תחזית רווה'!N$5=0,"",N11)</f>
        <v/>
      </c>
      <c r="O101" s="33" t="str">
        <f>IFERROR(O100/$O$95,"")</f>
        <v/>
      </c>
    </row>
    <row r="102" spans="2:15" x14ac:dyDescent="0.25">
      <c r="B102" s="26" t="str">
        <f t="shared" si="47"/>
        <v>הכנסות 4</v>
      </c>
      <c r="C102" s="7" t="str">
        <f>IF('תחזית רווה'!C$58=0,"",C12)</f>
        <v/>
      </c>
      <c r="D102" s="7" t="str">
        <f>IF('תחזית רווה'!D$58=0,"",D12)</f>
        <v/>
      </c>
      <c r="E102" s="7" t="str">
        <f>IF('תחזית רווה'!E$58=0,"",E12)</f>
        <v/>
      </c>
      <c r="F102" s="7" t="str">
        <f>IF('תחזית רווה'!F$58=0,"",F12)</f>
        <v/>
      </c>
      <c r="G102" s="7" t="str">
        <f>IF('תחזית רווה'!G$5=0,"",G12)</f>
        <v/>
      </c>
      <c r="H102" s="7" t="str">
        <f>IF('תחזית רווה'!H$5=0,"",H12)</f>
        <v/>
      </c>
      <c r="I102" s="7" t="str">
        <f>IF('תחזית רווה'!I$5=0,"",I12)</f>
        <v/>
      </c>
      <c r="J102" s="7" t="str">
        <f>IF('תחזית רווה'!J$5=0,"",J12)</f>
        <v/>
      </c>
      <c r="K102" s="7" t="str">
        <f>IF('תחזית רווה'!K$5=0,"",K12)</f>
        <v/>
      </c>
      <c r="L102" s="7" t="str">
        <f>IF('תחזית רווה'!L$5=0,"",L12)</f>
        <v/>
      </c>
      <c r="M102" s="7" t="str">
        <f>IF('תחזית רווה'!M$5=0,"",M12)</f>
        <v/>
      </c>
      <c r="N102" s="7" t="str">
        <f>IF('תחזית רווה'!N$5=0,"",N12)</f>
        <v/>
      </c>
      <c r="O102" s="37">
        <f>IFERROR(SUM(C102:N102),"")</f>
        <v>0</v>
      </c>
    </row>
    <row r="103" spans="2:15" x14ac:dyDescent="0.25">
      <c r="B103" s="26" t="str">
        <f t="shared" si="47"/>
        <v>%</v>
      </c>
      <c r="C103" s="7" t="str">
        <f>IF('תחזית רווה'!C$58=0,"",C13)</f>
        <v/>
      </c>
      <c r="D103" s="7" t="str">
        <f>IF('תחזית רווה'!D$58=0,"",D13)</f>
        <v/>
      </c>
      <c r="E103" s="7" t="str">
        <f>IF('תחזית רווה'!E$58=0,"",E13)</f>
        <v/>
      </c>
      <c r="F103" s="7" t="str">
        <f>IF('תחזית רווה'!F$58=0,"",F13)</f>
        <v/>
      </c>
      <c r="G103" s="7" t="str">
        <f>IF('תחזית רווה'!G$5=0,"",G13)</f>
        <v/>
      </c>
      <c r="H103" s="7" t="str">
        <f>IF('תחזית רווה'!H$5=0,"",H13)</f>
        <v/>
      </c>
      <c r="I103" s="7" t="str">
        <f>IF('תחזית רווה'!I$5=0,"",I13)</f>
        <v/>
      </c>
      <c r="J103" s="7" t="str">
        <f>IF('תחזית רווה'!J$5=0,"",J13)</f>
        <v/>
      </c>
      <c r="K103" s="7" t="str">
        <f>IF('תחזית רווה'!K$5=0,"",K13)</f>
        <v/>
      </c>
      <c r="L103" s="7" t="str">
        <f>IF('תחזית רווה'!L$5=0,"",L13)</f>
        <v/>
      </c>
      <c r="M103" s="7" t="str">
        <f>IF('תחזית רווה'!M$5=0,"",M13)</f>
        <v/>
      </c>
      <c r="N103" s="7" t="str">
        <f>IF('תחזית רווה'!N$5=0,"",N13)</f>
        <v/>
      </c>
      <c r="O103" s="33" t="str">
        <f>IFERROR(O102/$O$95,"")</f>
        <v/>
      </c>
    </row>
    <row r="104" spans="2:15" x14ac:dyDescent="0.25">
      <c r="B104" s="26" t="str">
        <f t="shared" si="47"/>
        <v>הכנסות 5</v>
      </c>
      <c r="C104" s="7" t="str">
        <f>IF('תחזית רווה'!C$58=0,"",C14)</f>
        <v/>
      </c>
      <c r="D104" s="7" t="str">
        <f>IF('תחזית רווה'!D$58=0,"",D14)</f>
        <v/>
      </c>
      <c r="E104" s="7" t="str">
        <f>IF('תחזית רווה'!E$58=0,"",E14)</f>
        <v/>
      </c>
      <c r="F104" s="7" t="str">
        <f>IF('תחזית רווה'!F$58=0,"",F14)</f>
        <v/>
      </c>
      <c r="G104" s="7" t="str">
        <f>IF('תחזית רווה'!G$5=0,"",G14)</f>
        <v/>
      </c>
      <c r="H104" s="7" t="str">
        <f>IF('תחזית רווה'!H$5=0,"",H14)</f>
        <v/>
      </c>
      <c r="I104" s="7" t="str">
        <f>IF('תחזית רווה'!I$5=0,"",I14)</f>
        <v/>
      </c>
      <c r="J104" s="7" t="str">
        <f>IF('תחזית רווה'!J$5=0,"",J14)</f>
        <v/>
      </c>
      <c r="K104" s="7" t="str">
        <f>IF('תחזית רווה'!K$5=0,"",K14)</f>
        <v/>
      </c>
      <c r="L104" s="7" t="str">
        <f>IF('תחזית רווה'!L$5=0,"",L14)</f>
        <v/>
      </c>
      <c r="M104" s="7" t="str">
        <f>IF('תחזית רווה'!M$5=0,"",M14)</f>
        <v/>
      </c>
      <c r="N104" s="7" t="str">
        <f>IF('תחזית רווה'!N$5=0,"",N14)</f>
        <v/>
      </c>
      <c r="O104" s="37">
        <f>IFERROR(SUM(C104:N104),"")</f>
        <v>0</v>
      </c>
    </row>
    <row r="105" spans="2:15" x14ac:dyDescent="0.25">
      <c r="B105" s="26" t="str">
        <f t="shared" si="47"/>
        <v>%</v>
      </c>
      <c r="C105" s="7" t="str">
        <f>IF('תחזית רווה'!C$58=0,"",C15)</f>
        <v/>
      </c>
      <c r="D105" s="7" t="str">
        <f>IF('תחזית רווה'!D$58=0,"",D15)</f>
        <v/>
      </c>
      <c r="E105" s="7" t="str">
        <f>IF('תחזית רווה'!E$58=0,"",E15)</f>
        <v/>
      </c>
      <c r="F105" s="7" t="str">
        <f>IF('תחזית רווה'!F$58=0,"",F15)</f>
        <v/>
      </c>
      <c r="G105" s="7" t="str">
        <f>IF('תחזית רווה'!G$5=0,"",G15)</f>
        <v/>
      </c>
      <c r="H105" s="7" t="str">
        <f>IF('תחזית רווה'!H$5=0,"",H15)</f>
        <v/>
      </c>
      <c r="I105" s="7" t="str">
        <f>IF('תחזית רווה'!I$5=0,"",I15)</f>
        <v/>
      </c>
      <c r="J105" s="7" t="str">
        <f>IF('תחזית רווה'!J$5=0,"",J15)</f>
        <v/>
      </c>
      <c r="K105" s="7" t="str">
        <f>IF('תחזית רווה'!K$5=0,"",K15)</f>
        <v/>
      </c>
      <c r="L105" s="7" t="str">
        <f>IF('תחזית רווה'!L$5=0,"",L15)</f>
        <v/>
      </c>
      <c r="M105" s="7" t="str">
        <f>IF('תחזית רווה'!M$5=0,"",M15)</f>
        <v/>
      </c>
      <c r="N105" s="7" t="str">
        <f>IF('תחזית רווה'!N$5=0,"",N15)</f>
        <v/>
      </c>
      <c r="O105" s="33" t="str">
        <f>IFERROR(O104/$O$95,"")</f>
        <v/>
      </c>
    </row>
    <row r="106" spans="2:15" x14ac:dyDescent="0.25">
      <c r="B106" s="43" t="str">
        <f t="shared" si="47"/>
        <v>סה"כ עלות המכר</v>
      </c>
      <c r="C106" s="15" t="str">
        <f>IF('תחזית רווה'!C$58=0,"",C16)</f>
        <v/>
      </c>
      <c r="D106" s="15" t="str">
        <f>IF('תחזית רווה'!D$58=0,"",D16)</f>
        <v/>
      </c>
      <c r="E106" s="15" t="str">
        <f>IF('תחזית רווה'!E$58=0,"",E16)</f>
        <v/>
      </c>
      <c r="F106" s="15" t="str">
        <f>IF('תחזית רווה'!F$58=0,"",F16)</f>
        <v/>
      </c>
      <c r="G106" s="15" t="str">
        <f>IF('תחזית רווה'!G$5=0,"",G16)</f>
        <v/>
      </c>
      <c r="H106" s="15" t="str">
        <f>IF('תחזית רווה'!H$5=0,"",H16)</f>
        <v/>
      </c>
      <c r="I106" s="15" t="str">
        <f>IF('תחזית רווה'!I$5=0,"",I16)</f>
        <v/>
      </c>
      <c r="J106" s="15" t="str">
        <f>IF('תחזית רווה'!J$5=0,"",J16)</f>
        <v/>
      </c>
      <c r="K106" s="15" t="str">
        <f>IF('תחזית רווה'!K$5=0,"",K16)</f>
        <v/>
      </c>
      <c r="L106" s="15" t="str">
        <f>IF('תחזית רווה'!L$5=0,"",L16)</f>
        <v/>
      </c>
      <c r="M106" s="15" t="str">
        <f>IF('תחזית רווה'!M$5=0,"",M16)</f>
        <v/>
      </c>
      <c r="N106" s="15" t="str">
        <f>IF('תחזית רווה'!N$5=0,"",N16)</f>
        <v/>
      </c>
      <c r="O106" s="52">
        <f>IFERROR(SUM(C106:N106),"")</f>
        <v>0</v>
      </c>
    </row>
    <row r="107" spans="2:15" x14ac:dyDescent="0.25">
      <c r="B107" s="26" t="str">
        <f t="shared" si="47"/>
        <v>%</v>
      </c>
      <c r="C107" s="7" t="str">
        <f>IF('תחזית רווה'!C$58=0,"",C17)</f>
        <v/>
      </c>
      <c r="D107" s="7" t="str">
        <f>IF('תחזית רווה'!D$58=0,"",D17)</f>
        <v/>
      </c>
      <c r="E107" s="7" t="str">
        <f>IF('תחזית רווה'!E$58=0,"",E17)</f>
        <v/>
      </c>
      <c r="F107" s="7" t="str">
        <f>IF('תחזית רווה'!F$58=0,"",F17)</f>
        <v/>
      </c>
      <c r="G107" s="7" t="str">
        <f>IF('תחזית רווה'!G$5=0,"",G17)</f>
        <v/>
      </c>
      <c r="H107" s="7" t="str">
        <f>IF('תחזית רווה'!H$5=0,"",H17)</f>
        <v/>
      </c>
      <c r="I107" s="7" t="str">
        <f>IF('תחזית רווה'!I$5=0,"",I17)</f>
        <v/>
      </c>
      <c r="J107" s="7" t="str">
        <f>IF('תחזית רווה'!J$5=0,"",J17)</f>
        <v/>
      </c>
      <c r="K107" s="7" t="str">
        <f>IF('תחזית רווה'!K$5=0,"",K17)</f>
        <v/>
      </c>
      <c r="L107" s="7" t="str">
        <f>IF('תחזית רווה'!L$5=0,"",L17)</f>
        <v/>
      </c>
      <c r="M107" s="7" t="str">
        <f>IF('תחזית רווה'!M$5=0,"",M17)</f>
        <v/>
      </c>
      <c r="N107" s="7" t="str">
        <f>IF('תחזית רווה'!N$5=0,"",N17)</f>
        <v/>
      </c>
      <c r="O107" s="33" t="str">
        <f>IFERROR(O106/$O$95,"")</f>
        <v/>
      </c>
    </row>
    <row r="108" spans="2:15" x14ac:dyDescent="0.25">
      <c r="B108" s="26" t="str">
        <f t="shared" ref="B108:B171" si="48">B18</f>
        <v>מלאי פתיחה</v>
      </c>
      <c r="C108" s="7" t="str">
        <f>IF('תחזית רווה'!C$58=0,"",C18)</f>
        <v/>
      </c>
      <c r="D108" s="7" t="str">
        <f>IF('תחזית רווה'!D$58=0,"",D18)</f>
        <v/>
      </c>
      <c r="E108" s="7" t="str">
        <f>IF('תחזית רווה'!E$58=0,"",E18)</f>
        <v/>
      </c>
      <c r="F108" s="7" t="str">
        <f>IF('תחזית רווה'!F$58=0,"",F18)</f>
        <v/>
      </c>
      <c r="G108" s="7" t="str">
        <f>IF('תחזית רווה'!G$5=0,"",G18)</f>
        <v/>
      </c>
      <c r="H108" s="7" t="str">
        <f>IF('תחזית רווה'!H$5=0,"",H18)</f>
        <v/>
      </c>
      <c r="I108" s="7" t="str">
        <f>IF('תחזית רווה'!I$5=0,"",I18)</f>
        <v/>
      </c>
      <c r="J108" s="7" t="str">
        <f>IF('תחזית רווה'!J$5=0,"",J18)</f>
        <v/>
      </c>
      <c r="K108" s="7" t="str">
        <f>IF('תחזית רווה'!K$5=0,"",K18)</f>
        <v/>
      </c>
      <c r="L108" s="7" t="str">
        <f>IF('תחזית רווה'!L$5=0,"",L18)</f>
        <v/>
      </c>
      <c r="M108" s="7" t="str">
        <f>IF('תחזית רווה'!M$5=0,"",M18)</f>
        <v/>
      </c>
      <c r="N108" s="7" t="str">
        <f>IF('תחזית רווה'!N$5=0,"",N18)</f>
        <v/>
      </c>
      <c r="O108" s="37">
        <f>IFERROR(SUM(C108:N108),"")</f>
        <v>0</v>
      </c>
    </row>
    <row r="109" spans="2:15" x14ac:dyDescent="0.25">
      <c r="B109" s="26" t="str">
        <f t="shared" si="48"/>
        <v>%</v>
      </c>
      <c r="C109" s="7" t="str">
        <f>IF('תחזית רווה'!C$58=0,"",C19)</f>
        <v/>
      </c>
      <c r="D109" s="7" t="str">
        <f>IF('תחזית רווה'!D$58=0,"",D19)</f>
        <v/>
      </c>
      <c r="E109" s="7" t="str">
        <f>IF('תחזית רווה'!E$58=0,"",E19)</f>
        <v/>
      </c>
      <c r="F109" s="7" t="str">
        <f>IF('תחזית רווה'!F$58=0,"",F19)</f>
        <v/>
      </c>
      <c r="G109" s="7" t="str">
        <f>IF('תחזית רווה'!G$5=0,"",G19)</f>
        <v/>
      </c>
      <c r="H109" s="7" t="str">
        <f>IF('תחזית רווה'!H$5=0,"",H19)</f>
        <v/>
      </c>
      <c r="I109" s="7" t="str">
        <f>IF('תחזית רווה'!I$5=0,"",I19)</f>
        <v/>
      </c>
      <c r="J109" s="7" t="str">
        <f>IF('תחזית רווה'!J$5=0,"",J19)</f>
        <v/>
      </c>
      <c r="K109" s="7" t="str">
        <f>IF('תחזית רווה'!K$5=0,"",K19)</f>
        <v/>
      </c>
      <c r="L109" s="7" t="str">
        <f>IF('תחזית רווה'!L$5=0,"",L19)</f>
        <v/>
      </c>
      <c r="M109" s="7" t="str">
        <f>IF('תחזית רווה'!M$5=0,"",M19)</f>
        <v/>
      </c>
      <c r="N109" s="7" t="str">
        <f>IF('תחזית רווה'!N$5=0,"",N19)</f>
        <v/>
      </c>
      <c r="O109" s="37" t="str">
        <f>IFERROR(O108/$O$95,"")</f>
        <v/>
      </c>
    </row>
    <row r="110" spans="2:15" x14ac:dyDescent="0.25">
      <c r="B110" s="26" t="str">
        <f t="shared" si="48"/>
        <v>עלות המכר 1</v>
      </c>
      <c r="C110" s="7" t="str">
        <f>IF('תחזית רווה'!C$58=0,"",C20)</f>
        <v/>
      </c>
      <c r="D110" s="7" t="str">
        <f>IF('תחזית רווה'!D$58=0,"",D20)</f>
        <v/>
      </c>
      <c r="E110" s="7" t="str">
        <f>IF('תחזית רווה'!E$58=0,"",E20)</f>
        <v/>
      </c>
      <c r="F110" s="7" t="str">
        <f>IF('תחזית רווה'!F$58=0,"",F20)</f>
        <v/>
      </c>
      <c r="G110" s="7" t="str">
        <f>IF('תחזית רווה'!G$5=0,"",G20)</f>
        <v/>
      </c>
      <c r="H110" s="7" t="str">
        <f>IF('תחזית רווה'!H$5=0,"",H20)</f>
        <v/>
      </c>
      <c r="I110" s="7" t="str">
        <f>IF('תחזית רווה'!I$5=0,"",I20)</f>
        <v/>
      </c>
      <c r="J110" s="7" t="str">
        <f>IF('תחזית רווה'!J$5=0,"",J20)</f>
        <v/>
      </c>
      <c r="K110" s="7" t="str">
        <f>IF('תחזית רווה'!K$5=0,"",K20)</f>
        <v/>
      </c>
      <c r="L110" s="7" t="str">
        <f>IF('תחזית רווה'!L$5=0,"",L20)</f>
        <v/>
      </c>
      <c r="M110" s="7" t="str">
        <f>IF('תחזית רווה'!M$5=0,"",M20)</f>
        <v/>
      </c>
      <c r="N110" s="7" t="str">
        <f>IF('תחזית רווה'!N$5=0,"",N20)</f>
        <v/>
      </c>
      <c r="O110" s="37">
        <f>IFERROR(SUM(C110:N110),"")</f>
        <v>0</v>
      </c>
    </row>
    <row r="111" spans="2:15" x14ac:dyDescent="0.25">
      <c r="B111" s="26" t="str">
        <f t="shared" si="48"/>
        <v>%</v>
      </c>
      <c r="C111" s="7" t="str">
        <f>IF('תחזית רווה'!C$58=0,"",C21)</f>
        <v/>
      </c>
      <c r="D111" s="7" t="str">
        <f>IF('תחזית רווה'!D$58=0,"",D21)</f>
        <v/>
      </c>
      <c r="E111" s="7" t="str">
        <f>IF('תחזית רווה'!E$58=0,"",E21)</f>
        <v/>
      </c>
      <c r="F111" s="7" t="str">
        <f>IF('תחזית רווה'!F$58=0,"",F21)</f>
        <v/>
      </c>
      <c r="G111" s="7" t="str">
        <f>IF('תחזית רווה'!G$5=0,"",G21)</f>
        <v/>
      </c>
      <c r="H111" s="7" t="str">
        <f>IF('תחזית רווה'!H$5=0,"",H21)</f>
        <v/>
      </c>
      <c r="I111" s="7" t="str">
        <f>IF('תחזית רווה'!I$5=0,"",I21)</f>
        <v/>
      </c>
      <c r="J111" s="7" t="str">
        <f>IF('תחזית רווה'!J$5=0,"",J21)</f>
        <v/>
      </c>
      <c r="K111" s="7" t="str">
        <f>IF('תחזית רווה'!K$5=0,"",K21)</f>
        <v/>
      </c>
      <c r="L111" s="7" t="str">
        <f>IF('תחזית רווה'!L$5=0,"",L21)</f>
        <v/>
      </c>
      <c r="M111" s="7" t="str">
        <f>IF('תחזית רווה'!M$5=0,"",M21)</f>
        <v/>
      </c>
      <c r="N111" s="7" t="str">
        <f>IF('תחזית רווה'!N$5=0,"",N21)</f>
        <v/>
      </c>
      <c r="O111" s="33" t="str">
        <f>IFERROR(O110/$O$95,"")</f>
        <v/>
      </c>
    </row>
    <row r="112" spans="2:15" x14ac:dyDescent="0.25">
      <c r="B112" s="26" t="str">
        <f t="shared" si="48"/>
        <v>עלות המכר 2</v>
      </c>
      <c r="C112" s="7" t="str">
        <f>IF('תחזית רווה'!C$58=0,"",C22)</f>
        <v/>
      </c>
      <c r="D112" s="7" t="str">
        <f>IF('תחזית רווה'!D$58=0,"",D22)</f>
        <v/>
      </c>
      <c r="E112" s="7" t="str">
        <f>IF('תחזית רווה'!E$58=0,"",E22)</f>
        <v/>
      </c>
      <c r="F112" s="7" t="str">
        <f>IF('תחזית רווה'!F$58=0,"",F22)</f>
        <v/>
      </c>
      <c r="G112" s="7" t="str">
        <f>IF('תחזית רווה'!G$5=0,"",G22)</f>
        <v/>
      </c>
      <c r="H112" s="7" t="str">
        <f>IF('תחזית רווה'!H$5=0,"",H22)</f>
        <v/>
      </c>
      <c r="I112" s="7" t="str">
        <f>IF('תחזית רווה'!I$5=0,"",I22)</f>
        <v/>
      </c>
      <c r="J112" s="7" t="str">
        <f>IF('תחזית רווה'!J$5=0,"",J22)</f>
        <v/>
      </c>
      <c r="K112" s="7" t="str">
        <f>IF('תחזית רווה'!K$5=0,"",K22)</f>
        <v/>
      </c>
      <c r="L112" s="7" t="str">
        <f>IF('תחזית רווה'!L$5=0,"",L22)</f>
        <v/>
      </c>
      <c r="M112" s="7" t="str">
        <f>IF('תחזית רווה'!M$5=0,"",M22)</f>
        <v/>
      </c>
      <c r="N112" s="7" t="str">
        <f>IF('תחזית רווה'!N$5=0,"",N22)</f>
        <v/>
      </c>
      <c r="O112" s="37">
        <f>IFERROR(SUM(C112:N112),"")</f>
        <v>0</v>
      </c>
    </row>
    <row r="113" spans="2:15" x14ac:dyDescent="0.25">
      <c r="B113" s="26" t="str">
        <f t="shared" si="48"/>
        <v>%</v>
      </c>
      <c r="C113" s="7" t="str">
        <f>IF('תחזית רווה'!C$58=0,"",C23)</f>
        <v/>
      </c>
      <c r="D113" s="7" t="str">
        <f>IF('תחזית רווה'!D$58=0,"",D23)</f>
        <v/>
      </c>
      <c r="E113" s="7" t="str">
        <f>IF('תחזית רווה'!E$58=0,"",E23)</f>
        <v/>
      </c>
      <c r="F113" s="7" t="str">
        <f>IF('תחזית רווה'!F$58=0,"",F23)</f>
        <v/>
      </c>
      <c r="G113" s="7" t="str">
        <f>IF('תחזית רווה'!G$5=0,"",G23)</f>
        <v/>
      </c>
      <c r="H113" s="7" t="str">
        <f>IF('תחזית רווה'!H$5=0,"",H23)</f>
        <v/>
      </c>
      <c r="I113" s="7" t="str">
        <f>IF('תחזית רווה'!I$5=0,"",I23)</f>
        <v/>
      </c>
      <c r="J113" s="7" t="str">
        <f>IF('תחזית רווה'!J$5=0,"",J23)</f>
        <v/>
      </c>
      <c r="K113" s="7" t="str">
        <f>IF('תחזית רווה'!K$5=0,"",K23)</f>
        <v/>
      </c>
      <c r="L113" s="7" t="str">
        <f>IF('תחזית רווה'!L$5=0,"",L23)</f>
        <v/>
      </c>
      <c r="M113" s="7" t="str">
        <f>IF('תחזית רווה'!M$5=0,"",M23)</f>
        <v/>
      </c>
      <c r="N113" s="7" t="str">
        <f>IF('תחזית רווה'!N$5=0,"",N23)</f>
        <v/>
      </c>
      <c r="O113" s="33" t="str">
        <f>IFERROR(O112/$O$95,"")</f>
        <v/>
      </c>
    </row>
    <row r="114" spans="2:15" x14ac:dyDescent="0.25">
      <c r="B114" s="26" t="str">
        <f t="shared" si="48"/>
        <v>עלות המכר 3</v>
      </c>
      <c r="C114" s="7" t="str">
        <f>IF('תחזית רווה'!C$58=0,"",C24)</f>
        <v/>
      </c>
      <c r="D114" s="7" t="str">
        <f>IF('תחזית רווה'!D$58=0,"",D24)</f>
        <v/>
      </c>
      <c r="E114" s="7" t="str">
        <f>IF('תחזית רווה'!E$58=0,"",E24)</f>
        <v/>
      </c>
      <c r="F114" s="7" t="str">
        <f>IF('תחזית רווה'!F$58=0,"",F24)</f>
        <v/>
      </c>
      <c r="G114" s="7" t="str">
        <f>IF('תחזית רווה'!G$5=0,"",G24)</f>
        <v/>
      </c>
      <c r="H114" s="7" t="str">
        <f>IF('תחזית רווה'!H$5=0,"",H24)</f>
        <v/>
      </c>
      <c r="I114" s="7" t="str">
        <f>IF('תחזית רווה'!I$5=0,"",I24)</f>
        <v/>
      </c>
      <c r="J114" s="7" t="str">
        <f>IF('תחזית רווה'!J$5=0,"",J24)</f>
        <v/>
      </c>
      <c r="K114" s="7" t="str">
        <f>IF('תחזית רווה'!K$5=0,"",K24)</f>
        <v/>
      </c>
      <c r="L114" s="7" t="str">
        <f>IF('תחזית רווה'!L$5=0,"",L24)</f>
        <v/>
      </c>
      <c r="M114" s="7" t="str">
        <f>IF('תחזית רווה'!M$5=0,"",M24)</f>
        <v/>
      </c>
      <c r="N114" s="7" t="str">
        <f>IF('תחזית רווה'!N$5=0,"",N24)</f>
        <v/>
      </c>
      <c r="O114" s="37">
        <f>IFERROR(SUM(C114:N114),"")</f>
        <v>0</v>
      </c>
    </row>
    <row r="115" spans="2:15" x14ac:dyDescent="0.25">
      <c r="B115" s="26" t="str">
        <f t="shared" si="48"/>
        <v>%</v>
      </c>
      <c r="C115" s="7" t="str">
        <f>IF('תחזית רווה'!C$58=0,"",C25)</f>
        <v/>
      </c>
      <c r="D115" s="7" t="str">
        <f>IF('תחזית רווה'!D$58=0,"",D25)</f>
        <v/>
      </c>
      <c r="E115" s="7" t="str">
        <f>IF('תחזית רווה'!E$58=0,"",E25)</f>
        <v/>
      </c>
      <c r="F115" s="7" t="str">
        <f>IF('תחזית רווה'!F$58=0,"",F25)</f>
        <v/>
      </c>
      <c r="G115" s="7" t="str">
        <f>IF('תחזית רווה'!G$5=0,"",G25)</f>
        <v/>
      </c>
      <c r="H115" s="7" t="str">
        <f>IF('תחזית רווה'!H$5=0,"",H25)</f>
        <v/>
      </c>
      <c r="I115" s="7" t="str">
        <f>IF('תחזית רווה'!I$5=0,"",I25)</f>
        <v/>
      </c>
      <c r="J115" s="7" t="str">
        <f>IF('תחזית רווה'!J$5=0,"",J25)</f>
        <v/>
      </c>
      <c r="K115" s="7" t="str">
        <f>IF('תחזית רווה'!K$5=0,"",K25)</f>
        <v/>
      </c>
      <c r="L115" s="7" t="str">
        <f>IF('תחזית רווה'!L$5=0,"",L25)</f>
        <v/>
      </c>
      <c r="M115" s="7" t="str">
        <f>IF('תחזית רווה'!M$5=0,"",M25)</f>
        <v/>
      </c>
      <c r="N115" s="7" t="str">
        <f>IF('תחזית רווה'!N$5=0,"",N25)</f>
        <v/>
      </c>
      <c r="O115" s="33" t="str">
        <f>IFERROR(O114/$O$95,"")</f>
        <v/>
      </c>
    </row>
    <row r="116" spans="2:15" x14ac:dyDescent="0.25">
      <c r="B116" s="26" t="str">
        <f t="shared" si="48"/>
        <v>עלות המכר 4</v>
      </c>
      <c r="C116" s="7" t="str">
        <f>IF('תחזית רווה'!C$58=0,"",C26)</f>
        <v/>
      </c>
      <c r="D116" s="7" t="str">
        <f>IF('תחזית רווה'!D$58=0,"",D26)</f>
        <v/>
      </c>
      <c r="E116" s="7" t="str">
        <f>IF('תחזית רווה'!E$58=0,"",E26)</f>
        <v/>
      </c>
      <c r="F116" s="7" t="str">
        <f>IF('תחזית רווה'!F$58=0,"",F26)</f>
        <v/>
      </c>
      <c r="G116" s="7" t="str">
        <f>IF('תחזית רווה'!G$5=0,"",G26)</f>
        <v/>
      </c>
      <c r="H116" s="7" t="str">
        <f>IF('תחזית רווה'!H$5=0,"",H26)</f>
        <v/>
      </c>
      <c r="I116" s="7" t="str">
        <f>IF('תחזית רווה'!I$5=0,"",I26)</f>
        <v/>
      </c>
      <c r="J116" s="7" t="str">
        <f>IF('תחזית רווה'!J$5=0,"",J26)</f>
        <v/>
      </c>
      <c r="K116" s="7" t="str">
        <f>IF('תחזית רווה'!K$5=0,"",K26)</f>
        <v/>
      </c>
      <c r="L116" s="7" t="str">
        <f>IF('תחזית רווה'!L$5=0,"",L26)</f>
        <v/>
      </c>
      <c r="M116" s="7" t="str">
        <f>IF('תחזית רווה'!M$5=0,"",M26)</f>
        <v/>
      </c>
      <c r="N116" s="7" t="str">
        <f>IF('תחזית רווה'!N$5=0,"",N26)</f>
        <v/>
      </c>
      <c r="O116" s="37">
        <f>IFERROR(SUM(C116:N116),"")</f>
        <v>0</v>
      </c>
    </row>
    <row r="117" spans="2:15" x14ac:dyDescent="0.25">
      <c r="B117" s="26" t="str">
        <f t="shared" si="48"/>
        <v>%</v>
      </c>
      <c r="C117" s="7" t="str">
        <f>IF('תחזית רווה'!C$58=0,"",C27)</f>
        <v/>
      </c>
      <c r="D117" s="7" t="str">
        <f>IF('תחזית רווה'!D$58=0,"",D27)</f>
        <v/>
      </c>
      <c r="E117" s="7" t="str">
        <f>IF('תחזית רווה'!E$58=0,"",E27)</f>
        <v/>
      </c>
      <c r="F117" s="7" t="str">
        <f>IF('תחזית רווה'!F$58=0,"",F27)</f>
        <v/>
      </c>
      <c r="G117" s="7" t="str">
        <f>IF('תחזית רווה'!G$5=0,"",G27)</f>
        <v/>
      </c>
      <c r="H117" s="7" t="str">
        <f>IF('תחזית רווה'!H$5=0,"",H27)</f>
        <v/>
      </c>
      <c r="I117" s="7" t="str">
        <f>IF('תחזית רווה'!I$5=0,"",I27)</f>
        <v/>
      </c>
      <c r="J117" s="7" t="str">
        <f>IF('תחזית רווה'!J$5=0,"",J27)</f>
        <v/>
      </c>
      <c r="K117" s="7" t="str">
        <f>IF('תחזית רווה'!K$5=0,"",K27)</f>
        <v/>
      </c>
      <c r="L117" s="7" t="str">
        <f>IF('תחזית רווה'!L$5=0,"",L27)</f>
        <v/>
      </c>
      <c r="M117" s="7" t="str">
        <f>IF('תחזית רווה'!M$5=0,"",M27)</f>
        <v/>
      </c>
      <c r="N117" s="7" t="str">
        <f>IF('תחזית רווה'!N$5=0,"",N27)</f>
        <v/>
      </c>
      <c r="O117" s="33" t="str">
        <f>IFERROR(O116/$O$95,"")</f>
        <v/>
      </c>
    </row>
    <row r="118" spans="2:15" x14ac:dyDescent="0.25">
      <c r="B118" s="26" t="str">
        <f t="shared" si="48"/>
        <v>עלות המכר 5</v>
      </c>
      <c r="C118" s="7" t="str">
        <f>IF('תחזית רווה'!C$58=0,"",C28)</f>
        <v/>
      </c>
      <c r="D118" s="7" t="str">
        <f>IF('תחזית רווה'!D$58=0,"",D28)</f>
        <v/>
      </c>
      <c r="E118" s="7" t="str">
        <f>IF('תחזית רווה'!E$58=0,"",E28)</f>
        <v/>
      </c>
      <c r="F118" s="7" t="str">
        <f>IF('תחזית רווה'!F$58=0,"",F28)</f>
        <v/>
      </c>
      <c r="G118" s="7" t="str">
        <f>IF('תחזית רווה'!G$5=0,"",G28)</f>
        <v/>
      </c>
      <c r="H118" s="7" t="str">
        <f>IF('תחזית רווה'!H$5=0,"",H28)</f>
        <v/>
      </c>
      <c r="I118" s="7" t="str">
        <f>IF('תחזית רווה'!I$5=0,"",I28)</f>
        <v/>
      </c>
      <c r="J118" s="7" t="str">
        <f>IF('תחזית רווה'!J$5=0,"",J28)</f>
        <v/>
      </c>
      <c r="K118" s="7" t="str">
        <f>IF('תחזית רווה'!K$5=0,"",K28)</f>
        <v/>
      </c>
      <c r="L118" s="7" t="str">
        <f>IF('תחזית רווה'!L$5=0,"",L28)</f>
        <v/>
      </c>
      <c r="M118" s="7" t="str">
        <f>IF('תחזית רווה'!M$5=0,"",M28)</f>
        <v/>
      </c>
      <c r="N118" s="7" t="str">
        <f>IF('תחזית רווה'!N$5=0,"",N28)</f>
        <v/>
      </c>
      <c r="O118" s="37">
        <f>IFERROR(SUM(C118:N118),"")</f>
        <v>0</v>
      </c>
    </row>
    <row r="119" spans="2:15" x14ac:dyDescent="0.25">
      <c r="B119" s="26" t="str">
        <f t="shared" si="48"/>
        <v>%</v>
      </c>
      <c r="C119" s="7" t="str">
        <f>IF('תחזית רווה'!C$58=0,"",C29)</f>
        <v/>
      </c>
      <c r="D119" s="7" t="str">
        <f>IF('תחזית רווה'!D$58=0,"",D29)</f>
        <v/>
      </c>
      <c r="E119" s="7" t="str">
        <f>IF('תחזית רווה'!E$58=0,"",E29)</f>
        <v/>
      </c>
      <c r="F119" s="7" t="str">
        <f>IF('תחזית רווה'!F$58=0,"",F29)</f>
        <v/>
      </c>
      <c r="G119" s="7" t="str">
        <f>IF('תחזית רווה'!G$5=0,"",G29)</f>
        <v/>
      </c>
      <c r="H119" s="7" t="str">
        <f>IF('תחזית רווה'!H$5=0,"",H29)</f>
        <v/>
      </c>
      <c r="I119" s="7" t="str">
        <f>IF('תחזית רווה'!I$5=0,"",I29)</f>
        <v/>
      </c>
      <c r="J119" s="7" t="str">
        <f>IF('תחזית רווה'!J$5=0,"",J29)</f>
        <v/>
      </c>
      <c r="K119" s="7" t="str">
        <f>IF('תחזית רווה'!K$5=0,"",K29)</f>
        <v/>
      </c>
      <c r="L119" s="7" t="str">
        <f>IF('תחזית רווה'!L$5=0,"",L29)</f>
        <v/>
      </c>
      <c r="M119" s="7" t="str">
        <f>IF('תחזית רווה'!M$5=0,"",M29)</f>
        <v/>
      </c>
      <c r="N119" s="7" t="str">
        <f>IF('תחזית רווה'!N$5=0,"",N29)</f>
        <v/>
      </c>
      <c r="O119" s="33" t="str">
        <f>IFERROR(O118/$O$95,"")</f>
        <v/>
      </c>
    </row>
    <row r="120" spans="2:15" x14ac:dyDescent="0.25">
      <c r="B120" s="26" t="str">
        <f t="shared" si="48"/>
        <v>מלאי סגירה</v>
      </c>
      <c r="C120" s="7" t="str">
        <f>IF('תחזית רווה'!C$58=0,"",C30)</f>
        <v/>
      </c>
      <c r="D120" s="7" t="str">
        <f>IF('תחזית רווה'!D$58=0,"",D30)</f>
        <v/>
      </c>
      <c r="E120" s="7" t="str">
        <f>IF('תחזית רווה'!E$58=0,"",E30)</f>
        <v/>
      </c>
      <c r="F120" s="7" t="str">
        <f>IF('תחזית רווה'!F$58=0,"",F30)</f>
        <v/>
      </c>
      <c r="G120" s="7" t="str">
        <f>IF('תחזית רווה'!G$5=0,"",G30)</f>
        <v/>
      </c>
      <c r="H120" s="7" t="str">
        <f>IF('תחזית רווה'!H$5=0,"",H30)</f>
        <v/>
      </c>
      <c r="I120" s="7" t="str">
        <f>IF('תחזית רווה'!I$5=0,"",I30)</f>
        <v/>
      </c>
      <c r="J120" s="7" t="str">
        <f>IF('תחזית רווה'!J$5=0,"",J30)</f>
        <v/>
      </c>
      <c r="K120" s="7" t="str">
        <f>IF('תחזית רווה'!K$5=0,"",K30)</f>
        <v/>
      </c>
      <c r="L120" s="7" t="str">
        <f>IF('תחזית רווה'!L$5=0,"",L30)</f>
        <v/>
      </c>
      <c r="M120" s="7" t="str">
        <f>IF('תחזית רווה'!M$5=0,"",M30)</f>
        <v/>
      </c>
      <c r="N120" s="7" t="str">
        <f>IF('תחזית רווה'!N$5=0,"",N30)</f>
        <v/>
      </c>
      <c r="O120" s="37">
        <f>IFERROR(SUM(C120:N120),"")</f>
        <v>0</v>
      </c>
    </row>
    <row r="121" spans="2:15" x14ac:dyDescent="0.25">
      <c r="B121" s="26" t="str">
        <f t="shared" si="48"/>
        <v>%</v>
      </c>
      <c r="C121" s="7" t="str">
        <f>IF('תחזית רווה'!C$58=0,"",C31)</f>
        <v/>
      </c>
      <c r="D121" s="7" t="str">
        <f>IF('תחזית רווה'!D$58=0,"",D31)</f>
        <v/>
      </c>
      <c r="E121" s="7" t="str">
        <f>IF('תחזית רווה'!E$58=0,"",E31)</f>
        <v/>
      </c>
      <c r="F121" s="7" t="str">
        <f>IF('תחזית רווה'!F$58=0,"",F31)</f>
        <v/>
      </c>
      <c r="G121" s="7" t="str">
        <f>IF('תחזית רווה'!G$5=0,"",G31)</f>
        <v/>
      </c>
      <c r="H121" s="7" t="str">
        <f>IF('תחזית רווה'!H$5=0,"",H31)</f>
        <v/>
      </c>
      <c r="I121" s="7" t="str">
        <f>IF('תחזית רווה'!I$5=0,"",I31)</f>
        <v/>
      </c>
      <c r="J121" s="7" t="str">
        <f>IF('תחזית רווה'!J$5=0,"",J31)</f>
        <v/>
      </c>
      <c r="K121" s="7" t="str">
        <f>IF('תחזית רווה'!K$5=0,"",K31)</f>
        <v/>
      </c>
      <c r="L121" s="7" t="str">
        <f>IF('תחזית רווה'!L$5=0,"",L31)</f>
        <v/>
      </c>
      <c r="M121" s="7" t="str">
        <f>IF('תחזית רווה'!M$5=0,"",M31)</f>
        <v/>
      </c>
      <c r="N121" s="7" t="str">
        <f>IF('תחזית רווה'!N$5=0,"",N31)</f>
        <v/>
      </c>
      <c r="O121" s="33" t="str">
        <f>IFERROR(O120/$O$95,"")</f>
        <v/>
      </c>
    </row>
    <row r="122" spans="2:15" x14ac:dyDescent="0.25">
      <c r="B122" s="53" t="str">
        <f t="shared" si="48"/>
        <v>רווח גולמי</v>
      </c>
      <c r="C122" s="15" t="str">
        <f>IF('תחזית רווה'!C$58=0,"",C32)</f>
        <v/>
      </c>
      <c r="D122" s="15" t="str">
        <f>IF('תחזית רווה'!D$58=0,"",D32)</f>
        <v/>
      </c>
      <c r="E122" s="15" t="str">
        <f>IF('תחזית רווה'!E$58=0,"",E32)</f>
        <v/>
      </c>
      <c r="F122" s="15" t="str">
        <f>IF('תחזית רווה'!F$58=0,"",F32)</f>
        <v/>
      </c>
      <c r="G122" s="15" t="str">
        <f>IF('תחזית רווה'!G$5=0,"",G32)</f>
        <v/>
      </c>
      <c r="H122" s="15" t="str">
        <f>IF('תחזית רווה'!H$5=0,"",H32)</f>
        <v/>
      </c>
      <c r="I122" s="15" t="str">
        <f>IF('תחזית רווה'!I$5=0,"",I32)</f>
        <v/>
      </c>
      <c r="J122" s="15" t="str">
        <f>IF('תחזית רווה'!J$5=0,"",J32)</f>
        <v/>
      </c>
      <c r="K122" s="15" t="str">
        <f>IF('תחזית רווה'!K$5=0,"",K32)</f>
        <v/>
      </c>
      <c r="L122" s="15" t="str">
        <f>IF('תחזית רווה'!L$5=0,"",L32)</f>
        <v/>
      </c>
      <c r="M122" s="15" t="str">
        <f>IF('תחזית רווה'!M$5=0,"",M32)</f>
        <v/>
      </c>
      <c r="N122" s="15" t="str">
        <f>IF('תחזית רווה'!N$5=0,"",N32)</f>
        <v/>
      </c>
      <c r="O122" s="54">
        <f>IFERROR(SUM(C122:N122),"")</f>
        <v>0</v>
      </c>
    </row>
    <row r="123" spans="2:15" x14ac:dyDescent="0.25">
      <c r="B123" s="26" t="str">
        <f t="shared" si="48"/>
        <v>%</v>
      </c>
      <c r="C123" s="7" t="str">
        <f>IF('תחזית רווה'!C$58=0,"",C33)</f>
        <v/>
      </c>
      <c r="D123" s="7" t="str">
        <f>IF('תחזית רווה'!D$58=0,"",D33)</f>
        <v/>
      </c>
      <c r="E123" s="7" t="str">
        <f>IF('תחזית רווה'!E$58=0,"",E33)</f>
        <v/>
      </c>
      <c r="F123" s="7" t="str">
        <f>IF('תחזית רווה'!F$58=0,"",F33)</f>
        <v/>
      </c>
      <c r="G123" s="7" t="str">
        <f>IF('תחזית רווה'!G$5=0,"",G33)</f>
        <v/>
      </c>
      <c r="H123" s="7" t="str">
        <f>IF('תחזית רווה'!H$5=0,"",H33)</f>
        <v/>
      </c>
      <c r="I123" s="7" t="str">
        <f>IF('תחזית רווה'!I$5=0,"",I33)</f>
        <v/>
      </c>
      <c r="J123" s="7" t="str">
        <f>IF('תחזית רווה'!J$5=0,"",J33)</f>
        <v/>
      </c>
      <c r="K123" s="7" t="str">
        <f>IF('תחזית רווה'!K$5=0,"",K33)</f>
        <v/>
      </c>
      <c r="L123" s="7" t="str">
        <f>IF('תחזית רווה'!L$5=0,"",L33)</f>
        <v/>
      </c>
      <c r="M123" s="7" t="str">
        <f>IF('תחזית רווה'!M$5=0,"",M33)</f>
        <v/>
      </c>
      <c r="N123" s="7" t="str">
        <f>IF('תחזית רווה'!N$5=0,"",N33)</f>
        <v/>
      </c>
      <c r="O123" s="33" t="str">
        <f>IFERROR(O122/$O$95,"")</f>
        <v/>
      </c>
    </row>
    <row r="124" spans="2:15" x14ac:dyDescent="0.25">
      <c r="B124" s="53" t="str">
        <f t="shared" si="48"/>
        <v>סה"כ שכר</v>
      </c>
      <c r="C124" s="15" t="str">
        <f>IF('תחזית רווה'!C$58=0,"",C34)</f>
        <v/>
      </c>
      <c r="D124" s="15" t="str">
        <f>IF('תחזית רווה'!D$58=0,"",D34)</f>
        <v/>
      </c>
      <c r="E124" s="15" t="str">
        <f>IF('תחזית רווה'!E$58=0,"",E34)</f>
        <v/>
      </c>
      <c r="F124" s="15" t="str">
        <f>IF('תחזית רווה'!F$58=0,"",F34)</f>
        <v/>
      </c>
      <c r="G124" s="15" t="str">
        <f>IF('תחזית רווה'!G$5=0,"",G34)</f>
        <v/>
      </c>
      <c r="H124" s="15" t="str">
        <f>IF('תחזית רווה'!H$5=0,"",H34)</f>
        <v/>
      </c>
      <c r="I124" s="15" t="str">
        <f>IF('תחזית רווה'!I$5=0,"",I34)</f>
        <v/>
      </c>
      <c r="J124" s="15" t="str">
        <f>IF('תחזית רווה'!J$5=0,"",J34)</f>
        <v/>
      </c>
      <c r="K124" s="15" t="str">
        <f>IF('תחזית רווה'!K$5=0,"",K34)</f>
        <v/>
      </c>
      <c r="L124" s="15" t="str">
        <f>IF('תחזית רווה'!L$5=0,"",L34)</f>
        <v/>
      </c>
      <c r="M124" s="15" t="str">
        <f>IF('תחזית רווה'!M$5=0,"",M34)</f>
        <v/>
      </c>
      <c r="N124" s="15" t="str">
        <f>IF('תחזית רווה'!N$5=0,"",N34)</f>
        <v/>
      </c>
      <c r="O124" s="54">
        <f>IFERROR(SUM(C124:N124),"")</f>
        <v>0</v>
      </c>
    </row>
    <row r="125" spans="2:15" x14ac:dyDescent="0.25">
      <c r="B125" s="26" t="str">
        <f t="shared" si="48"/>
        <v>%</v>
      </c>
      <c r="C125" s="7" t="str">
        <f>IF('תחזית רווה'!C$58=0,"",C35)</f>
        <v/>
      </c>
      <c r="D125" s="7" t="str">
        <f>IF('תחזית רווה'!D$58=0,"",D35)</f>
        <v/>
      </c>
      <c r="E125" s="7" t="str">
        <f>IF('תחזית רווה'!E$58=0,"",E35)</f>
        <v/>
      </c>
      <c r="F125" s="7" t="str">
        <f>IF('תחזית רווה'!F$58=0,"",F35)</f>
        <v/>
      </c>
      <c r="G125" s="7" t="str">
        <f>IF('תחזית רווה'!G$5=0,"",G35)</f>
        <v/>
      </c>
      <c r="H125" s="7" t="str">
        <f>IF('תחזית רווה'!H$5=0,"",H35)</f>
        <v/>
      </c>
      <c r="I125" s="7" t="str">
        <f>IF('תחזית רווה'!I$5=0,"",I35)</f>
        <v/>
      </c>
      <c r="J125" s="7" t="str">
        <f>IF('תחזית רווה'!J$5=0,"",J35)</f>
        <v/>
      </c>
      <c r="K125" s="7" t="str">
        <f>IF('תחזית רווה'!K$5=0,"",K35)</f>
        <v/>
      </c>
      <c r="L125" s="7" t="str">
        <f>IF('תחזית רווה'!L$5=0,"",L35)</f>
        <v/>
      </c>
      <c r="M125" s="7" t="str">
        <f>IF('תחזית רווה'!M$5=0,"",M35)</f>
        <v/>
      </c>
      <c r="N125" s="7" t="str">
        <f>IF('תחזית רווה'!N$5=0,"",N35)</f>
        <v/>
      </c>
      <c r="O125" s="33" t="str">
        <f>IFERROR(O124/$O$95,"")</f>
        <v/>
      </c>
    </row>
    <row r="126" spans="2:15" x14ac:dyDescent="0.25">
      <c r="B126" s="26">
        <f t="shared" si="48"/>
        <v>0</v>
      </c>
      <c r="C126" s="7" t="str">
        <f>IF('תחזית רווה'!C$58=0,"",C36)</f>
        <v/>
      </c>
      <c r="D126" s="7" t="str">
        <f>IF('תחזית רווה'!D$58=0,"",D36)</f>
        <v/>
      </c>
      <c r="E126" s="7" t="str">
        <f>IF('תחזית רווה'!E$58=0,"",E36)</f>
        <v/>
      </c>
      <c r="F126" s="7" t="str">
        <f>IF('תחזית רווה'!F$58=0,"",F36)</f>
        <v/>
      </c>
      <c r="G126" s="7" t="str">
        <f>IF('תחזית רווה'!G$5=0,"",G36)</f>
        <v/>
      </c>
      <c r="H126" s="7" t="str">
        <f>IF('תחזית רווה'!H$5=0,"",H36)</f>
        <v/>
      </c>
      <c r="I126" s="7" t="str">
        <f>IF('תחזית רווה'!I$5=0,"",I36)</f>
        <v/>
      </c>
      <c r="J126" s="7" t="str">
        <f>IF('תחזית רווה'!J$5=0,"",J36)</f>
        <v/>
      </c>
      <c r="K126" s="7" t="str">
        <f>IF('תחזית רווה'!K$5=0,"",K36)</f>
        <v/>
      </c>
      <c r="L126" s="7" t="str">
        <f>IF('תחזית רווה'!L$5=0,"",L36)</f>
        <v/>
      </c>
      <c r="M126" s="7" t="str">
        <f>IF('תחזית רווה'!M$5=0,"",M36)</f>
        <v/>
      </c>
      <c r="N126" s="7" t="str">
        <f>IF('תחזית רווה'!N$5=0,"",N36)</f>
        <v/>
      </c>
      <c r="O126" s="37">
        <f>IFERROR(SUM(C126:N126),"")</f>
        <v>0</v>
      </c>
    </row>
    <row r="127" spans="2:15" x14ac:dyDescent="0.25">
      <c r="B127" s="26" t="str">
        <f t="shared" si="48"/>
        <v>%</v>
      </c>
      <c r="C127" s="7" t="str">
        <f>IF('תחזית רווה'!C$58=0,"",C37)</f>
        <v/>
      </c>
      <c r="D127" s="7" t="str">
        <f>IF('תחזית רווה'!D$58=0,"",D37)</f>
        <v/>
      </c>
      <c r="E127" s="7" t="str">
        <f>IF('תחזית רווה'!E$58=0,"",E37)</f>
        <v/>
      </c>
      <c r="F127" s="7" t="str">
        <f>IF('תחזית רווה'!F$58=0,"",F37)</f>
        <v/>
      </c>
      <c r="G127" s="7" t="str">
        <f>IF('תחזית רווה'!G$5=0,"",G37)</f>
        <v/>
      </c>
      <c r="H127" s="7" t="str">
        <f>IF('תחזית רווה'!H$5=0,"",H37)</f>
        <v/>
      </c>
      <c r="I127" s="7" t="str">
        <f>IF('תחזית רווה'!I$5=0,"",I37)</f>
        <v/>
      </c>
      <c r="J127" s="7" t="str">
        <f>IF('תחזית רווה'!J$5=0,"",J37)</f>
        <v/>
      </c>
      <c r="K127" s="7" t="str">
        <f>IF('תחזית רווה'!K$5=0,"",K37)</f>
        <v/>
      </c>
      <c r="L127" s="7" t="str">
        <f>IF('תחזית רווה'!L$5=0,"",L37)</f>
        <v/>
      </c>
      <c r="M127" s="7" t="str">
        <f>IF('תחזית רווה'!M$5=0,"",M37)</f>
        <v/>
      </c>
      <c r="N127" s="7" t="str">
        <f>IF('תחזית רווה'!N$5=0,"",N37)</f>
        <v/>
      </c>
      <c r="O127" s="33" t="str">
        <f>IFERROR(O126/$O$95,"")</f>
        <v/>
      </c>
    </row>
    <row r="128" spans="2:15" x14ac:dyDescent="0.25">
      <c r="B128" s="26">
        <f t="shared" si="48"/>
        <v>0</v>
      </c>
      <c r="C128" s="7" t="str">
        <f>IF('תחזית רווה'!C$58=0,"",C38)</f>
        <v/>
      </c>
      <c r="D128" s="7" t="str">
        <f>IF('תחזית רווה'!D$58=0,"",D38)</f>
        <v/>
      </c>
      <c r="E128" s="7" t="str">
        <f>IF('תחזית רווה'!E$58=0,"",E38)</f>
        <v/>
      </c>
      <c r="F128" s="7" t="str">
        <f>IF('תחזית רווה'!F$58=0,"",F38)</f>
        <v/>
      </c>
      <c r="G128" s="7" t="str">
        <f>IF('תחזית רווה'!G$5=0,"",G38)</f>
        <v/>
      </c>
      <c r="H128" s="7" t="str">
        <f>IF('תחזית רווה'!H$5=0,"",H38)</f>
        <v/>
      </c>
      <c r="I128" s="7" t="str">
        <f>IF('תחזית רווה'!I$5=0,"",I38)</f>
        <v/>
      </c>
      <c r="J128" s="7" t="str">
        <f>IF('תחזית רווה'!J$5=0,"",J38)</f>
        <v/>
      </c>
      <c r="K128" s="7" t="str">
        <f>IF('תחזית רווה'!K$5=0,"",K38)</f>
        <v/>
      </c>
      <c r="L128" s="7" t="str">
        <f>IF('תחזית רווה'!L$5=0,"",L38)</f>
        <v/>
      </c>
      <c r="M128" s="7" t="str">
        <f>IF('תחזית רווה'!M$5=0,"",M38)</f>
        <v/>
      </c>
      <c r="N128" s="7" t="str">
        <f>IF('תחזית רווה'!N$5=0,"",N38)</f>
        <v/>
      </c>
      <c r="O128" s="37">
        <f>IFERROR(SUM(C128:N128),"")</f>
        <v>0</v>
      </c>
    </row>
    <row r="129" spans="2:15" x14ac:dyDescent="0.25">
      <c r="B129" s="26" t="str">
        <f t="shared" si="48"/>
        <v>%</v>
      </c>
      <c r="C129" s="7" t="str">
        <f>IF('תחזית רווה'!C$58=0,"",C39)</f>
        <v/>
      </c>
      <c r="D129" s="7" t="str">
        <f>IF('תחזית רווה'!D$58=0,"",D39)</f>
        <v/>
      </c>
      <c r="E129" s="7" t="str">
        <f>IF('תחזית רווה'!E$58=0,"",E39)</f>
        <v/>
      </c>
      <c r="F129" s="7" t="str">
        <f>IF('תחזית רווה'!F$58=0,"",F39)</f>
        <v/>
      </c>
      <c r="G129" s="7" t="str">
        <f>IF('תחזית רווה'!G$5=0,"",G39)</f>
        <v/>
      </c>
      <c r="H129" s="7" t="str">
        <f>IF('תחזית רווה'!H$5=0,"",H39)</f>
        <v/>
      </c>
      <c r="I129" s="7" t="str">
        <f>IF('תחזית רווה'!I$5=0,"",I39)</f>
        <v/>
      </c>
      <c r="J129" s="7" t="str">
        <f>IF('תחזית רווה'!J$5=0,"",J39)</f>
        <v/>
      </c>
      <c r="K129" s="7" t="str">
        <f>IF('תחזית רווה'!K$5=0,"",K39)</f>
        <v/>
      </c>
      <c r="L129" s="7" t="str">
        <f>IF('תחזית רווה'!L$5=0,"",L39)</f>
        <v/>
      </c>
      <c r="M129" s="7" t="str">
        <f>IF('תחזית רווה'!M$5=0,"",M39)</f>
        <v/>
      </c>
      <c r="N129" s="7" t="str">
        <f>IF('תחזית רווה'!N$5=0,"",N39)</f>
        <v/>
      </c>
      <c r="O129" s="33" t="str">
        <f>IFERROR(O128/$O$95,"")</f>
        <v/>
      </c>
    </row>
    <row r="130" spans="2:15" x14ac:dyDescent="0.25">
      <c r="B130" s="26">
        <f t="shared" si="48"/>
        <v>0</v>
      </c>
      <c r="C130" s="7" t="str">
        <f>IF('תחזית רווה'!C$58=0,"",C40)</f>
        <v/>
      </c>
      <c r="D130" s="7" t="str">
        <f>IF('תחזית רווה'!D$58=0,"",D40)</f>
        <v/>
      </c>
      <c r="E130" s="7" t="str">
        <f>IF('תחזית רווה'!E$58=0,"",E40)</f>
        <v/>
      </c>
      <c r="F130" s="7" t="str">
        <f>IF('תחזית רווה'!F$58=0,"",F40)</f>
        <v/>
      </c>
      <c r="G130" s="7" t="str">
        <f>IF('תחזית רווה'!G$5=0,"",G40)</f>
        <v/>
      </c>
      <c r="H130" s="7" t="str">
        <f>IF('תחזית רווה'!H$5=0,"",H40)</f>
        <v/>
      </c>
      <c r="I130" s="7" t="str">
        <f>IF('תחזית רווה'!I$5=0,"",I40)</f>
        <v/>
      </c>
      <c r="J130" s="7" t="str">
        <f>IF('תחזית רווה'!J$5=0,"",J40)</f>
        <v/>
      </c>
      <c r="K130" s="7" t="str">
        <f>IF('תחזית רווה'!K$5=0,"",K40)</f>
        <v/>
      </c>
      <c r="L130" s="7" t="str">
        <f>IF('תחזית רווה'!L$5=0,"",L40)</f>
        <v/>
      </c>
      <c r="M130" s="7" t="str">
        <f>IF('תחזית רווה'!M$5=0,"",M40)</f>
        <v/>
      </c>
      <c r="N130" s="7" t="str">
        <f>IF('תחזית רווה'!N$5=0,"",N40)</f>
        <v/>
      </c>
      <c r="O130" s="37">
        <f>IFERROR(SUM(C130:N130),"")</f>
        <v>0</v>
      </c>
    </row>
    <row r="131" spans="2:15" x14ac:dyDescent="0.25">
      <c r="B131" s="26" t="str">
        <f t="shared" si="48"/>
        <v>%</v>
      </c>
      <c r="C131" s="7" t="str">
        <f>IF('תחזית רווה'!C$58=0,"",C41)</f>
        <v/>
      </c>
      <c r="D131" s="7" t="str">
        <f>IF('תחזית רווה'!D$58=0,"",D41)</f>
        <v/>
      </c>
      <c r="E131" s="7" t="str">
        <f>IF('תחזית רווה'!E$58=0,"",E41)</f>
        <v/>
      </c>
      <c r="F131" s="7" t="str">
        <f>IF('תחזית רווה'!F$58=0,"",F41)</f>
        <v/>
      </c>
      <c r="G131" s="7" t="str">
        <f>IF('תחזית רווה'!G$5=0,"",G41)</f>
        <v/>
      </c>
      <c r="H131" s="7" t="str">
        <f>IF('תחזית רווה'!H$5=0,"",H41)</f>
        <v/>
      </c>
      <c r="I131" s="7" t="str">
        <f>IF('תחזית רווה'!I$5=0,"",I41)</f>
        <v/>
      </c>
      <c r="J131" s="7" t="str">
        <f>IF('תחזית רווה'!J$5=0,"",J41)</f>
        <v/>
      </c>
      <c r="K131" s="7" t="str">
        <f>IF('תחזית רווה'!K$5=0,"",K41)</f>
        <v/>
      </c>
      <c r="L131" s="7" t="str">
        <f>IF('תחזית רווה'!L$5=0,"",L41)</f>
        <v/>
      </c>
      <c r="M131" s="7" t="str">
        <f>IF('תחזית רווה'!M$5=0,"",M41)</f>
        <v/>
      </c>
      <c r="N131" s="7" t="str">
        <f>IF('תחזית רווה'!N$5=0,"",N41)</f>
        <v/>
      </c>
      <c r="O131" s="33" t="str">
        <f>IFERROR(O130/$O$95,"")</f>
        <v/>
      </c>
    </row>
    <row r="132" spans="2:15" x14ac:dyDescent="0.25">
      <c r="B132" s="26">
        <f t="shared" si="48"/>
        <v>0</v>
      </c>
      <c r="C132" s="7" t="str">
        <f>IF('תחזית רווה'!C$58=0,"",C42)</f>
        <v/>
      </c>
      <c r="D132" s="7" t="str">
        <f>IF('תחזית רווה'!D$58=0,"",D42)</f>
        <v/>
      </c>
      <c r="E132" s="7" t="str">
        <f>IF('תחזית רווה'!E$58=0,"",E42)</f>
        <v/>
      </c>
      <c r="F132" s="7" t="str">
        <f>IF('תחזית רווה'!F$58=0,"",F42)</f>
        <v/>
      </c>
      <c r="G132" s="7" t="str">
        <f>IF('תחזית רווה'!G$5=0,"",G42)</f>
        <v/>
      </c>
      <c r="H132" s="7" t="str">
        <f>IF('תחזית רווה'!H$5=0,"",H42)</f>
        <v/>
      </c>
      <c r="I132" s="7" t="str">
        <f>IF('תחזית רווה'!I$5=0,"",I42)</f>
        <v/>
      </c>
      <c r="J132" s="7" t="str">
        <f>IF('תחזית רווה'!J$5=0,"",J42)</f>
        <v/>
      </c>
      <c r="K132" s="7" t="str">
        <f>IF('תחזית רווה'!K$5=0,"",K42)</f>
        <v/>
      </c>
      <c r="L132" s="7" t="str">
        <f>IF('תחזית רווה'!L$5=0,"",L42)</f>
        <v/>
      </c>
      <c r="M132" s="7" t="str">
        <f>IF('תחזית רווה'!M$5=0,"",M42)</f>
        <v/>
      </c>
      <c r="N132" s="7" t="str">
        <f>IF('תחזית רווה'!N$5=0,"",N42)</f>
        <v/>
      </c>
      <c r="O132" s="37">
        <f>IFERROR(SUM(C132:N132),"")</f>
        <v>0</v>
      </c>
    </row>
    <row r="133" spans="2:15" x14ac:dyDescent="0.25">
      <c r="B133" s="26" t="str">
        <f t="shared" si="48"/>
        <v>%</v>
      </c>
      <c r="C133" s="7" t="str">
        <f>IF('תחזית רווה'!C$58=0,"",C43)</f>
        <v/>
      </c>
      <c r="D133" s="7" t="str">
        <f>IF('תחזית רווה'!D$58=0,"",D43)</f>
        <v/>
      </c>
      <c r="E133" s="7" t="str">
        <f>IF('תחזית רווה'!E$58=0,"",E43)</f>
        <v/>
      </c>
      <c r="F133" s="7" t="str">
        <f>IF('תחזית רווה'!F$58=0,"",F43)</f>
        <v/>
      </c>
      <c r="G133" s="7" t="str">
        <f>IF('תחזית רווה'!G$5=0,"",G43)</f>
        <v/>
      </c>
      <c r="H133" s="7" t="str">
        <f>IF('תחזית רווה'!H$5=0,"",H43)</f>
        <v/>
      </c>
      <c r="I133" s="7" t="str">
        <f>IF('תחזית רווה'!I$5=0,"",I43)</f>
        <v/>
      </c>
      <c r="J133" s="7" t="str">
        <f>IF('תחזית רווה'!J$5=0,"",J43)</f>
        <v/>
      </c>
      <c r="K133" s="7" t="str">
        <f>IF('תחזית רווה'!K$5=0,"",K43)</f>
        <v/>
      </c>
      <c r="L133" s="7" t="str">
        <f>IF('תחזית רווה'!L$5=0,"",L43)</f>
        <v/>
      </c>
      <c r="M133" s="7" t="str">
        <f>IF('תחזית רווה'!M$5=0,"",M43)</f>
        <v/>
      </c>
      <c r="N133" s="7" t="str">
        <f>IF('תחזית רווה'!N$5=0,"",N43)</f>
        <v/>
      </c>
      <c r="O133" s="33" t="str">
        <f>IFERROR(O132/$O$95,"")</f>
        <v/>
      </c>
    </row>
    <row r="134" spans="2:15" x14ac:dyDescent="0.25">
      <c r="B134" s="26">
        <f t="shared" si="48"/>
        <v>0</v>
      </c>
      <c r="C134" s="7" t="str">
        <f>IF('תחזית רווה'!C$58=0,"",C44)</f>
        <v/>
      </c>
      <c r="D134" s="7" t="str">
        <f>IF('תחזית רווה'!D$58=0,"",D44)</f>
        <v/>
      </c>
      <c r="E134" s="7" t="str">
        <f>IF('תחזית רווה'!E$58=0,"",E44)</f>
        <v/>
      </c>
      <c r="F134" s="7" t="str">
        <f>IF('תחזית רווה'!F$58=0,"",F44)</f>
        <v/>
      </c>
      <c r="G134" s="7" t="str">
        <f>IF('תחזית רווה'!G$5=0,"",G44)</f>
        <v/>
      </c>
      <c r="H134" s="7" t="str">
        <f>IF('תחזית רווה'!H$5=0,"",H44)</f>
        <v/>
      </c>
      <c r="I134" s="7" t="str">
        <f>IF('תחזית רווה'!I$5=0,"",I44)</f>
        <v/>
      </c>
      <c r="J134" s="7" t="str">
        <f>IF('תחזית רווה'!J$5=0,"",J44)</f>
        <v/>
      </c>
      <c r="K134" s="7" t="str">
        <f>IF('תחזית רווה'!K$5=0,"",K44)</f>
        <v/>
      </c>
      <c r="L134" s="7" t="str">
        <f>IF('תחזית רווה'!L$5=0,"",L44)</f>
        <v/>
      </c>
      <c r="M134" s="7" t="str">
        <f>IF('תחזית רווה'!M$5=0,"",M44)</f>
        <v/>
      </c>
      <c r="N134" s="7" t="str">
        <f>IF('תחזית רווה'!N$5=0,"",N44)</f>
        <v/>
      </c>
      <c r="O134" s="37">
        <f>IFERROR(SUM(C134:N134),"")</f>
        <v>0</v>
      </c>
    </row>
    <row r="135" spans="2:15" x14ac:dyDescent="0.25">
      <c r="B135" s="26" t="str">
        <f t="shared" si="48"/>
        <v>%</v>
      </c>
      <c r="C135" s="7" t="str">
        <f>IF('תחזית רווה'!C$58=0,"",C45)</f>
        <v/>
      </c>
      <c r="D135" s="7" t="str">
        <f>IF('תחזית רווה'!D$58=0,"",D45)</f>
        <v/>
      </c>
      <c r="E135" s="7" t="str">
        <f>IF('תחזית רווה'!E$58=0,"",E45)</f>
        <v/>
      </c>
      <c r="F135" s="7" t="str">
        <f>IF('תחזית רווה'!F$58=0,"",F45)</f>
        <v/>
      </c>
      <c r="G135" s="7" t="str">
        <f>IF('תחזית רווה'!G$5=0,"",G45)</f>
        <v/>
      </c>
      <c r="H135" s="7" t="str">
        <f>IF('תחזית רווה'!H$5=0,"",H45)</f>
        <v/>
      </c>
      <c r="I135" s="7" t="str">
        <f>IF('תחזית רווה'!I$5=0,"",I45)</f>
        <v/>
      </c>
      <c r="J135" s="7" t="str">
        <f>IF('תחזית רווה'!J$5=0,"",J45)</f>
        <v/>
      </c>
      <c r="K135" s="7" t="str">
        <f>IF('תחזית רווה'!K$5=0,"",K45)</f>
        <v/>
      </c>
      <c r="L135" s="7" t="str">
        <f>IF('תחזית רווה'!L$5=0,"",L45)</f>
        <v/>
      </c>
      <c r="M135" s="7" t="str">
        <f>IF('תחזית רווה'!M$5=0,"",M45)</f>
        <v/>
      </c>
      <c r="N135" s="7" t="str">
        <f>IF('תחזית רווה'!N$5=0,"",N45)</f>
        <v/>
      </c>
      <c r="O135" s="33" t="str">
        <f>IFERROR(O134/$O$95,"")</f>
        <v/>
      </c>
    </row>
    <row r="136" spans="2:15" x14ac:dyDescent="0.25">
      <c r="B136" s="26">
        <f t="shared" si="48"/>
        <v>0</v>
      </c>
      <c r="C136" s="7" t="str">
        <f>IF('תחזית רווה'!C$58=0,"",C46)</f>
        <v/>
      </c>
      <c r="D136" s="7" t="str">
        <f>IF('תחזית רווה'!D$58=0,"",D46)</f>
        <v/>
      </c>
      <c r="E136" s="7" t="str">
        <f>IF('תחזית רווה'!E$58=0,"",E46)</f>
        <v/>
      </c>
      <c r="F136" s="7" t="str">
        <f>IF('תחזית רווה'!F$58=0,"",F46)</f>
        <v/>
      </c>
      <c r="G136" s="7" t="str">
        <f>IF('תחזית רווה'!G$5=0,"",G46)</f>
        <v/>
      </c>
      <c r="H136" s="7" t="str">
        <f>IF('תחזית רווה'!H$5=0,"",H46)</f>
        <v/>
      </c>
      <c r="I136" s="7" t="str">
        <f>IF('תחזית רווה'!I$5=0,"",I46)</f>
        <v/>
      </c>
      <c r="J136" s="7" t="str">
        <f>IF('תחזית רווה'!J$5=0,"",J46)</f>
        <v/>
      </c>
      <c r="K136" s="7" t="str">
        <f>IF('תחזית רווה'!K$5=0,"",K46)</f>
        <v/>
      </c>
      <c r="L136" s="7" t="str">
        <f>IF('תחזית רווה'!L$5=0,"",L46)</f>
        <v/>
      </c>
      <c r="M136" s="7" t="str">
        <f>IF('תחזית רווה'!M$5=0,"",M46)</f>
        <v/>
      </c>
      <c r="N136" s="7" t="str">
        <f>IF('תחזית רווה'!N$5=0,"",N46)</f>
        <v/>
      </c>
      <c r="O136" s="37">
        <f>IFERROR(SUM(C136:N136),"")</f>
        <v>0</v>
      </c>
    </row>
    <row r="137" spans="2:15" x14ac:dyDescent="0.25">
      <c r="B137" s="26" t="str">
        <f t="shared" si="48"/>
        <v>%</v>
      </c>
      <c r="C137" s="7" t="str">
        <f>IF('תחזית רווה'!C$58=0,"",C47)</f>
        <v/>
      </c>
      <c r="D137" s="7" t="str">
        <f>IF('תחזית רווה'!D$58=0,"",D47)</f>
        <v/>
      </c>
      <c r="E137" s="7" t="str">
        <f>IF('תחזית רווה'!E$58=0,"",E47)</f>
        <v/>
      </c>
      <c r="F137" s="7" t="str">
        <f>IF('תחזית רווה'!F$58=0,"",F47)</f>
        <v/>
      </c>
      <c r="G137" s="7" t="str">
        <f>IF('תחזית רווה'!G$5=0,"",G47)</f>
        <v/>
      </c>
      <c r="H137" s="7" t="str">
        <f>IF('תחזית רווה'!H$5=0,"",H47)</f>
        <v/>
      </c>
      <c r="I137" s="7" t="str">
        <f>IF('תחזית רווה'!I$5=0,"",I47)</f>
        <v/>
      </c>
      <c r="J137" s="7" t="str">
        <f>IF('תחזית רווה'!J$5=0,"",J47)</f>
        <v/>
      </c>
      <c r="K137" s="7" t="str">
        <f>IF('תחזית רווה'!K$5=0,"",K47)</f>
        <v/>
      </c>
      <c r="L137" s="7" t="str">
        <f>IF('תחזית רווה'!L$5=0,"",L47)</f>
        <v/>
      </c>
      <c r="M137" s="7" t="str">
        <f>IF('תחזית רווה'!M$5=0,"",M47)</f>
        <v/>
      </c>
      <c r="N137" s="7" t="str">
        <f>IF('תחזית רווה'!N$5=0,"",N47)</f>
        <v/>
      </c>
      <c r="O137" s="33" t="str">
        <f>IFERROR(O136/$O$95,"")</f>
        <v/>
      </c>
    </row>
    <row r="138" spans="2:15" x14ac:dyDescent="0.25">
      <c r="B138" s="26">
        <f t="shared" si="48"/>
        <v>0</v>
      </c>
      <c r="C138" s="7" t="str">
        <f>IF('תחזית רווה'!C$58=0,"",C48)</f>
        <v/>
      </c>
      <c r="D138" s="7" t="str">
        <f>IF('תחזית רווה'!D$58=0,"",D48)</f>
        <v/>
      </c>
      <c r="E138" s="7" t="str">
        <f>IF('תחזית רווה'!E$58=0,"",E48)</f>
        <v/>
      </c>
      <c r="F138" s="7" t="str">
        <f>IF('תחזית רווה'!F$58=0,"",F48)</f>
        <v/>
      </c>
      <c r="G138" s="7" t="str">
        <f>IF('תחזית רווה'!G$5=0,"",G48)</f>
        <v/>
      </c>
      <c r="H138" s="7" t="str">
        <f>IF('תחזית רווה'!H$5=0,"",H48)</f>
        <v/>
      </c>
      <c r="I138" s="7" t="str">
        <f>IF('תחזית רווה'!I$5=0,"",I48)</f>
        <v/>
      </c>
      <c r="J138" s="7" t="str">
        <f>IF('תחזית רווה'!J$5=0,"",J48)</f>
        <v/>
      </c>
      <c r="K138" s="7" t="str">
        <f>IF('תחזית רווה'!K$5=0,"",K48)</f>
        <v/>
      </c>
      <c r="L138" s="7" t="str">
        <f>IF('תחזית רווה'!L$5=0,"",L48)</f>
        <v/>
      </c>
      <c r="M138" s="7" t="str">
        <f>IF('תחזית רווה'!M$5=0,"",M48)</f>
        <v/>
      </c>
      <c r="N138" s="7" t="str">
        <f>IF('תחזית רווה'!N$5=0,"",N48)</f>
        <v/>
      </c>
      <c r="O138" s="37">
        <f>IFERROR(SUM(C138:N138),"")</f>
        <v>0</v>
      </c>
    </row>
    <row r="139" spans="2:15" x14ac:dyDescent="0.25">
      <c r="B139" s="26" t="str">
        <f t="shared" si="48"/>
        <v>%</v>
      </c>
      <c r="C139" s="7" t="str">
        <f>IF('תחזית רווה'!C$58=0,"",C49)</f>
        <v/>
      </c>
      <c r="D139" s="7" t="str">
        <f>IF('תחזית רווה'!D$58=0,"",D49)</f>
        <v/>
      </c>
      <c r="E139" s="7" t="str">
        <f>IF('תחזית רווה'!E$58=0,"",E49)</f>
        <v/>
      </c>
      <c r="F139" s="7" t="str">
        <f>IF('תחזית רווה'!F$58=0,"",F49)</f>
        <v/>
      </c>
      <c r="G139" s="7" t="str">
        <f>IF('תחזית רווה'!G$5=0,"",G49)</f>
        <v/>
      </c>
      <c r="H139" s="7" t="str">
        <f>IF('תחזית רווה'!H$5=0,"",H49)</f>
        <v/>
      </c>
      <c r="I139" s="7" t="str">
        <f>IF('תחזית רווה'!I$5=0,"",I49)</f>
        <v/>
      </c>
      <c r="J139" s="7" t="str">
        <f>IF('תחזית רווה'!J$5=0,"",J49)</f>
        <v/>
      </c>
      <c r="K139" s="7" t="str">
        <f>IF('תחזית רווה'!K$5=0,"",K49)</f>
        <v/>
      </c>
      <c r="L139" s="7" t="str">
        <f>IF('תחזית רווה'!L$5=0,"",L49)</f>
        <v/>
      </c>
      <c r="M139" s="7" t="str">
        <f>IF('תחזית רווה'!M$5=0,"",M49)</f>
        <v/>
      </c>
      <c r="N139" s="7" t="str">
        <f>IF('תחזית רווה'!N$5=0,"",N49)</f>
        <v/>
      </c>
      <c r="O139" s="33" t="str">
        <f>IFERROR(O138/$O$95,"")</f>
        <v/>
      </c>
    </row>
    <row r="140" spans="2:15" x14ac:dyDescent="0.25">
      <c r="B140" s="26">
        <f t="shared" si="48"/>
        <v>0</v>
      </c>
      <c r="C140" s="7" t="str">
        <f>IF('תחזית רווה'!C$58=0,"",C50)</f>
        <v/>
      </c>
      <c r="D140" s="7" t="str">
        <f>IF('תחזית רווה'!D$58=0,"",D50)</f>
        <v/>
      </c>
      <c r="E140" s="7" t="str">
        <f>IF('תחזית רווה'!E$58=0,"",E50)</f>
        <v/>
      </c>
      <c r="F140" s="7" t="str">
        <f>IF('תחזית רווה'!F$58=0,"",F50)</f>
        <v/>
      </c>
      <c r="G140" s="7" t="str">
        <f>IF('תחזית רווה'!G$5=0,"",G50)</f>
        <v/>
      </c>
      <c r="H140" s="7" t="str">
        <f>IF('תחזית רווה'!H$5=0,"",H50)</f>
        <v/>
      </c>
      <c r="I140" s="7" t="str">
        <f>IF('תחזית רווה'!I$5=0,"",I50)</f>
        <v/>
      </c>
      <c r="J140" s="7" t="str">
        <f>IF('תחזית רווה'!J$5=0,"",J50)</f>
        <v/>
      </c>
      <c r="K140" s="7" t="str">
        <f>IF('תחזית רווה'!K$5=0,"",K50)</f>
        <v/>
      </c>
      <c r="L140" s="7" t="str">
        <f>IF('תחזית רווה'!L$5=0,"",L50)</f>
        <v/>
      </c>
      <c r="M140" s="7" t="str">
        <f>IF('תחזית רווה'!M$5=0,"",M50)</f>
        <v/>
      </c>
      <c r="N140" s="7" t="str">
        <f>IF('תחזית רווה'!N$5=0,"",N50)</f>
        <v/>
      </c>
      <c r="O140" s="37">
        <f>IFERROR(SUM(C140:N140),"")</f>
        <v>0</v>
      </c>
    </row>
    <row r="141" spans="2:15" x14ac:dyDescent="0.25">
      <c r="B141" s="26" t="str">
        <f t="shared" si="48"/>
        <v>%</v>
      </c>
      <c r="C141" s="7" t="str">
        <f>IF('תחזית רווה'!C$58=0,"",C51)</f>
        <v/>
      </c>
      <c r="D141" s="7" t="str">
        <f>IF('תחזית רווה'!D$58=0,"",D51)</f>
        <v/>
      </c>
      <c r="E141" s="7" t="str">
        <f>IF('תחזית רווה'!E$58=0,"",E51)</f>
        <v/>
      </c>
      <c r="F141" s="7" t="str">
        <f>IF('תחזית רווה'!F$58=0,"",F51)</f>
        <v/>
      </c>
      <c r="G141" s="7" t="str">
        <f>IF('תחזית רווה'!G$5=0,"",G51)</f>
        <v/>
      </c>
      <c r="H141" s="7" t="str">
        <f>IF('תחזית רווה'!H$5=0,"",H51)</f>
        <v/>
      </c>
      <c r="I141" s="7" t="str">
        <f>IF('תחזית רווה'!I$5=0,"",I51)</f>
        <v/>
      </c>
      <c r="J141" s="7" t="str">
        <f>IF('תחזית רווה'!J$5=0,"",J51)</f>
        <v/>
      </c>
      <c r="K141" s="7" t="str">
        <f>IF('תחזית רווה'!K$5=0,"",K51)</f>
        <v/>
      </c>
      <c r="L141" s="7" t="str">
        <f>IF('תחזית רווה'!L$5=0,"",L51)</f>
        <v/>
      </c>
      <c r="M141" s="7" t="str">
        <f>IF('תחזית רווה'!M$5=0,"",M51)</f>
        <v/>
      </c>
      <c r="N141" s="7" t="str">
        <f>IF('תחזית רווה'!N$5=0,"",N51)</f>
        <v/>
      </c>
      <c r="O141" s="33" t="str">
        <f>IFERROR(O140/$O$95,"")</f>
        <v/>
      </c>
    </row>
    <row r="142" spans="2:15" x14ac:dyDescent="0.25">
      <c r="B142" s="53" t="str">
        <f t="shared" si="48"/>
        <v>הוצאות קבועות</v>
      </c>
      <c r="C142" s="15" t="str">
        <f>IF('תחזית רווה'!C$58=0,"",C52)</f>
        <v/>
      </c>
      <c r="D142" s="15" t="str">
        <f>IF('תחזית רווה'!D$58=0,"",D52)</f>
        <v/>
      </c>
      <c r="E142" s="15" t="str">
        <f>IF('תחזית רווה'!E$58=0,"",E52)</f>
        <v/>
      </c>
      <c r="F142" s="15" t="str">
        <f>IF('תחזית רווה'!F$58=0,"",F52)</f>
        <v/>
      </c>
      <c r="G142" s="15" t="str">
        <f>IF('תחזית רווה'!G$5=0,"",G52)</f>
        <v/>
      </c>
      <c r="H142" s="15" t="str">
        <f>IF('תחזית רווה'!H$5=0,"",H52)</f>
        <v/>
      </c>
      <c r="I142" s="15" t="str">
        <f>IF('תחזית רווה'!I$5=0,"",I52)</f>
        <v/>
      </c>
      <c r="J142" s="15" t="str">
        <f>IF('תחזית רווה'!J$5=0,"",J52)</f>
        <v/>
      </c>
      <c r="K142" s="15" t="str">
        <f>IF('תחזית רווה'!K$5=0,"",K52)</f>
        <v/>
      </c>
      <c r="L142" s="15" t="str">
        <f>IF('תחזית רווה'!L$5=0,"",L52)</f>
        <v/>
      </c>
      <c r="M142" s="15" t="str">
        <f>IF('תחזית רווה'!M$5=0,"",M52)</f>
        <v/>
      </c>
      <c r="N142" s="15" t="str">
        <f>IF('תחזית רווה'!N$5=0,"",N52)</f>
        <v/>
      </c>
      <c r="O142" s="54">
        <f>IFERROR(SUM(C142:N142),"")</f>
        <v>0</v>
      </c>
    </row>
    <row r="143" spans="2:15" x14ac:dyDescent="0.25">
      <c r="B143" s="26" t="str">
        <f t="shared" si="48"/>
        <v>%</v>
      </c>
      <c r="C143" s="7" t="str">
        <f>IF('תחזית רווה'!C$58=0,"",C53)</f>
        <v/>
      </c>
      <c r="D143" s="7" t="str">
        <f>IF('תחזית רווה'!D$58=0,"",D53)</f>
        <v/>
      </c>
      <c r="E143" s="7" t="str">
        <f>IF('תחזית רווה'!E$58=0,"",E53)</f>
        <v/>
      </c>
      <c r="F143" s="7" t="str">
        <f>IF('תחזית רווה'!F$58=0,"",F53)</f>
        <v/>
      </c>
      <c r="G143" s="7" t="str">
        <f>IF('תחזית רווה'!G$5=0,"",G53)</f>
        <v/>
      </c>
      <c r="H143" s="7" t="str">
        <f>IF('תחזית רווה'!H$5=0,"",H53)</f>
        <v/>
      </c>
      <c r="I143" s="7" t="str">
        <f>IF('תחזית רווה'!I$5=0,"",I53)</f>
        <v/>
      </c>
      <c r="J143" s="7" t="str">
        <f>IF('תחזית רווה'!J$5=0,"",J53)</f>
        <v/>
      </c>
      <c r="K143" s="7" t="str">
        <f>IF('תחזית רווה'!K$5=0,"",K53)</f>
        <v/>
      </c>
      <c r="L143" s="7" t="str">
        <f>IF('תחזית רווה'!L$5=0,"",L53)</f>
        <v/>
      </c>
      <c r="M143" s="7" t="str">
        <f>IF('תחזית רווה'!M$5=0,"",M53)</f>
        <v/>
      </c>
      <c r="N143" s="7" t="str">
        <f>IF('תחזית רווה'!N$5=0,"",N53)</f>
        <v/>
      </c>
      <c r="O143" s="33" t="str">
        <f>IFERROR(O142/$O$95,"")</f>
        <v/>
      </c>
    </row>
    <row r="144" spans="2:15" x14ac:dyDescent="0.25">
      <c r="B144" s="53" t="str">
        <f t="shared" si="48"/>
        <v>מימון</v>
      </c>
      <c r="C144" s="15" t="str">
        <f>IF('תחזית רווה'!C$58=0,"",C54)</f>
        <v/>
      </c>
      <c r="D144" s="15" t="str">
        <f>IF('תחזית רווה'!D$58=0,"",D54)</f>
        <v/>
      </c>
      <c r="E144" s="15" t="str">
        <f>IF('תחזית רווה'!E$58=0,"",E54)</f>
        <v/>
      </c>
      <c r="F144" s="15" t="str">
        <f>IF('תחזית רווה'!F$58=0,"",F54)</f>
        <v/>
      </c>
      <c r="G144" s="15" t="str">
        <f>IF('תחזית רווה'!G$5=0,"",G54)</f>
        <v/>
      </c>
      <c r="H144" s="15" t="str">
        <f>IF('תחזית רווה'!H$5=0,"",H54)</f>
        <v/>
      </c>
      <c r="I144" s="15" t="str">
        <f>IF('תחזית רווה'!I$5=0,"",I54)</f>
        <v/>
      </c>
      <c r="J144" s="15" t="str">
        <f>IF('תחזית רווה'!J$5=0,"",J54)</f>
        <v/>
      </c>
      <c r="K144" s="15" t="str">
        <f>IF('תחזית רווה'!K$5=0,"",K54)</f>
        <v/>
      </c>
      <c r="L144" s="15" t="str">
        <f>IF('תחזית רווה'!L$5=0,"",L54)</f>
        <v/>
      </c>
      <c r="M144" s="15" t="str">
        <f>IF('תחזית רווה'!M$5=0,"",M54)</f>
        <v/>
      </c>
      <c r="N144" s="15" t="str">
        <f>IF('תחזית רווה'!N$5=0,"",N54)</f>
        <v/>
      </c>
      <c r="O144" s="54">
        <f>IFERROR(SUM(C144:N144),"")</f>
        <v>0</v>
      </c>
    </row>
    <row r="145" spans="2:15" x14ac:dyDescent="0.25">
      <c r="B145" s="26" t="str">
        <f t="shared" si="48"/>
        <v>%</v>
      </c>
      <c r="C145" s="7" t="str">
        <f>IF('תחזית רווה'!C$58=0,"",C55)</f>
        <v/>
      </c>
      <c r="D145" s="7" t="str">
        <f>IF('תחזית רווה'!D$58=0,"",D55)</f>
        <v/>
      </c>
      <c r="E145" s="7" t="str">
        <f>IF('תחזית רווה'!E$58=0,"",E55)</f>
        <v/>
      </c>
      <c r="F145" s="7" t="str">
        <f>IF('תחזית רווה'!F$58=0,"",F55)</f>
        <v/>
      </c>
      <c r="G145" s="7" t="str">
        <f>IF('תחזית רווה'!G$5=0,"",G55)</f>
        <v/>
      </c>
      <c r="H145" s="7" t="str">
        <f>IF('תחזית רווה'!H$5=0,"",H55)</f>
        <v/>
      </c>
      <c r="I145" s="7" t="str">
        <f>IF('תחזית רווה'!I$5=0,"",I55)</f>
        <v/>
      </c>
      <c r="J145" s="7" t="str">
        <f>IF('תחזית רווה'!J$5=0,"",J55)</f>
        <v/>
      </c>
      <c r="K145" s="7" t="str">
        <f>IF('תחזית רווה'!K$5=0,"",K55)</f>
        <v/>
      </c>
      <c r="L145" s="7" t="str">
        <f>IF('תחזית רווה'!L$5=0,"",L55)</f>
        <v/>
      </c>
      <c r="M145" s="7" t="str">
        <f>IF('תחזית רווה'!M$5=0,"",M55)</f>
        <v/>
      </c>
      <c r="N145" s="7" t="str">
        <f>IF('תחזית רווה'!N$5=0,"",N55)</f>
        <v/>
      </c>
      <c r="O145" s="33" t="str">
        <f>IFERROR(O144/$O$95,"")</f>
        <v/>
      </c>
    </row>
    <row r="146" spans="2:15" x14ac:dyDescent="0.25">
      <c r="B146" s="53" t="str">
        <f t="shared" si="48"/>
        <v>סה"כ הוצאות</v>
      </c>
      <c r="C146" s="15" t="str">
        <f>IF('תחזית רווה'!C$58=0,"",C56)</f>
        <v/>
      </c>
      <c r="D146" s="15" t="str">
        <f>IF('תחזית רווה'!D$58=0,"",D56)</f>
        <v/>
      </c>
      <c r="E146" s="15" t="str">
        <f>IF('תחזית רווה'!E$58=0,"",E56)</f>
        <v/>
      </c>
      <c r="F146" s="15" t="str">
        <f>IF('תחזית רווה'!F$58=0,"",F56)</f>
        <v/>
      </c>
      <c r="G146" s="15" t="str">
        <f>IF('תחזית רווה'!G$5=0,"",G56)</f>
        <v/>
      </c>
      <c r="H146" s="15" t="str">
        <f>IF('תחזית רווה'!H$5=0,"",H56)</f>
        <v/>
      </c>
      <c r="I146" s="15" t="str">
        <f>IF('תחזית רווה'!I$5=0,"",I56)</f>
        <v/>
      </c>
      <c r="J146" s="15" t="str">
        <f>IF('תחזית רווה'!J$5=0,"",J56)</f>
        <v/>
      </c>
      <c r="K146" s="15" t="str">
        <f>IF('תחזית רווה'!K$5=0,"",K56)</f>
        <v/>
      </c>
      <c r="L146" s="15" t="str">
        <f>IF('תחזית רווה'!L$5=0,"",L56)</f>
        <v/>
      </c>
      <c r="M146" s="15" t="str">
        <f>IF('תחזית רווה'!M$5=0,"",M56)</f>
        <v/>
      </c>
      <c r="N146" s="15" t="str">
        <f>IF('תחזית רווה'!N$5=0,"",N56)</f>
        <v/>
      </c>
      <c r="O146" s="54">
        <f>IFERROR(SUM(C146:N146),"")</f>
        <v>0</v>
      </c>
    </row>
    <row r="147" spans="2:15" x14ac:dyDescent="0.25">
      <c r="B147" s="26" t="str">
        <f t="shared" si="48"/>
        <v>%</v>
      </c>
      <c r="C147" s="7" t="str">
        <f>IF('תחזית רווה'!C$58=0,"",C57)</f>
        <v/>
      </c>
      <c r="D147" s="7" t="str">
        <f>IF('תחזית רווה'!D$58=0,"",D57)</f>
        <v/>
      </c>
      <c r="E147" s="7" t="str">
        <f>IF('תחזית רווה'!E$58=0,"",E57)</f>
        <v/>
      </c>
      <c r="F147" s="7" t="str">
        <f>IF('תחזית רווה'!F$58=0,"",F57)</f>
        <v/>
      </c>
      <c r="G147" s="7" t="str">
        <f>IF('תחזית רווה'!G$5=0,"",G57)</f>
        <v/>
      </c>
      <c r="H147" s="7" t="str">
        <f>IF('תחזית רווה'!H$5=0,"",H57)</f>
        <v/>
      </c>
      <c r="I147" s="7" t="str">
        <f>IF('תחזית רווה'!I$5=0,"",I57)</f>
        <v/>
      </c>
      <c r="J147" s="7" t="str">
        <f>IF('תחזית רווה'!J$5=0,"",J57)</f>
        <v/>
      </c>
      <c r="K147" s="7" t="str">
        <f>IF('תחזית רווה'!K$5=0,"",K57)</f>
        <v/>
      </c>
      <c r="L147" s="7" t="str">
        <f>IF('תחזית רווה'!L$5=0,"",L57)</f>
        <v/>
      </c>
      <c r="M147" s="7" t="str">
        <f>IF('תחזית רווה'!M$5=0,"",M57)</f>
        <v/>
      </c>
      <c r="N147" s="7" t="str">
        <f>IF('תחזית רווה'!N$5=0,"",N57)</f>
        <v/>
      </c>
      <c r="O147" s="33" t="str">
        <f>IFERROR(O146/$O$95,"")</f>
        <v/>
      </c>
    </row>
    <row r="148" spans="2:15" x14ac:dyDescent="0.25">
      <c r="B148" s="53" t="str">
        <f t="shared" si="48"/>
        <v>רווח לפני מס</v>
      </c>
      <c r="C148" s="15" t="str">
        <f>IF('תחזית רווה'!C$58=0,"",C58)</f>
        <v/>
      </c>
      <c r="D148" s="15" t="str">
        <f>IF('תחזית רווה'!D$58=0,"",D58)</f>
        <v/>
      </c>
      <c r="E148" s="15" t="str">
        <f>IF('תחזית רווה'!E$58=0,"",E58)</f>
        <v/>
      </c>
      <c r="F148" s="15" t="str">
        <f>IF('תחזית רווה'!F$58=0,"",F58)</f>
        <v/>
      </c>
      <c r="G148" s="15" t="str">
        <f>IF('תחזית רווה'!G$5=0,"",G58)</f>
        <v/>
      </c>
      <c r="H148" s="15" t="str">
        <f>IF('תחזית רווה'!H$5=0,"",H58)</f>
        <v/>
      </c>
      <c r="I148" s="15" t="str">
        <f>IF('תחזית רווה'!I$5=0,"",I58)</f>
        <v/>
      </c>
      <c r="J148" s="15" t="str">
        <f>IF('תחזית רווה'!J$5=0,"",J58)</f>
        <v/>
      </c>
      <c r="K148" s="15" t="str">
        <f>IF('תחזית רווה'!K$5=0,"",K58)</f>
        <v/>
      </c>
      <c r="L148" s="15" t="str">
        <f>IF('תחזית רווה'!L$5=0,"",L58)</f>
        <v/>
      </c>
      <c r="M148" s="15" t="str">
        <f>IF('תחזית רווה'!M$5=0,"",M58)</f>
        <v/>
      </c>
      <c r="N148" s="15" t="str">
        <f>IF('תחזית רווה'!N$5=0,"",N58)</f>
        <v/>
      </c>
      <c r="O148" s="54">
        <f>IFERROR(SUM(C148:N148),"")</f>
        <v>0</v>
      </c>
    </row>
    <row r="149" spans="2:15" x14ac:dyDescent="0.25">
      <c r="B149" s="26" t="str">
        <f t="shared" si="48"/>
        <v>%</v>
      </c>
      <c r="C149" s="7" t="str">
        <f>IF('תחזית רווה'!C$58=0,"",C59)</f>
        <v/>
      </c>
      <c r="D149" s="7" t="str">
        <f>IF('תחזית רווה'!D$58=0,"",D59)</f>
        <v/>
      </c>
      <c r="E149" s="7" t="str">
        <f>IF('תחזית רווה'!E$58=0,"",E59)</f>
        <v/>
      </c>
      <c r="F149" s="7" t="str">
        <f>IF('תחזית רווה'!F$58=0,"",F59)</f>
        <v/>
      </c>
      <c r="G149" s="7" t="str">
        <f>IF('תחזית רווה'!G$5=0,"",G59)</f>
        <v/>
      </c>
      <c r="H149" s="7" t="str">
        <f>IF('תחזית רווה'!H$5=0,"",H59)</f>
        <v/>
      </c>
      <c r="I149" s="7" t="str">
        <f>IF('תחזית רווה'!I$5=0,"",I59)</f>
        <v/>
      </c>
      <c r="J149" s="7" t="str">
        <f>IF('תחזית רווה'!J$5=0,"",J59)</f>
        <v/>
      </c>
      <c r="K149" s="7" t="str">
        <f>IF('תחזית רווה'!K$5=0,"",K59)</f>
        <v/>
      </c>
      <c r="L149" s="7" t="str">
        <f>IF('תחזית רווה'!L$5=0,"",L59)</f>
        <v/>
      </c>
      <c r="M149" s="7" t="str">
        <f>IF('תחזית רווה'!M$5=0,"",M59)</f>
        <v/>
      </c>
      <c r="N149" s="7" t="str">
        <f>IF('תחזית רווה'!N$5=0,"",N59)</f>
        <v/>
      </c>
      <c r="O149" s="33" t="str">
        <f>IFERROR(O148/$O$95,"")</f>
        <v/>
      </c>
    </row>
    <row r="150" spans="2:15" x14ac:dyDescent="0.25">
      <c r="B150" s="26">
        <f t="shared" si="48"/>
        <v>0</v>
      </c>
      <c r="C150" s="7" t="str">
        <f>IF('תחזית רווה'!C$58=0,"",C60)</f>
        <v/>
      </c>
      <c r="D150" s="7" t="str">
        <f>IF('תחזית רווה'!D$58=0,"",D60)</f>
        <v/>
      </c>
      <c r="E150" s="7" t="str">
        <f>IF('תחזית רווה'!E$58=0,"",E60)</f>
        <v/>
      </c>
      <c r="F150" s="7" t="str">
        <f>IF('תחזית רווה'!F$58=0,"",F60)</f>
        <v/>
      </c>
      <c r="G150" s="7" t="str">
        <f>IF('תחזית רווה'!G$5=0,"",G60)</f>
        <v/>
      </c>
      <c r="H150" s="7" t="str">
        <f>IF('תחזית רווה'!H$5=0,"",H60)</f>
        <v/>
      </c>
      <c r="I150" s="7" t="str">
        <f>IF('תחזית רווה'!I$5=0,"",I60)</f>
        <v/>
      </c>
      <c r="J150" s="7" t="str">
        <f>IF('תחזית רווה'!J$5=0,"",J60)</f>
        <v/>
      </c>
      <c r="K150" s="7" t="str">
        <f>IF('תחזית רווה'!K$5=0,"",K60)</f>
        <v/>
      </c>
      <c r="L150" s="7" t="str">
        <f>IF('תחזית רווה'!L$5=0,"",L60)</f>
        <v/>
      </c>
      <c r="M150" s="7" t="str">
        <f>IF('תחזית רווה'!M$5=0,"",M60)</f>
        <v/>
      </c>
      <c r="N150" s="7" t="str">
        <f>IF('תחזית רווה'!N$5=0,"",N60)</f>
        <v/>
      </c>
      <c r="O150" s="37"/>
    </row>
    <row r="151" spans="2:15" ht="14" thickBot="1" x14ac:dyDescent="0.3">
      <c r="B151" s="29">
        <f t="shared" si="48"/>
        <v>0</v>
      </c>
      <c r="C151" s="34" t="str">
        <f>IF('תחזית רווה'!C$58=0,"",C61)</f>
        <v/>
      </c>
      <c r="D151" s="34" t="str">
        <f>IF('תחזית רווה'!D$58=0,"",D61)</f>
        <v/>
      </c>
      <c r="E151" s="34" t="str">
        <f>IF('תחזית רווה'!E$58=0,"",E61)</f>
        <v/>
      </c>
      <c r="F151" s="34" t="str">
        <f>IF('תחזית רווה'!F$58=0,"",F61)</f>
        <v/>
      </c>
      <c r="G151" s="34" t="str">
        <f>IF('תחזית רווה'!G$5=0,"",G61)</f>
        <v/>
      </c>
      <c r="H151" s="34" t="str">
        <f>IF('תחזית רווה'!H$5=0,"",H61)</f>
        <v/>
      </c>
      <c r="I151" s="34" t="str">
        <f>IF('תחזית רווה'!I$5=0,"",I61)</f>
        <v/>
      </c>
      <c r="J151" s="34" t="str">
        <f>IF('תחזית רווה'!J$5=0,"",J61)</f>
        <v/>
      </c>
      <c r="K151" s="34" t="str">
        <f>IF('תחזית רווה'!K$5=0,"",K61)</f>
        <v/>
      </c>
      <c r="L151" s="34" t="str">
        <f>IF('תחזית רווה'!L$5=0,"",L61)</f>
        <v/>
      </c>
      <c r="M151" s="34" t="str">
        <f>IF('תחזית רווה'!M$5=0,"",M61)</f>
        <v/>
      </c>
      <c r="N151" s="34" t="str">
        <f>IF('תחזית רווה'!N$5=0,"",N61)</f>
        <v/>
      </c>
      <c r="O151" s="35"/>
    </row>
    <row r="152" spans="2:15" x14ac:dyDescent="0.25">
      <c r="B152" s="31" t="str">
        <f t="shared" si="48"/>
        <v>הוצאות תזרימיות</v>
      </c>
      <c r="C152" s="32" t="str">
        <f>IF('תחזית רווה'!C$58=0,"",C62)</f>
        <v/>
      </c>
      <c r="D152" s="32" t="str">
        <f>IF('תחזית רווה'!D$58=0,"",D62)</f>
        <v/>
      </c>
      <c r="E152" s="32" t="str">
        <f>IF('תחזית רווה'!E$58=0,"",E62)</f>
        <v/>
      </c>
      <c r="F152" s="32" t="str">
        <f>IF('תחזית רווה'!F$58=0,"",F62)</f>
        <v/>
      </c>
      <c r="G152" s="32" t="str">
        <f>IF('תחזית רווה'!G$5=0,"",G62)</f>
        <v/>
      </c>
      <c r="H152" s="32" t="str">
        <f>IF('תחזית רווה'!H$5=0,"",H62)</f>
        <v/>
      </c>
      <c r="I152" s="32" t="str">
        <f>IF('תחזית רווה'!I$5=0,"",I62)</f>
        <v/>
      </c>
      <c r="J152" s="32" t="str">
        <f>IF('תחזית רווה'!J$5=0,"",J62)</f>
        <v/>
      </c>
      <c r="K152" s="32" t="str">
        <f>IF('תחזית רווה'!K$5=0,"",K62)</f>
        <v/>
      </c>
      <c r="L152" s="32" t="str">
        <f>IF('תחזית רווה'!L$5=0,"",L62)</f>
        <v/>
      </c>
      <c r="M152" s="32" t="str">
        <f>IF('תחזית רווה'!M$5=0,"",M62)</f>
        <v/>
      </c>
      <c r="N152" s="32" t="str">
        <f>IF('תחזית רווה'!N$5=0,"",N62)</f>
        <v/>
      </c>
      <c r="O152" s="36"/>
    </row>
    <row r="153" spans="2:15" x14ac:dyDescent="0.25">
      <c r="B153" s="26">
        <f t="shared" si="48"/>
        <v>0</v>
      </c>
      <c r="C153" s="7" t="str">
        <f>IF('תחזית רווה'!C$58=0,"",C63)</f>
        <v/>
      </c>
      <c r="D153" s="7" t="str">
        <f>IF('תחזית רווה'!D$58=0,"",D63)</f>
        <v/>
      </c>
      <c r="E153" s="7" t="str">
        <f>IF('תחזית רווה'!E$58=0,"",E63)</f>
        <v/>
      </c>
      <c r="F153" s="7" t="str">
        <f>IF('תחזית רווה'!F$58=0,"",F63)</f>
        <v/>
      </c>
      <c r="G153" s="7" t="str">
        <f>IF('תחזית רווה'!G$5=0,"",G63)</f>
        <v/>
      </c>
      <c r="H153" s="7" t="str">
        <f>IF('תחזית רווה'!H$5=0,"",H63)</f>
        <v/>
      </c>
      <c r="I153" s="7" t="str">
        <f>IF('תחזית רווה'!I$5=0,"",I63)</f>
        <v/>
      </c>
      <c r="J153" s="7" t="str">
        <f>IF('תחזית רווה'!J$5=0,"",J63)</f>
        <v/>
      </c>
      <c r="K153" s="7" t="str">
        <f>IF('תחזית רווה'!K$5=0,"",K63)</f>
        <v/>
      </c>
      <c r="L153" s="7" t="str">
        <f>IF('תחזית רווה'!L$5=0,"",L63)</f>
        <v/>
      </c>
      <c r="M153" s="7" t="str">
        <f>IF('תחזית רווה'!M$5=0,"",M63)</f>
        <v/>
      </c>
      <c r="N153" s="7" t="str">
        <f>IF('תחזית רווה'!N$5=0,"",N63)</f>
        <v/>
      </c>
      <c r="O153" s="37">
        <f t="shared" ref="O153" si="49">O63</f>
        <v>0</v>
      </c>
    </row>
    <row r="154" spans="2:15" x14ac:dyDescent="0.25">
      <c r="B154" s="26" t="str">
        <f t="shared" si="48"/>
        <v>רווח לתזרים</v>
      </c>
      <c r="C154" s="7" t="str">
        <f>IF('תחזית רווה'!C$58=0,"",C64)</f>
        <v/>
      </c>
      <c r="D154" s="7" t="str">
        <f>IF('תחזית רווה'!D$58=0,"",D64)</f>
        <v/>
      </c>
      <c r="E154" s="7" t="str">
        <f>IF('תחזית רווה'!E$58=0,"",E64)</f>
        <v/>
      </c>
      <c r="F154" s="7" t="str">
        <f>IF('תחזית רווה'!F$58=0,"",F64)</f>
        <v/>
      </c>
      <c r="G154" s="7" t="str">
        <f>IF('תחזית רווה'!G$5=0,"",G64)</f>
        <v/>
      </c>
      <c r="H154" s="7" t="str">
        <f>IF('תחזית רווה'!H$5=0,"",H64)</f>
        <v/>
      </c>
      <c r="I154" s="7" t="str">
        <f>IF('תחזית רווה'!I$5=0,"",I64)</f>
        <v/>
      </c>
      <c r="J154" s="7" t="str">
        <f>IF('תחזית רווה'!J$5=0,"",J64)</f>
        <v/>
      </c>
      <c r="K154" s="7" t="str">
        <f>IF('תחזית רווה'!K$5=0,"",K64)</f>
        <v/>
      </c>
      <c r="L154" s="7" t="str">
        <f>IF('תחזית רווה'!L$5=0,"",L64)</f>
        <v/>
      </c>
      <c r="M154" s="7" t="str">
        <f>IF('תחזית רווה'!M$5=0,"",M64)</f>
        <v/>
      </c>
      <c r="N154" s="7" t="str">
        <f>IF('תחזית רווה'!N$5=0,"",N64)</f>
        <v/>
      </c>
      <c r="O154" s="37">
        <f>IFERROR(SUM(C154:N154),"")</f>
        <v>0</v>
      </c>
    </row>
    <row r="155" spans="2:15" x14ac:dyDescent="0.25">
      <c r="B155" s="26" t="str">
        <f t="shared" si="48"/>
        <v>%</v>
      </c>
      <c r="C155" s="7" t="str">
        <f>IF('תחזית רווה'!C$58=0,"",C65)</f>
        <v/>
      </c>
      <c r="D155" s="7" t="str">
        <f>IF('תחזית רווה'!D$58=0,"",D65)</f>
        <v/>
      </c>
      <c r="E155" s="7" t="str">
        <f>IF('תחזית רווה'!E$58=0,"",E65)</f>
        <v/>
      </c>
      <c r="F155" s="7" t="str">
        <f>IF('תחזית רווה'!F$58=0,"",F65)</f>
        <v/>
      </c>
      <c r="G155" s="7" t="str">
        <f>IF('תחזית רווה'!G$5=0,"",G65)</f>
        <v/>
      </c>
      <c r="H155" s="7" t="str">
        <f>IF('תחזית רווה'!H$5=0,"",H65)</f>
        <v/>
      </c>
      <c r="I155" s="7" t="str">
        <f>IF('תחזית רווה'!I$5=0,"",I65)</f>
        <v/>
      </c>
      <c r="J155" s="7" t="str">
        <f>IF('תחזית רווה'!J$5=0,"",J65)</f>
        <v/>
      </c>
      <c r="K155" s="7" t="str">
        <f>IF('תחזית רווה'!K$5=0,"",K65)</f>
        <v/>
      </c>
      <c r="L155" s="7" t="str">
        <f>IF('תחזית רווה'!L$5=0,"",L65)</f>
        <v/>
      </c>
      <c r="M155" s="7" t="str">
        <f>IF('תחזית רווה'!M$5=0,"",M65)</f>
        <v/>
      </c>
      <c r="N155" s="7" t="str">
        <f>IF('תחזית רווה'!N$5=0,"",N65)</f>
        <v/>
      </c>
      <c r="O155" s="33" t="str">
        <f>IFERROR(O154/$O$95,"")</f>
        <v/>
      </c>
    </row>
    <row r="156" spans="2:15" x14ac:dyDescent="0.25">
      <c r="B156" s="26" t="str">
        <f t="shared" si="48"/>
        <v>השקעות / רכוש קבוע</v>
      </c>
      <c r="C156" s="7" t="str">
        <f>IF('תחזית רווה'!C$58=0,"",C66)</f>
        <v/>
      </c>
      <c r="D156" s="7" t="str">
        <f>IF('תחזית רווה'!D$58=0,"",D66)</f>
        <v/>
      </c>
      <c r="E156" s="7" t="str">
        <f>IF('תחזית רווה'!E$58=0,"",E66)</f>
        <v/>
      </c>
      <c r="F156" s="7" t="str">
        <f>IF('תחזית רווה'!F$58=0,"",F66)</f>
        <v/>
      </c>
      <c r="G156" s="7" t="str">
        <f>IF('תחזית רווה'!G$5=0,"",G66)</f>
        <v/>
      </c>
      <c r="H156" s="7" t="str">
        <f>IF('תחזית רווה'!H$5=0,"",H66)</f>
        <v/>
      </c>
      <c r="I156" s="7" t="str">
        <f>IF('תחזית רווה'!I$5=0,"",I66)</f>
        <v/>
      </c>
      <c r="J156" s="7" t="str">
        <f>IF('תחזית רווה'!J$5=0,"",J66)</f>
        <v/>
      </c>
      <c r="K156" s="7" t="str">
        <f>IF('תחזית רווה'!K$5=0,"",K66)</f>
        <v/>
      </c>
      <c r="L156" s="7" t="str">
        <f>IF('תחזית רווה'!L$5=0,"",L66)</f>
        <v/>
      </c>
      <c r="M156" s="7" t="str">
        <f>IF('תחזית רווה'!M$5=0,"",M66)</f>
        <v/>
      </c>
      <c r="N156" s="7" t="str">
        <f>IF('תחזית רווה'!N$5=0,"",N66)</f>
        <v/>
      </c>
      <c r="O156" s="37">
        <f>IFERROR(SUM(C156:N156),"")</f>
        <v>0</v>
      </c>
    </row>
    <row r="157" spans="2:15" x14ac:dyDescent="0.25">
      <c r="B157" s="26" t="str">
        <f t="shared" si="48"/>
        <v>%</v>
      </c>
      <c r="C157" s="7" t="str">
        <f>IF('תחזית רווה'!C$58=0,"",C67)</f>
        <v/>
      </c>
      <c r="D157" s="7" t="str">
        <f>IF('תחזית רווה'!D$58=0,"",D67)</f>
        <v/>
      </c>
      <c r="E157" s="7" t="str">
        <f>IF('תחזית רווה'!E$58=0,"",E67)</f>
        <v/>
      </c>
      <c r="F157" s="7" t="str">
        <f>IF('תחזית רווה'!F$58=0,"",F67)</f>
        <v/>
      </c>
      <c r="G157" s="7" t="str">
        <f>IF('תחזית רווה'!G$5=0,"",G67)</f>
        <v/>
      </c>
      <c r="H157" s="7" t="str">
        <f>IF('תחזית רווה'!H$5=0,"",H67)</f>
        <v/>
      </c>
      <c r="I157" s="7" t="str">
        <f>IF('תחזית רווה'!I$5=0,"",I67)</f>
        <v/>
      </c>
      <c r="J157" s="7" t="str">
        <f>IF('תחזית רווה'!J$5=0,"",J67)</f>
        <v/>
      </c>
      <c r="K157" s="7" t="str">
        <f>IF('תחזית רווה'!K$5=0,"",K67)</f>
        <v/>
      </c>
      <c r="L157" s="7" t="str">
        <f>IF('תחזית רווה'!L$5=0,"",L67)</f>
        <v/>
      </c>
      <c r="M157" s="7" t="str">
        <f>IF('תחזית רווה'!M$5=0,"",M67)</f>
        <v/>
      </c>
      <c r="N157" s="7" t="str">
        <f>IF('תחזית רווה'!N$5=0,"",N67)</f>
        <v/>
      </c>
      <c r="O157" s="33" t="str">
        <f>IFERROR(O156/$O$95,"")</f>
        <v/>
      </c>
    </row>
    <row r="158" spans="2:15" x14ac:dyDescent="0.25">
      <c r="B158" s="26" t="str">
        <f t="shared" si="48"/>
        <v>פריסת תשלומים עבור רכוש קבוע</v>
      </c>
      <c r="C158" s="7" t="str">
        <f>IF('תחזית רווה'!C$58=0,"",C68)</f>
        <v/>
      </c>
      <c r="D158" s="7" t="str">
        <f>IF('תחזית רווה'!D$58=0,"",D68)</f>
        <v/>
      </c>
      <c r="E158" s="7" t="str">
        <f>IF('תחזית רווה'!E$58=0,"",E68)</f>
        <v/>
      </c>
      <c r="F158" s="7" t="str">
        <f>IF('תחזית רווה'!F$58=0,"",F68)</f>
        <v/>
      </c>
      <c r="G158" s="7" t="str">
        <f>IF('תחזית רווה'!G$5=0,"",G68)</f>
        <v/>
      </c>
      <c r="H158" s="7" t="str">
        <f>IF('תחזית רווה'!H$5=0,"",H68)</f>
        <v/>
      </c>
      <c r="I158" s="7" t="str">
        <f>IF('תחזית רווה'!I$5=0,"",I68)</f>
        <v/>
      </c>
      <c r="J158" s="7" t="str">
        <f>IF('תחזית רווה'!J$5=0,"",J68)</f>
        <v/>
      </c>
      <c r="K158" s="7" t="str">
        <f>IF('תחזית רווה'!K$5=0,"",K68)</f>
        <v/>
      </c>
      <c r="L158" s="7" t="str">
        <f>IF('תחזית רווה'!L$5=0,"",L68)</f>
        <v/>
      </c>
      <c r="M158" s="7" t="str">
        <f>IF('תחזית רווה'!M$5=0,"",M68)</f>
        <v/>
      </c>
      <c r="N158" s="7" t="str">
        <f>IF('תחזית רווה'!N$5=0,"",N68)</f>
        <v/>
      </c>
      <c r="O158" s="37">
        <f>IFERROR(SUM(C158:N158),"")</f>
        <v>0</v>
      </c>
    </row>
    <row r="159" spans="2:15" x14ac:dyDescent="0.25">
      <c r="B159" s="26" t="str">
        <f t="shared" si="48"/>
        <v>%</v>
      </c>
      <c r="C159" s="7" t="str">
        <f>IF('תחזית רווה'!C$58=0,"",C69)</f>
        <v/>
      </c>
      <c r="D159" s="7" t="str">
        <f>IF('תחזית רווה'!D$58=0,"",D69)</f>
        <v/>
      </c>
      <c r="E159" s="7" t="str">
        <f>IF('תחזית רווה'!E$58=0,"",E69)</f>
        <v/>
      </c>
      <c r="F159" s="7" t="str">
        <f>IF('תחזית רווה'!F$58=0,"",F69)</f>
        <v/>
      </c>
      <c r="G159" s="7" t="str">
        <f>IF('תחזית רווה'!G$5=0,"",G69)</f>
        <v/>
      </c>
      <c r="H159" s="7" t="str">
        <f>IF('תחזית רווה'!H$5=0,"",H69)</f>
        <v/>
      </c>
      <c r="I159" s="7" t="str">
        <f>IF('תחזית רווה'!I$5=0,"",I69)</f>
        <v/>
      </c>
      <c r="J159" s="7" t="str">
        <f>IF('תחזית רווה'!J$5=0,"",J69)</f>
        <v/>
      </c>
      <c r="K159" s="7" t="str">
        <f>IF('תחזית רווה'!K$5=0,"",K69)</f>
        <v/>
      </c>
      <c r="L159" s="7" t="str">
        <f>IF('תחזית רווה'!L$5=0,"",L69)</f>
        <v/>
      </c>
      <c r="M159" s="7" t="str">
        <f>IF('תחזית רווה'!M$5=0,"",M69)</f>
        <v/>
      </c>
      <c r="N159" s="7" t="str">
        <f>IF('תחזית רווה'!N$5=0,"",N69)</f>
        <v/>
      </c>
      <c r="O159" s="33" t="str">
        <f>IFERROR(O158/$O$95,"")</f>
        <v/>
      </c>
    </row>
    <row r="160" spans="2:15" x14ac:dyDescent="0.25">
      <c r="B160" s="26" t="str">
        <f t="shared" si="48"/>
        <v>תשלומי מס הכנסה - מקדמות והסדרים</v>
      </c>
      <c r="C160" s="7" t="str">
        <f>IF('תחזית רווה'!C$58=0,"",C70)</f>
        <v/>
      </c>
      <c r="D160" s="7" t="str">
        <f>IF('תחזית רווה'!D$58=0,"",D70)</f>
        <v/>
      </c>
      <c r="E160" s="7" t="str">
        <f>IF('תחזית רווה'!E$58=0,"",E70)</f>
        <v/>
      </c>
      <c r="F160" s="7" t="str">
        <f>IF('תחזית רווה'!F$58=0,"",F70)</f>
        <v/>
      </c>
      <c r="G160" s="7" t="str">
        <f>IF('תחזית רווה'!G$5=0,"",G70)</f>
        <v/>
      </c>
      <c r="H160" s="7" t="str">
        <f>IF('תחזית רווה'!H$5=0,"",H70)</f>
        <v/>
      </c>
      <c r="I160" s="7" t="str">
        <f>IF('תחזית רווה'!I$5=0,"",I70)</f>
        <v/>
      </c>
      <c r="J160" s="7" t="str">
        <f>IF('תחזית רווה'!J$5=0,"",J70)</f>
        <v/>
      </c>
      <c r="K160" s="7" t="str">
        <f>IF('תחזית רווה'!K$5=0,"",K70)</f>
        <v/>
      </c>
      <c r="L160" s="7" t="str">
        <f>IF('תחזית רווה'!L$5=0,"",L70)</f>
        <v/>
      </c>
      <c r="M160" s="7" t="str">
        <f>IF('תחזית רווה'!M$5=0,"",M70)</f>
        <v/>
      </c>
      <c r="N160" s="7" t="str">
        <f>IF('תחזית רווה'!N$5=0,"",N70)</f>
        <v/>
      </c>
      <c r="O160" s="37">
        <f>IFERROR(SUM(C160:N160),"")</f>
        <v>0</v>
      </c>
    </row>
    <row r="161" spans="2:15" x14ac:dyDescent="0.25">
      <c r="B161" s="26" t="str">
        <f t="shared" si="48"/>
        <v>%</v>
      </c>
      <c r="C161" s="7" t="str">
        <f>IF('תחזית רווה'!C$58=0,"",C71)</f>
        <v/>
      </c>
      <c r="D161" s="7" t="str">
        <f>IF('תחזית רווה'!D$58=0,"",D71)</f>
        <v/>
      </c>
      <c r="E161" s="7" t="str">
        <f>IF('תחזית רווה'!E$58=0,"",E71)</f>
        <v/>
      </c>
      <c r="F161" s="7" t="str">
        <f>IF('תחזית רווה'!F$58=0,"",F71)</f>
        <v/>
      </c>
      <c r="G161" s="7" t="str">
        <f>IF('תחזית רווה'!G$5=0,"",G71)</f>
        <v/>
      </c>
      <c r="H161" s="7" t="str">
        <f>IF('תחזית רווה'!H$5=0,"",H71)</f>
        <v/>
      </c>
      <c r="I161" s="7" t="str">
        <f>IF('תחזית רווה'!I$5=0,"",I71)</f>
        <v/>
      </c>
      <c r="J161" s="7" t="str">
        <f>IF('תחזית רווה'!J$5=0,"",J71)</f>
        <v/>
      </c>
      <c r="K161" s="7" t="str">
        <f>IF('תחזית רווה'!K$5=0,"",K71)</f>
        <v/>
      </c>
      <c r="L161" s="7" t="str">
        <f>IF('תחזית רווה'!L$5=0,"",L71)</f>
        <v/>
      </c>
      <c r="M161" s="7" t="str">
        <f>IF('תחזית רווה'!M$5=0,"",M71)</f>
        <v/>
      </c>
      <c r="N161" s="7" t="str">
        <f>IF('תחזית רווה'!N$5=0,"",N71)</f>
        <v/>
      </c>
      <c r="O161" s="33" t="str">
        <f>IFERROR(O160/$O$95,"")</f>
        <v/>
      </c>
    </row>
    <row r="162" spans="2:15" x14ac:dyDescent="0.25">
      <c r="B162" s="26" t="str">
        <f t="shared" si="48"/>
        <v>משיכות (הלוואות) בעלים</v>
      </c>
      <c r="C162" s="7" t="str">
        <f>IF('תחזית רווה'!C$58=0,"",C72)</f>
        <v/>
      </c>
      <c r="D162" s="7" t="str">
        <f>IF('תחזית רווה'!D$58=0,"",D72)</f>
        <v/>
      </c>
      <c r="E162" s="7" t="str">
        <f>IF('תחזית רווה'!E$58=0,"",E72)</f>
        <v/>
      </c>
      <c r="F162" s="7" t="str">
        <f>IF('תחזית רווה'!F$58=0,"",F72)</f>
        <v/>
      </c>
      <c r="G162" s="7" t="str">
        <f>IF('תחזית רווה'!G$5=0,"",G72)</f>
        <v/>
      </c>
      <c r="H162" s="7" t="str">
        <f>IF('תחזית רווה'!H$5=0,"",H72)</f>
        <v/>
      </c>
      <c r="I162" s="7" t="str">
        <f>IF('תחזית רווה'!I$5=0,"",I72)</f>
        <v/>
      </c>
      <c r="J162" s="7" t="str">
        <f>IF('תחזית רווה'!J$5=0,"",J72)</f>
        <v/>
      </c>
      <c r="K162" s="7" t="str">
        <f>IF('תחזית רווה'!K$5=0,"",K72)</f>
        <v/>
      </c>
      <c r="L162" s="7" t="str">
        <f>IF('תחזית רווה'!L$5=0,"",L72)</f>
        <v/>
      </c>
      <c r="M162" s="7" t="str">
        <f>IF('תחזית רווה'!M$5=0,"",M72)</f>
        <v/>
      </c>
      <c r="N162" s="7" t="str">
        <f>IF('תחזית רווה'!N$5=0,"",N72)</f>
        <v/>
      </c>
      <c r="O162" s="37">
        <f>IFERROR(SUM(C162:N162),"")</f>
        <v>0</v>
      </c>
    </row>
    <row r="163" spans="2:15" x14ac:dyDescent="0.25">
      <c r="B163" s="26" t="str">
        <f t="shared" si="48"/>
        <v>%</v>
      </c>
      <c r="C163" s="7" t="str">
        <f>IF('תחזית רווה'!C$58=0,"",C73)</f>
        <v/>
      </c>
      <c r="D163" s="7" t="str">
        <f>IF('תחזית רווה'!D$58=0,"",D73)</f>
        <v/>
      </c>
      <c r="E163" s="7" t="str">
        <f>IF('תחזית רווה'!E$58=0,"",E73)</f>
        <v/>
      </c>
      <c r="F163" s="7" t="str">
        <f>IF('תחזית רווה'!F$58=0,"",F73)</f>
        <v/>
      </c>
      <c r="G163" s="7" t="str">
        <f>IF('תחזית רווה'!G$5=0,"",G73)</f>
        <v/>
      </c>
      <c r="H163" s="7" t="str">
        <f>IF('תחזית רווה'!H$5=0,"",H73)</f>
        <v/>
      </c>
      <c r="I163" s="7" t="str">
        <f>IF('תחזית רווה'!I$5=0,"",I73)</f>
        <v/>
      </c>
      <c r="J163" s="7" t="str">
        <f>IF('תחזית רווה'!J$5=0,"",J73)</f>
        <v/>
      </c>
      <c r="K163" s="7" t="str">
        <f>IF('תחזית רווה'!K$5=0,"",K73)</f>
        <v/>
      </c>
      <c r="L163" s="7" t="str">
        <f>IF('תחזית רווה'!L$5=0,"",L73)</f>
        <v/>
      </c>
      <c r="M163" s="7" t="str">
        <f>IF('תחזית רווה'!M$5=0,"",M73)</f>
        <v/>
      </c>
      <c r="N163" s="7" t="str">
        <f>IF('תחזית רווה'!N$5=0,"",N73)</f>
        <v/>
      </c>
      <c r="O163" s="33" t="str">
        <f>IFERROR(O162/$O$95,"")</f>
        <v/>
      </c>
    </row>
    <row r="164" spans="2:15" x14ac:dyDescent="0.25">
      <c r="B164" s="26" t="str">
        <f t="shared" si="48"/>
        <v>החזר הלוואות קבועות</v>
      </c>
      <c r="C164" s="7" t="str">
        <f>IF('תחזית רווה'!C$58=0,"",C74)</f>
        <v/>
      </c>
      <c r="D164" s="7" t="str">
        <f>IF('תחזית רווה'!D$58=0,"",D74)</f>
        <v/>
      </c>
      <c r="E164" s="7" t="str">
        <f>IF('תחזית רווה'!E$58=0,"",E74)</f>
        <v/>
      </c>
      <c r="F164" s="7" t="str">
        <f>IF('תחזית רווה'!F$58=0,"",F74)</f>
        <v/>
      </c>
      <c r="G164" s="7" t="str">
        <f>IF('תחזית רווה'!G$5=0,"",G74)</f>
        <v/>
      </c>
      <c r="H164" s="7" t="str">
        <f>IF('תחזית רווה'!H$5=0,"",H74)</f>
        <v/>
      </c>
      <c r="I164" s="7" t="str">
        <f>IF('תחזית רווה'!I$5=0,"",I74)</f>
        <v/>
      </c>
      <c r="J164" s="7" t="str">
        <f>IF('תחזית רווה'!J$5=0,"",J74)</f>
        <v/>
      </c>
      <c r="K164" s="7" t="str">
        <f>IF('תחזית רווה'!K$5=0,"",K74)</f>
        <v/>
      </c>
      <c r="L164" s="7" t="str">
        <f>IF('תחזית רווה'!L$5=0,"",L74)</f>
        <v/>
      </c>
      <c r="M164" s="7" t="str">
        <f>IF('תחזית רווה'!M$5=0,"",M74)</f>
        <v/>
      </c>
      <c r="N164" s="7" t="str">
        <f>IF('תחזית רווה'!N$5=0,"",N74)</f>
        <v/>
      </c>
      <c r="O164" s="37">
        <f>IFERROR(SUM(C164:N164),"")</f>
        <v>0</v>
      </c>
    </row>
    <row r="165" spans="2:15" x14ac:dyDescent="0.25">
      <c r="B165" s="26" t="str">
        <f t="shared" si="48"/>
        <v>%</v>
      </c>
      <c r="C165" s="7" t="str">
        <f>IF('תחזית רווה'!C$58=0,"",C75)</f>
        <v/>
      </c>
      <c r="D165" s="7" t="str">
        <f>IF('תחזית רווה'!D$58=0,"",D75)</f>
        <v/>
      </c>
      <c r="E165" s="7" t="str">
        <f>IF('תחזית רווה'!E$58=0,"",E75)</f>
        <v/>
      </c>
      <c r="F165" s="7" t="str">
        <f>IF('תחזית רווה'!F$58=0,"",F75)</f>
        <v/>
      </c>
      <c r="G165" s="7" t="str">
        <f>IF('תחזית רווה'!G$5=0,"",G75)</f>
        <v/>
      </c>
      <c r="H165" s="7" t="str">
        <f>IF('תחזית רווה'!H$5=0,"",H75)</f>
        <v/>
      </c>
      <c r="I165" s="7" t="str">
        <f>IF('תחזית רווה'!I$5=0,"",I75)</f>
        <v/>
      </c>
      <c r="J165" s="7" t="str">
        <f>IF('תחזית רווה'!J$5=0,"",J75)</f>
        <v/>
      </c>
      <c r="K165" s="7" t="str">
        <f>IF('תחזית רווה'!K$5=0,"",K75)</f>
        <v/>
      </c>
      <c r="L165" s="7" t="str">
        <f>IF('תחזית רווה'!L$5=0,"",L75)</f>
        <v/>
      </c>
      <c r="M165" s="7" t="str">
        <f>IF('תחזית רווה'!M$5=0,"",M75)</f>
        <v/>
      </c>
      <c r="N165" s="7" t="str">
        <f>IF('תחזית רווה'!N$5=0,"",N75)</f>
        <v/>
      </c>
      <c r="O165" s="33" t="str">
        <f>IFERROR(O164/$O$95,"")</f>
        <v/>
      </c>
    </row>
    <row r="166" spans="2:15" x14ac:dyDescent="0.25">
      <c r="B166" s="26" t="str">
        <f t="shared" si="48"/>
        <v>החזר הלוואות גישור</v>
      </c>
      <c r="C166" s="7" t="str">
        <f>IF('תחזית רווה'!C$58=0,"",C76)</f>
        <v/>
      </c>
      <c r="D166" s="7" t="str">
        <f>IF('תחזית רווה'!D$58=0,"",D76)</f>
        <v/>
      </c>
      <c r="E166" s="7" t="str">
        <f>IF('תחזית רווה'!E$58=0,"",E76)</f>
        <v/>
      </c>
      <c r="F166" s="7" t="str">
        <f>IF('תחזית רווה'!F$58=0,"",F76)</f>
        <v/>
      </c>
      <c r="G166" s="7" t="str">
        <f>IF('תחזית רווה'!G$5=0,"",G76)</f>
        <v/>
      </c>
      <c r="H166" s="7" t="str">
        <f>IF('תחזית רווה'!H$5=0,"",H76)</f>
        <v/>
      </c>
      <c r="I166" s="7" t="str">
        <f>IF('תחזית רווה'!I$5=0,"",I76)</f>
        <v/>
      </c>
      <c r="J166" s="7" t="str">
        <f>IF('תחזית רווה'!J$5=0,"",J76)</f>
        <v/>
      </c>
      <c r="K166" s="7" t="str">
        <f>IF('תחזית רווה'!K$5=0,"",K76)</f>
        <v/>
      </c>
      <c r="L166" s="7" t="str">
        <f>IF('תחזית רווה'!L$5=0,"",L76)</f>
        <v/>
      </c>
      <c r="M166" s="7" t="str">
        <f>IF('תחזית רווה'!M$5=0,"",M76)</f>
        <v/>
      </c>
      <c r="N166" s="7" t="str">
        <f>IF('תחזית רווה'!N$5=0,"",N76)</f>
        <v/>
      </c>
      <c r="O166" s="37">
        <f>IFERROR(SUM(C166:N166),"")</f>
        <v>0</v>
      </c>
    </row>
    <row r="167" spans="2:15" x14ac:dyDescent="0.25">
      <c r="B167" s="26" t="str">
        <f t="shared" si="48"/>
        <v>%</v>
      </c>
      <c r="C167" s="7" t="str">
        <f>IF('תחזית רווה'!C$58=0,"",C77)</f>
        <v/>
      </c>
      <c r="D167" s="7" t="str">
        <f>IF('תחזית רווה'!D$58=0,"",D77)</f>
        <v/>
      </c>
      <c r="E167" s="7" t="str">
        <f>IF('תחזית רווה'!E$58=0,"",E77)</f>
        <v/>
      </c>
      <c r="F167" s="7" t="str">
        <f>IF('תחזית רווה'!F$58=0,"",F77)</f>
        <v/>
      </c>
      <c r="G167" s="7" t="str">
        <f>IF('תחזית רווה'!G$5=0,"",G77)</f>
        <v/>
      </c>
      <c r="H167" s="7" t="str">
        <f>IF('תחזית רווה'!H$5=0,"",H77)</f>
        <v/>
      </c>
      <c r="I167" s="7" t="str">
        <f>IF('תחזית רווה'!I$5=0,"",I77)</f>
        <v/>
      </c>
      <c r="J167" s="7" t="str">
        <f>IF('תחזית רווה'!J$5=0,"",J77)</f>
        <v/>
      </c>
      <c r="K167" s="7" t="str">
        <f>IF('תחזית רווה'!K$5=0,"",K77)</f>
        <v/>
      </c>
      <c r="L167" s="7" t="str">
        <f>IF('תחזית רווה'!L$5=0,"",L77)</f>
        <v/>
      </c>
      <c r="M167" s="7" t="str">
        <f>IF('תחזית רווה'!M$5=0,"",M77)</f>
        <v/>
      </c>
      <c r="N167" s="7" t="str">
        <f>IF('תחזית רווה'!N$5=0,"",N77)</f>
        <v/>
      </c>
      <c r="O167" s="33" t="str">
        <f>IFERROR(O166/$O$95,"")</f>
        <v/>
      </c>
    </row>
    <row r="168" spans="2:15" x14ac:dyDescent="0.25">
      <c r="B168" s="26" t="str">
        <f t="shared" si="48"/>
        <v>קבלת מימון חדש</v>
      </c>
      <c r="C168" s="7" t="str">
        <f>IF('תחזית רווה'!C$58=0,"",C78)</f>
        <v/>
      </c>
      <c r="D168" s="7" t="str">
        <f>IF('תחזית רווה'!D$58=0,"",D78)</f>
        <v/>
      </c>
      <c r="E168" s="7" t="str">
        <f>IF('תחזית רווה'!E$58=0,"",E78)</f>
        <v/>
      </c>
      <c r="F168" s="7" t="str">
        <f>IF('תחזית רווה'!F$58=0,"",F78)</f>
        <v/>
      </c>
      <c r="G168" s="7" t="str">
        <f>IF('תחזית רווה'!G$5=0,"",G78)</f>
        <v/>
      </c>
      <c r="H168" s="7" t="str">
        <f>IF('תחזית רווה'!H$5=0,"",H78)</f>
        <v/>
      </c>
      <c r="I168" s="7" t="str">
        <f>IF('תחזית רווה'!I$5=0,"",I78)</f>
        <v/>
      </c>
      <c r="J168" s="7" t="str">
        <f>IF('תחזית רווה'!J$5=0,"",J78)</f>
        <v/>
      </c>
      <c r="K168" s="7" t="str">
        <f>IF('תחזית רווה'!K$5=0,"",K78)</f>
        <v/>
      </c>
      <c r="L168" s="7" t="str">
        <f>IF('תחזית רווה'!L$5=0,"",L78)</f>
        <v/>
      </c>
      <c r="M168" s="7" t="str">
        <f>IF('תחזית רווה'!M$5=0,"",M78)</f>
        <v/>
      </c>
      <c r="N168" s="7" t="str">
        <f>IF('תחזית רווה'!N$5=0,"",N78)</f>
        <v/>
      </c>
      <c r="O168" s="37">
        <f>IFERROR(SUM(C168:N168),"")</f>
        <v>0</v>
      </c>
    </row>
    <row r="169" spans="2:15" x14ac:dyDescent="0.25">
      <c r="B169" s="26" t="str">
        <f t="shared" si="48"/>
        <v>%</v>
      </c>
      <c r="C169" s="7" t="str">
        <f>IF('תחזית רווה'!C$58=0,"",C79)</f>
        <v/>
      </c>
      <c r="D169" s="7" t="str">
        <f>IF('תחזית רווה'!D$58=0,"",D79)</f>
        <v/>
      </c>
      <c r="E169" s="7" t="str">
        <f>IF('תחזית רווה'!E$58=0,"",E79)</f>
        <v/>
      </c>
      <c r="F169" s="7" t="str">
        <f>IF('תחזית רווה'!F$58=0,"",F79)</f>
        <v/>
      </c>
      <c r="G169" s="7" t="str">
        <f>IF('תחזית רווה'!G$5=0,"",G79)</f>
        <v/>
      </c>
      <c r="H169" s="7" t="str">
        <f>IF('תחזית רווה'!H$5=0,"",H79)</f>
        <v/>
      </c>
      <c r="I169" s="7" t="str">
        <f>IF('תחזית רווה'!I$5=0,"",I79)</f>
        <v/>
      </c>
      <c r="J169" s="7" t="str">
        <f>IF('תחזית רווה'!J$5=0,"",J79)</f>
        <v/>
      </c>
      <c r="K169" s="7" t="str">
        <f>IF('תחזית רווה'!K$5=0,"",K79)</f>
        <v/>
      </c>
      <c r="L169" s="7" t="str">
        <f>IF('תחזית רווה'!L$5=0,"",L79)</f>
        <v/>
      </c>
      <c r="M169" s="7" t="str">
        <f>IF('תחזית רווה'!M$5=0,"",M79)</f>
        <v/>
      </c>
      <c r="N169" s="7" t="str">
        <f>IF('תחזית רווה'!N$5=0,"",N79)</f>
        <v/>
      </c>
      <c r="O169" s="33" t="str">
        <f>IFERROR(O168/$O$95,"")</f>
        <v/>
      </c>
    </row>
    <row r="170" spans="2:15" x14ac:dyDescent="0.25">
      <c r="B170" s="26" t="str">
        <f t="shared" si="48"/>
        <v>העברות לחברות קשורות</v>
      </c>
      <c r="C170" s="7" t="str">
        <f>IF('תחזית רווה'!C$58=0,"",C80)</f>
        <v/>
      </c>
      <c r="D170" s="7" t="str">
        <f>IF('תחזית רווה'!D$58=0,"",D80)</f>
        <v/>
      </c>
      <c r="E170" s="7" t="str">
        <f>IF('תחזית רווה'!E$58=0,"",E80)</f>
        <v/>
      </c>
      <c r="F170" s="7" t="str">
        <f>IF('תחזית רווה'!F$58=0,"",F80)</f>
        <v/>
      </c>
      <c r="G170" s="7" t="str">
        <f>IF('תחזית רווה'!G$5=0,"",G80)</f>
        <v/>
      </c>
      <c r="H170" s="7" t="str">
        <f>IF('תחזית רווה'!H$5=0,"",H80)</f>
        <v/>
      </c>
      <c r="I170" s="7" t="str">
        <f>IF('תחזית רווה'!I$5=0,"",I80)</f>
        <v/>
      </c>
      <c r="J170" s="7" t="str">
        <f>IF('תחזית רווה'!J$5=0,"",J80)</f>
        <v/>
      </c>
      <c r="K170" s="7" t="str">
        <f>IF('תחזית רווה'!K$5=0,"",K80)</f>
        <v/>
      </c>
      <c r="L170" s="7" t="str">
        <f>IF('תחזית רווה'!L$5=0,"",L80)</f>
        <v/>
      </c>
      <c r="M170" s="7" t="str">
        <f>IF('תחזית רווה'!M$5=0,"",M80)</f>
        <v/>
      </c>
      <c r="N170" s="7" t="str">
        <f>IF('תחזית רווה'!N$5=0,"",N80)</f>
        <v/>
      </c>
      <c r="O170" s="37">
        <f>IFERROR(SUM(C170:N170),"")</f>
        <v>0</v>
      </c>
    </row>
    <row r="171" spans="2:15" x14ac:dyDescent="0.25">
      <c r="B171" s="26" t="str">
        <f t="shared" si="48"/>
        <v>%</v>
      </c>
      <c r="C171" s="7" t="str">
        <f>IF('תחזית רווה'!C$58=0,"",C81)</f>
        <v/>
      </c>
      <c r="D171" s="7" t="str">
        <f>IF('תחזית רווה'!D$58=0,"",D81)</f>
        <v/>
      </c>
      <c r="E171" s="7" t="str">
        <f>IF('תחזית רווה'!E$58=0,"",E81)</f>
        <v/>
      </c>
      <c r="F171" s="7" t="str">
        <f>IF('תחזית רווה'!F$58=0,"",F81)</f>
        <v/>
      </c>
      <c r="G171" s="7" t="str">
        <f>IF('תחזית רווה'!G$5=0,"",G81)</f>
        <v/>
      </c>
      <c r="H171" s="7" t="str">
        <f>IF('תחזית רווה'!H$5=0,"",H81)</f>
        <v/>
      </c>
      <c r="I171" s="7" t="str">
        <f>IF('תחזית רווה'!I$5=0,"",I81)</f>
        <v/>
      </c>
      <c r="J171" s="7" t="str">
        <f>IF('תחזית רווה'!J$5=0,"",J81)</f>
        <v/>
      </c>
      <c r="K171" s="7" t="str">
        <f>IF('תחזית רווה'!K$5=0,"",K81)</f>
        <v/>
      </c>
      <c r="L171" s="7" t="str">
        <f>IF('תחזית רווה'!L$5=0,"",L81)</f>
        <v/>
      </c>
      <c r="M171" s="7" t="str">
        <f>IF('תחזית רווה'!M$5=0,"",M81)</f>
        <v/>
      </c>
      <c r="N171" s="7" t="str">
        <f>IF('תחזית רווה'!N$5=0,"",N81)</f>
        <v/>
      </c>
      <c r="O171" s="33" t="str">
        <f>IFERROR(O170/$O$95,"")</f>
        <v/>
      </c>
    </row>
    <row r="172" spans="2:15" x14ac:dyDescent="0.25">
      <c r="B172" s="26" t="str">
        <f t="shared" ref="B172:B179" si="50">B82</f>
        <v>שינויים במלאי</v>
      </c>
      <c r="C172" s="7" t="str">
        <f>IF('תחזית רווה'!C$58=0,"",C82)</f>
        <v/>
      </c>
      <c r="D172" s="7" t="str">
        <f>IF('תחזית רווה'!D$58=0,"",D82)</f>
        <v/>
      </c>
      <c r="E172" s="7" t="str">
        <f>IF('תחזית רווה'!E$58=0,"",E82)</f>
        <v/>
      </c>
      <c r="F172" s="7" t="str">
        <f>IF('תחזית רווה'!F$58=0,"",F82)</f>
        <v/>
      </c>
      <c r="G172" s="7" t="str">
        <f>IF('תחזית רווה'!G$5=0,"",G82)</f>
        <v/>
      </c>
      <c r="H172" s="7" t="str">
        <f>IF('תחזית רווה'!H$5=0,"",H82)</f>
        <v/>
      </c>
      <c r="I172" s="7" t="str">
        <f>IF('תחזית רווה'!I$5=0,"",I82)</f>
        <v/>
      </c>
      <c r="J172" s="7" t="str">
        <f>IF('תחזית רווה'!J$5=0,"",J82)</f>
        <v/>
      </c>
      <c r="K172" s="7" t="str">
        <f>IF('תחזית רווה'!K$5=0,"",K82)</f>
        <v/>
      </c>
      <c r="L172" s="7" t="str">
        <f>IF('תחזית רווה'!L$5=0,"",L82)</f>
        <v/>
      </c>
      <c r="M172" s="7" t="str">
        <f>IF('תחזית רווה'!M$5=0,"",M82)</f>
        <v/>
      </c>
      <c r="N172" s="7" t="str">
        <f>IF('תחזית רווה'!N$5=0,"",N82)</f>
        <v/>
      </c>
      <c r="O172" s="37">
        <f>IFERROR(SUM(C172:N172),"")</f>
        <v>0</v>
      </c>
    </row>
    <row r="173" spans="2:15" x14ac:dyDescent="0.25">
      <c r="B173" s="26" t="str">
        <f t="shared" si="50"/>
        <v>%</v>
      </c>
      <c r="C173" s="7" t="str">
        <f>IF('תחזית רווה'!C$58=0,"",C83)</f>
        <v/>
      </c>
      <c r="D173" s="7" t="str">
        <f>IF('תחזית רווה'!D$58=0,"",D83)</f>
        <v/>
      </c>
      <c r="E173" s="7" t="str">
        <f>IF('תחזית רווה'!E$58=0,"",E83)</f>
        <v/>
      </c>
      <c r="F173" s="7" t="str">
        <f>IF('תחזית רווה'!F$58=0,"",F83)</f>
        <v/>
      </c>
      <c r="G173" s="7" t="str">
        <f>IF('תחזית רווה'!G$5=0,"",G83)</f>
        <v/>
      </c>
      <c r="H173" s="7" t="str">
        <f>IF('תחזית רווה'!H$5=0,"",H83)</f>
        <v/>
      </c>
      <c r="I173" s="7" t="str">
        <f>IF('תחזית רווה'!I$5=0,"",I83)</f>
        <v/>
      </c>
      <c r="J173" s="7" t="str">
        <f>IF('תחזית רווה'!J$5=0,"",J83)</f>
        <v/>
      </c>
      <c r="K173" s="7" t="str">
        <f>IF('תחזית רווה'!K$5=0,"",K83)</f>
        <v/>
      </c>
      <c r="L173" s="7" t="str">
        <f>IF('תחזית רווה'!L$5=0,"",L83)</f>
        <v/>
      </c>
      <c r="M173" s="7" t="str">
        <f>IF('תחזית רווה'!M$5=0,"",M83)</f>
        <v/>
      </c>
      <c r="N173" s="7" t="str">
        <f>IF('תחזית רווה'!N$5=0,"",N83)</f>
        <v/>
      </c>
      <c r="O173" s="33" t="str">
        <f>IFERROR(O172/$O$95,"")</f>
        <v/>
      </c>
    </row>
    <row r="174" spans="2:15" x14ac:dyDescent="0.25">
      <c r="B174" s="26" t="str">
        <f t="shared" si="50"/>
        <v>גידול/קיטון בחוב שהחברה חייבת לספקים</v>
      </c>
      <c r="C174" s="7" t="str">
        <f>IF('תחזית רווה'!C$58=0,"",C84)</f>
        <v/>
      </c>
      <c r="D174" s="7" t="str">
        <f>IF('תחזית רווה'!D$58=0,"",D84)</f>
        <v/>
      </c>
      <c r="E174" s="7" t="str">
        <f>IF('תחזית רווה'!E$58=0,"",E84)</f>
        <v/>
      </c>
      <c r="F174" s="7" t="str">
        <f>IF('תחזית רווה'!F$58=0,"",F84)</f>
        <v/>
      </c>
      <c r="G174" s="7" t="str">
        <f>IF('תחזית רווה'!G$5=0,"",G84)</f>
        <v/>
      </c>
      <c r="H174" s="7" t="str">
        <f>IF('תחזית רווה'!H$5=0,"",H84)</f>
        <v/>
      </c>
      <c r="I174" s="7" t="str">
        <f>IF('תחזית רווה'!I$5=0,"",I84)</f>
        <v/>
      </c>
      <c r="J174" s="7" t="str">
        <f>IF('תחזית רווה'!J$5=0,"",J84)</f>
        <v/>
      </c>
      <c r="K174" s="7" t="str">
        <f>IF('תחזית רווה'!K$5=0,"",K84)</f>
        <v/>
      </c>
      <c r="L174" s="7" t="str">
        <f>IF('תחזית רווה'!L$5=0,"",L84)</f>
        <v/>
      </c>
      <c r="M174" s="7" t="str">
        <f>IF('תחזית רווה'!M$5=0,"",M84)</f>
        <v/>
      </c>
      <c r="N174" s="7" t="str">
        <f>IF('תחזית רווה'!N$5=0,"",N84)</f>
        <v/>
      </c>
      <c r="O174" s="37">
        <f>IFERROR(SUM(C174:N174),"")</f>
        <v>0</v>
      </c>
    </row>
    <row r="175" spans="2:15" x14ac:dyDescent="0.25">
      <c r="B175" s="26" t="str">
        <f t="shared" si="50"/>
        <v>%</v>
      </c>
      <c r="C175" s="7" t="str">
        <f>IF('תחזית רווה'!C$58=0,"",C85)</f>
        <v/>
      </c>
      <c r="D175" s="7" t="str">
        <f>IF('תחזית רווה'!D$58=0,"",D85)</f>
        <v/>
      </c>
      <c r="E175" s="7" t="str">
        <f>IF('תחזית רווה'!E$58=0,"",E85)</f>
        <v/>
      </c>
      <c r="F175" s="7" t="str">
        <f>IF('תחזית רווה'!F$58=0,"",F85)</f>
        <v/>
      </c>
      <c r="G175" s="7" t="str">
        <f>IF('תחזית רווה'!G$5=0,"",G85)</f>
        <v/>
      </c>
      <c r="H175" s="7" t="str">
        <f>IF('תחזית רווה'!H$5=0,"",H85)</f>
        <v/>
      </c>
      <c r="I175" s="7" t="str">
        <f>IF('תחזית רווה'!I$5=0,"",I85)</f>
        <v/>
      </c>
      <c r="J175" s="7" t="str">
        <f>IF('תחזית רווה'!J$5=0,"",J85)</f>
        <v/>
      </c>
      <c r="K175" s="7" t="str">
        <f>IF('תחזית רווה'!K$5=0,"",K85)</f>
        <v/>
      </c>
      <c r="L175" s="7" t="str">
        <f>IF('תחזית רווה'!L$5=0,"",L85)</f>
        <v/>
      </c>
      <c r="M175" s="7" t="str">
        <f>IF('תחזית רווה'!M$5=0,"",M85)</f>
        <v/>
      </c>
      <c r="N175" s="7" t="str">
        <f>IF('תחזית רווה'!N$5=0,"",N85)</f>
        <v/>
      </c>
      <c r="O175" s="33" t="str">
        <f>IFERROR(O174/$O$95,"")</f>
        <v/>
      </c>
    </row>
    <row r="176" spans="2:15" x14ac:dyDescent="0.25">
      <c r="B176" s="26" t="str">
        <f t="shared" si="50"/>
        <v>גידול/קיטון בחוב שלקוחות חייבים לחברה</v>
      </c>
      <c r="C176" s="7" t="str">
        <f>IF('תחזית רווה'!C$58=0,"",C86)</f>
        <v/>
      </c>
      <c r="D176" s="7" t="str">
        <f>IF('תחזית רווה'!D$58=0,"",D86)</f>
        <v/>
      </c>
      <c r="E176" s="7" t="str">
        <f>IF('תחזית רווה'!E$58=0,"",E86)</f>
        <v/>
      </c>
      <c r="F176" s="7" t="str">
        <f>IF('תחזית רווה'!F$58=0,"",F86)</f>
        <v/>
      </c>
      <c r="G176" s="7" t="str">
        <f>IF('תחזית רווה'!G$5=0,"",G86)</f>
        <v/>
      </c>
      <c r="H176" s="7" t="str">
        <f>IF('תחזית רווה'!H$5=0,"",H86)</f>
        <v/>
      </c>
      <c r="I176" s="7" t="str">
        <f>IF('תחזית רווה'!I$5=0,"",I86)</f>
        <v/>
      </c>
      <c r="J176" s="7" t="str">
        <f>IF('תחזית רווה'!J$5=0,"",J86)</f>
        <v/>
      </c>
      <c r="K176" s="7" t="str">
        <f>IF('תחזית רווה'!K$5=0,"",K86)</f>
        <v/>
      </c>
      <c r="L176" s="7" t="str">
        <f>IF('תחזית רווה'!L$5=0,"",L86)</f>
        <v/>
      </c>
      <c r="M176" s="7" t="str">
        <f>IF('תחזית רווה'!M$5=0,"",M86)</f>
        <v/>
      </c>
      <c r="N176" s="7" t="str">
        <f>IF('תחזית רווה'!N$5=0,"",N86)</f>
        <v/>
      </c>
      <c r="O176" s="37">
        <f>IFERROR(SUM(C176:N176),"")</f>
        <v>0</v>
      </c>
    </row>
    <row r="177" spans="2:15" x14ac:dyDescent="0.25">
      <c r="B177" s="26" t="str">
        <f t="shared" si="50"/>
        <v>%</v>
      </c>
      <c r="C177" s="7" t="str">
        <f>IF('תחזית רווה'!C$58=0,"",C87)</f>
        <v/>
      </c>
      <c r="D177" s="7" t="str">
        <f>IF('תחזית רווה'!D$58=0,"",D87)</f>
        <v/>
      </c>
      <c r="E177" s="7" t="str">
        <f>IF('תחזית רווה'!E$58=0,"",E87)</f>
        <v/>
      </c>
      <c r="F177" s="7" t="str">
        <f>IF('תחזית רווה'!F$58=0,"",F87)</f>
        <v/>
      </c>
      <c r="G177" s="7" t="str">
        <f>IF('תחזית רווה'!G$5=0,"",G87)</f>
        <v/>
      </c>
      <c r="H177" s="7" t="str">
        <f>IF('תחזית רווה'!H$5=0,"",H87)</f>
        <v/>
      </c>
      <c r="I177" s="7" t="str">
        <f>IF('תחזית רווה'!I$5=0,"",I87)</f>
        <v/>
      </c>
      <c r="J177" s="7" t="str">
        <f>IF('תחזית רווה'!J$5=0,"",J87)</f>
        <v/>
      </c>
      <c r="K177" s="7" t="str">
        <f>IF('תחזית רווה'!K$5=0,"",K87)</f>
        <v/>
      </c>
      <c r="L177" s="7" t="str">
        <f>IF('תחזית רווה'!L$5=0,"",L87)</f>
        <v/>
      </c>
      <c r="M177" s="7" t="str">
        <f>IF('תחזית רווה'!M$5=0,"",M87)</f>
        <v/>
      </c>
      <c r="N177" s="7" t="str">
        <f>IF('תחזית רווה'!N$5=0,"",N87)</f>
        <v/>
      </c>
      <c r="O177" s="33" t="str">
        <f>IFERROR(O176/$O$95,"")</f>
        <v/>
      </c>
    </row>
    <row r="178" spans="2:15" x14ac:dyDescent="0.25">
      <c r="B178" s="26" t="str">
        <f t="shared" si="50"/>
        <v>עודף/גירעון</v>
      </c>
      <c r="C178" s="7" t="str">
        <f>IF('תחזית רווה'!C$58=0,"",C88)</f>
        <v/>
      </c>
      <c r="D178" s="7" t="str">
        <f>IF('תחזית רווה'!D$58=0,"",D88)</f>
        <v/>
      </c>
      <c r="E178" s="7" t="str">
        <f>IF('תחזית רווה'!E$58=0,"",E88)</f>
        <v/>
      </c>
      <c r="F178" s="7" t="str">
        <f>IF('תחזית רווה'!F$58=0,"",F88)</f>
        <v/>
      </c>
      <c r="G178" s="7" t="str">
        <f>IF('תחזית רווה'!G$5=0,"",G88)</f>
        <v/>
      </c>
      <c r="H178" s="7" t="str">
        <f>IF('תחזית רווה'!H$5=0,"",H88)</f>
        <v/>
      </c>
      <c r="I178" s="7" t="str">
        <f>IF('תחזית רווה'!I$5=0,"",I88)</f>
        <v/>
      </c>
      <c r="J178" s="7" t="str">
        <f>IF('תחזית רווה'!J$5=0,"",J88)</f>
        <v/>
      </c>
      <c r="K178" s="7" t="str">
        <f>IF('תחזית רווה'!K$5=0,"",K88)</f>
        <v/>
      </c>
      <c r="L178" s="7" t="str">
        <f>IF('תחזית רווה'!L$5=0,"",L88)</f>
        <v/>
      </c>
      <c r="M178" s="7" t="str">
        <f>IF('תחזית רווה'!M$5=0,"",M88)</f>
        <v/>
      </c>
      <c r="N178" s="7" t="str">
        <f>IF('תחזית רווה'!N$5=0,"",N88)</f>
        <v/>
      </c>
      <c r="O178" s="37">
        <f>IFERROR(SUM(C178:N178),"")</f>
        <v>0</v>
      </c>
    </row>
    <row r="179" spans="2:15" ht="14" thickBot="1" x14ac:dyDescent="0.3">
      <c r="B179" s="29" t="str">
        <f t="shared" si="50"/>
        <v>%</v>
      </c>
      <c r="C179" s="34" t="str">
        <f>IF('תחזית רווה'!C$58=0,"",C89)</f>
        <v/>
      </c>
      <c r="D179" s="34" t="str">
        <f>IF('תחזית רווה'!D$58=0,"",D89)</f>
        <v/>
      </c>
      <c r="E179" s="34" t="str">
        <f>IF('תחזית רווה'!E$58=0,"",E89)</f>
        <v/>
      </c>
      <c r="F179" s="34" t="str">
        <f>IF('תחזית רווה'!F$58=0,"",F89)</f>
        <v/>
      </c>
      <c r="G179" s="34" t="str">
        <f>IF('תחזית רווה'!G$5=0,"",G89)</f>
        <v/>
      </c>
      <c r="H179" s="34" t="str">
        <f>IF('תחזית רווה'!H$5=0,"",H89)</f>
        <v/>
      </c>
      <c r="I179" s="34" t="str">
        <f>IF('תחזית רווה'!I$5=0,"",I89)</f>
        <v/>
      </c>
      <c r="J179" s="34" t="str">
        <f>IF('תחזית רווה'!J$5=0,"",J89)</f>
        <v/>
      </c>
      <c r="K179" s="34" t="str">
        <f>IF('תחזית רווה'!K$5=0,"",K89)</f>
        <v/>
      </c>
      <c r="L179" s="34" t="str">
        <f>IF('תחזית רווה'!L$5=0,"",L89)</f>
        <v/>
      </c>
      <c r="M179" s="34" t="str">
        <f>IF('תחזית רווה'!M$5=0,"",M89)</f>
        <v/>
      </c>
      <c r="N179" s="34" t="str">
        <f>IF('תחזית רווה'!N$5=0,"",N89)</f>
        <v/>
      </c>
      <c r="O179" s="35" t="str">
        <f>IFERROR(O178/$O$95,"")</f>
        <v/>
      </c>
    </row>
  </sheetData>
  <mergeCells count="1">
    <mergeCell ref="A6:A14"/>
  </mergeCells>
  <pageMargins left="0.7" right="0.7" top="0.75" bottom="0.75" header="0.3" footer="0.3"/>
  <pageSetup scale="58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17</vt:i4>
      </vt:variant>
      <vt:variant>
        <vt:lpstr>טווחים בעלי שם</vt:lpstr>
      </vt:variant>
      <vt:variant>
        <vt:i4>11</vt:i4>
      </vt:variant>
    </vt:vector>
  </HeadingPairs>
  <TitlesOfParts>
    <vt:vector size="28" baseType="lpstr">
      <vt:lpstr>רווה 2014</vt:lpstr>
      <vt:lpstr>רווה 2015</vt:lpstr>
      <vt:lpstr>רווה 2016</vt:lpstr>
      <vt:lpstr>רווה 2017</vt:lpstr>
      <vt:lpstr>תחזית רווה</vt:lpstr>
      <vt:lpstr>שכר</vt:lpstr>
      <vt:lpstr>קבועות</vt:lpstr>
      <vt:lpstr>ניתוח רגישות</vt:lpstr>
      <vt:lpstr>רווה 2019 - יעד</vt:lpstr>
      <vt:lpstr>רווה - רב שנתי תסריט ת.עסקית</vt:lpstr>
      <vt:lpstr>הקמה ומימון</vt:lpstr>
      <vt:lpstr>הלוואה</vt:lpstr>
      <vt:lpstr>קבועות 19 - יעד</vt:lpstr>
      <vt:lpstr>קבועות 17</vt:lpstr>
      <vt:lpstr>קבועות 16</vt:lpstr>
      <vt:lpstr>קבועות 15</vt:lpstr>
      <vt:lpstr>קבועות 14</vt:lpstr>
      <vt:lpstr>'הקמה ומימון'!WPrint_Area_W</vt:lpstr>
      <vt:lpstr>'ניתוח רגישות'!WPrint_Area_W</vt:lpstr>
      <vt:lpstr>'קבועות 17'!WPrint_Area_W</vt:lpstr>
      <vt:lpstr>'קבועות 19 - יעד'!WPrint_Area_W</vt:lpstr>
      <vt:lpstr>'רווה - רב שנתי תסריט ת.עסקית'!WPrint_Area_W</vt:lpstr>
      <vt:lpstr>'רווה 2014'!WPrint_Area_W</vt:lpstr>
      <vt:lpstr>'רווה 2015'!WPrint_Area_W</vt:lpstr>
      <vt:lpstr>'רווה 2016'!WPrint_Area_W</vt:lpstr>
      <vt:lpstr>'רווה 2017'!WPrint_Area_W</vt:lpstr>
      <vt:lpstr>'רווה 2019 - יעד'!WPrint_Area_W</vt:lpstr>
      <vt:lpstr>'תחזית רווה'!WPrint_Area_W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Tamir</dc:creator>
  <cp:lastModifiedBy>גיל גיל</cp:lastModifiedBy>
  <cp:lastPrinted>2018-08-08T12:56:54Z</cp:lastPrinted>
  <dcterms:created xsi:type="dcterms:W3CDTF">2012-11-03T15:49:34Z</dcterms:created>
  <dcterms:modified xsi:type="dcterms:W3CDTF">2023-10-31T08:11:24Z</dcterms:modified>
</cp:coreProperties>
</file>