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תיקי יועצים\גיל\"/>
    </mc:Choice>
  </mc:AlternateContent>
  <xr:revisionPtr revIDLastSave="0" documentId="13_ncr:1_{96F0B09B-33CA-4201-AB83-AA77F19D75D9}" xr6:coauthVersionLast="47" xr6:coauthVersionMax="47" xr10:uidLastSave="{00000000-0000-0000-0000-000000000000}"/>
  <bookViews>
    <workbookView xWindow="-110" yWindow="-110" windowWidth="19420" windowHeight="10300" xr2:uid="{641BB118-3A35-4D6C-9FBE-8654F8E3ABFE}"/>
  </bookViews>
  <sheets>
    <sheet name="30.10" sheetId="4" r:id="rId1"/>
    <sheet name="גיליון1" sheetId="1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F7" i="4"/>
  <c r="H7" i="4" s="1"/>
  <c r="G7" i="4" l="1"/>
  <c r="I7" i="4" s="1"/>
  <c r="F7" i="1" l="1"/>
  <c r="G7" i="1" s="1"/>
  <c r="H7" i="1" l="1"/>
  <c r="I7" i="1" s="1"/>
</calcChain>
</file>

<file path=xl/sharedStrings.xml><?xml version="1.0" encoding="utf-8"?>
<sst xmlns="http://schemas.openxmlformats.org/spreadsheetml/2006/main" count="30" uniqueCount="15">
  <si>
    <t>% ירידת ההכנסות</t>
  </si>
  <si>
    <t>% המענק מההוצאות הקבועות</t>
  </si>
  <si>
    <t>% שכר</t>
  </si>
  <si>
    <t>הכנסות אוקטובר 22</t>
  </si>
  <si>
    <t>הכנסות אוקטובר 23</t>
  </si>
  <si>
    <t>הוצאות שכר אוקטובר 23</t>
  </si>
  <si>
    <t>מענק תשומות</t>
  </si>
  <si>
    <t>מענק שכר</t>
  </si>
  <si>
    <t>חישוב מענק</t>
  </si>
  <si>
    <t>נתונים</t>
  </si>
  <si>
    <t>חישוב</t>
  </si>
  <si>
    <t>סה"כ מענק צפוי</t>
  </si>
  <si>
    <t>ממוצע תשומות 2022</t>
  </si>
  <si>
    <t>שכר ממוצע במשק</t>
  </si>
  <si>
    <t>מספר עובדים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</si>
</sst>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SimplerProRegular"/>
    </font>
    <font>
      <b/>
      <sz val="11"/>
      <color theme="1"/>
      <name val="SimplerProRegular"/>
    </font>
    <font>
      <b/>
      <sz val="11"/>
      <color theme="0"/>
      <name val="SimplerProRegula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 readingOrder="2"/>
    </xf>
    <xf numFmtId="0" fontId="2" fillId="0" borderId="6" xfId="0" applyFont="1" applyBorder="1" applyAlignment="1">
      <alignment vertical="center" wrapText="1" readingOrder="2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 readingOrder="2"/>
    </xf>
    <xf numFmtId="9" fontId="2" fillId="0" borderId="0" xfId="1" applyFont="1" applyAlignment="1">
      <alignment horizontal="center"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9" fontId="3" fillId="4" borderId="6" xfId="1" applyFont="1" applyFill="1" applyBorder="1" applyAlignment="1">
      <alignment vertical="center"/>
    </xf>
    <xf numFmtId="3" fontId="3" fillId="4" borderId="7" xfId="1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9" fontId="2" fillId="0" borderId="1" xfId="1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2" fillId="0" borderId="4" xfId="1" applyFont="1" applyBorder="1" applyAlignment="1">
      <alignment horizontal="center" vertical="center"/>
    </xf>
    <xf numFmtId="9" fontId="2" fillId="0" borderId="5" xfId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wrapText="1" readingOrder="2"/>
    </xf>
    <xf numFmtId="9" fontId="2" fillId="0" borderId="0" xfId="1" applyFont="1" applyAlignment="1">
      <alignment vertical="center"/>
    </xf>
    <xf numFmtId="43" fontId="2" fillId="0" borderId="0" xfId="2" applyFont="1" applyAlignment="1">
      <alignment vertical="center"/>
    </xf>
    <xf numFmtId="0" fontId="2" fillId="0" borderId="9" xfId="0" applyFont="1" applyBorder="1" applyAlignment="1">
      <alignment horizontal="right" vertical="center" readingOrder="2"/>
    </xf>
    <xf numFmtId="9" fontId="2" fillId="0" borderId="1" xfId="1" applyFont="1" applyBorder="1" applyAlignment="1">
      <alignment horizontal="right" vertical="center"/>
    </xf>
    <xf numFmtId="9" fontId="2" fillId="0" borderId="0" xfId="1" applyFont="1" applyBorder="1" applyAlignment="1">
      <alignment horizontal="right" vertical="center"/>
    </xf>
    <xf numFmtId="9" fontId="2" fillId="0" borderId="2" xfId="1" applyFont="1" applyBorder="1" applyAlignment="1">
      <alignment horizontal="right" vertical="center"/>
    </xf>
    <xf numFmtId="9" fontId="2" fillId="0" borderId="10" xfId="1" applyFont="1" applyBorder="1" applyAlignment="1">
      <alignment horizontal="right" vertical="center"/>
    </xf>
    <xf numFmtId="9" fontId="2" fillId="0" borderId="11" xfId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9" fontId="2" fillId="0" borderId="3" xfId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9" fontId="2" fillId="0" borderId="5" xfId="1" applyFont="1" applyBorder="1" applyAlignment="1">
      <alignment horizontal="right" vertical="center"/>
    </xf>
    <xf numFmtId="9" fontId="2" fillId="0" borderId="12" xfId="1" applyFont="1" applyBorder="1" applyAlignment="1">
      <alignment horizontal="right"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9" fontId="4" fillId="2" borderId="6" xfId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9" fontId="4" fillId="2" borderId="8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readingOrder="2"/>
    </xf>
    <xf numFmtId="0" fontId="2" fillId="0" borderId="7" xfId="0" applyFont="1" applyBorder="1" applyAlignment="1">
      <alignment horizontal="right" vertical="center" readingOrder="2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0</xdr:rowOff>
    </xdr:from>
    <xdr:to>
      <xdr:col>9</xdr:col>
      <xdr:colOff>58057</xdr:colOff>
      <xdr:row>3</xdr:row>
      <xdr:rowOff>38895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322AE196-DF29-4057-9252-8ED58C560F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0814798393" y="0"/>
          <a:ext cx="1823357" cy="578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0</xdr:rowOff>
    </xdr:from>
    <xdr:to>
      <xdr:col>9</xdr:col>
      <xdr:colOff>96157</xdr:colOff>
      <xdr:row>3</xdr:row>
      <xdr:rowOff>38895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3C592499-16D3-4526-AB6C-F32D3C56B3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0813953843" y="0"/>
          <a:ext cx="1823357" cy="578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7352-F868-4BC6-9A53-4F95718EBB4C}">
  <sheetPr codeName="גיליון1"/>
  <dimension ref="B3:K18"/>
  <sheetViews>
    <sheetView showGridLines="0" rightToLeft="1" tabSelected="1" workbookViewId="0">
      <selection activeCell="E8" sqref="E8"/>
    </sheetView>
  </sheetViews>
  <sheetFormatPr defaultRowHeight="14" outlineLevelRow="1" x14ac:dyDescent="0.3"/>
  <cols>
    <col min="1" max="1" width="8.6640625" style="1"/>
    <col min="2" max="2" width="10.1640625" style="1" customWidth="1"/>
    <col min="3" max="3" width="10.33203125" style="1" customWidth="1"/>
    <col min="4" max="4" width="12.83203125" style="1" customWidth="1"/>
    <col min="5" max="5" width="11.25" style="1" customWidth="1"/>
    <col min="6" max="7" width="8.33203125" style="1" bestFit="1" customWidth="1"/>
    <col min="8" max="8" width="8.6640625" style="1" customWidth="1"/>
    <col min="9" max="9" width="8.4140625" style="1" bestFit="1" customWidth="1"/>
    <col min="10" max="10" width="8.6640625" style="1"/>
    <col min="11" max="11" width="19.75" style="1" bestFit="1" customWidth="1"/>
    <col min="12" max="16384" width="8.6640625" style="1"/>
  </cols>
  <sheetData>
    <row r="3" spans="2:11" ht="14.5" thickBot="1" x14ac:dyDescent="0.35"/>
    <row r="4" spans="2:11" ht="14.5" thickBot="1" x14ac:dyDescent="0.35">
      <c r="B4" s="40" t="s">
        <v>8</v>
      </c>
      <c r="C4" s="41"/>
      <c r="D4" s="41"/>
      <c r="E4" s="41"/>
      <c r="F4" s="41"/>
      <c r="G4" s="41"/>
      <c r="H4" s="41"/>
      <c r="I4" s="42"/>
    </row>
    <row r="5" spans="2:11" ht="14.5" thickBot="1" x14ac:dyDescent="0.35">
      <c r="B5" s="40" t="s">
        <v>9</v>
      </c>
      <c r="C5" s="41"/>
      <c r="D5" s="41"/>
      <c r="E5" s="42"/>
      <c r="F5" s="43" t="s">
        <v>10</v>
      </c>
      <c r="G5" s="44"/>
      <c r="H5" s="44"/>
      <c r="I5" s="45"/>
    </row>
    <row r="6" spans="2:11" s="2" customFormat="1" ht="28.5" thickBot="1" x14ac:dyDescent="0.35">
      <c r="B6" s="3" t="s">
        <v>3</v>
      </c>
      <c r="C6" s="4" t="s">
        <v>4</v>
      </c>
      <c r="D6" s="4" t="s">
        <v>12</v>
      </c>
      <c r="E6" s="5" t="s">
        <v>5</v>
      </c>
      <c r="F6" s="6" t="s">
        <v>0</v>
      </c>
      <c r="G6" s="4" t="s">
        <v>6</v>
      </c>
      <c r="H6" s="4" t="s">
        <v>7</v>
      </c>
      <c r="I6" s="7" t="s">
        <v>11</v>
      </c>
    </row>
    <row r="7" spans="2:11" ht="14.5" thickBot="1" x14ac:dyDescent="0.35">
      <c r="B7" s="10"/>
      <c r="C7" s="11"/>
      <c r="D7" s="11"/>
      <c r="E7" s="12"/>
      <c r="F7" s="13" t="str">
        <f>IFERROR(-(C7-B7)/B7,"")</f>
        <v/>
      </c>
      <c r="G7" s="14">
        <f>IFERROR(IF(AND(F7&gt;=C12,F7&lt;=B12),D12,IF(AND(F7&gt;=C13,F7&lt;=B13),D13,IF(AND(F7&gt;=C14,F7&lt;=B14),D14,IF(AND(F7&gt;=C15,F7&lt;=B15),D15,IF(AND(F7&gt;=C16,F7&lt;=B16),D16,0)))))*D7,"")</f>
        <v>0</v>
      </c>
      <c r="H7" s="14" t="str">
        <f>IFERROR(IF(E8=0,E7*F7*E12,IF(E7/E8&lt;D17,E7*F7*E12,D17*E8*F7*E12)),"")</f>
        <v/>
      </c>
      <c r="I7" s="15" t="str">
        <f>IFERROR(H7+G7,"")</f>
        <v/>
      </c>
    </row>
    <row r="8" spans="2:11" ht="14.5" thickBot="1" x14ac:dyDescent="0.35">
      <c r="D8" s="38" t="s">
        <v>14</v>
      </c>
      <c r="E8" s="39"/>
    </row>
    <row r="11" spans="2:11" ht="42.5" hidden="1" outlineLevel="1" thickBot="1" x14ac:dyDescent="0.35">
      <c r="B11" s="46" t="s">
        <v>0</v>
      </c>
      <c r="C11" s="47"/>
      <c r="D11" s="23" t="s">
        <v>1</v>
      </c>
      <c r="E11" s="26" t="s">
        <v>2</v>
      </c>
    </row>
    <row r="12" spans="2:11" hidden="1" outlineLevel="1" x14ac:dyDescent="0.3">
      <c r="B12" s="27">
        <v>0.249</v>
      </c>
      <c r="C12" s="28">
        <v>0</v>
      </c>
      <c r="D12" s="29">
        <v>0</v>
      </c>
      <c r="E12" s="30">
        <v>0.75</v>
      </c>
      <c r="H12" s="16"/>
    </row>
    <row r="13" spans="2:11" hidden="1" outlineLevel="1" x14ac:dyDescent="0.3">
      <c r="B13" s="27">
        <v>0.39900000000000002</v>
      </c>
      <c r="C13" s="28">
        <v>0.25</v>
      </c>
      <c r="D13" s="29">
        <v>7.0000000000000007E-2</v>
      </c>
      <c r="E13" s="31">
        <v>0.75</v>
      </c>
    </row>
    <row r="14" spans="2:11" hidden="1" outlineLevel="1" x14ac:dyDescent="0.3">
      <c r="B14" s="27">
        <v>0.59899999999999998</v>
      </c>
      <c r="C14" s="28">
        <v>0.4</v>
      </c>
      <c r="D14" s="29">
        <v>0.11</v>
      </c>
      <c r="E14" s="31">
        <v>0.75</v>
      </c>
    </row>
    <row r="15" spans="2:11" hidden="1" outlineLevel="1" x14ac:dyDescent="0.3">
      <c r="B15" s="27">
        <v>0.79900000000000004</v>
      </c>
      <c r="C15" s="28">
        <v>0.6</v>
      </c>
      <c r="D15" s="32">
        <v>0.14499999999999999</v>
      </c>
      <c r="E15" s="31">
        <v>0.75</v>
      </c>
    </row>
    <row r="16" spans="2:11" ht="14.5" hidden="1" outlineLevel="1" thickBot="1" x14ac:dyDescent="0.35">
      <c r="B16" s="33">
        <v>1.01</v>
      </c>
      <c r="C16" s="34">
        <v>0.8</v>
      </c>
      <c r="D16" s="35">
        <v>0.22</v>
      </c>
      <c r="E16" s="36">
        <v>0.75</v>
      </c>
      <c r="K16" s="24"/>
    </row>
    <row r="17" spans="2:11" ht="14.5" hidden="1" outlineLevel="1" collapsed="1" thickBot="1" x14ac:dyDescent="0.35">
      <c r="B17" s="48" t="s">
        <v>13</v>
      </c>
      <c r="C17" s="49"/>
      <c r="D17" s="37">
        <f>13295*1.25</f>
        <v>16618.75</v>
      </c>
      <c r="E17" s="38"/>
      <c r="K17" s="25"/>
    </row>
    <row r="18" spans="2:11" collapsed="1" x14ac:dyDescent="0.3"/>
  </sheetData>
  <mergeCells count="5">
    <mergeCell ref="B4:I4"/>
    <mergeCell ref="B5:E5"/>
    <mergeCell ref="F5:I5"/>
    <mergeCell ref="B11:C11"/>
    <mergeCell ref="B17:C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35884-4410-4A6D-A1F1-3BBD63C7E85F}">
  <sheetPr codeName="גיליון3"/>
  <dimension ref="B3:K17"/>
  <sheetViews>
    <sheetView showGridLines="0" rightToLeft="1" workbookViewId="0">
      <selection activeCell="F14" sqref="F14"/>
    </sheetView>
  </sheetViews>
  <sheetFormatPr defaultRowHeight="14" outlineLevelRow="1" x14ac:dyDescent="0.3"/>
  <cols>
    <col min="1" max="1" width="8.6640625" style="1"/>
    <col min="2" max="2" width="10.1640625" style="1" customWidth="1"/>
    <col min="3" max="3" width="10.33203125" style="1" customWidth="1"/>
    <col min="4" max="4" width="12.83203125" style="1" customWidth="1"/>
    <col min="5" max="5" width="11.25" style="1" customWidth="1"/>
    <col min="6" max="6" width="8" style="1" customWidth="1"/>
    <col min="7" max="7" width="7.83203125" style="1" customWidth="1"/>
    <col min="8" max="8" width="8.6640625" style="1" customWidth="1"/>
    <col min="9" max="9" width="8.4140625" style="1" bestFit="1" customWidth="1"/>
    <col min="10" max="10" width="8.6640625" style="1"/>
    <col min="11" max="11" width="19.75" style="1" bestFit="1" customWidth="1"/>
    <col min="12" max="16384" width="8.6640625" style="1"/>
  </cols>
  <sheetData>
    <row r="3" spans="2:11" ht="14.5" thickBot="1" x14ac:dyDescent="0.35"/>
    <row r="4" spans="2:11" ht="14.5" thickBot="1" x14ac:dyDescent="0.35">
      <c r="B4" s="40" t="s">
        <v>8</v>
      </c>
      <c r="C4" s="41"/>
      <c r="D4" s="41"/>
      <c r="E4" s="41"/>
      <c r="F4" s="41"/>
      <c r="G4" s="41"/>
      <c r="H4" s="41"/>
      <c r="I4" s="42"/>
    </row>
    <row r="5" spans="2:11" ht="14.5" thickBot="1" x14ac:dyDescent="0.35">
      <c r="B5" s="40" t="s">
        <v>9</v>
      </c>
      <c r="C5" s="41"/>
      <c r="D5" s="41"/>
      <c r="E5" s="42"/>
      <c r="F5" s="43" t="s">
        <v>10</v>
      </c>
      <c r="G5" s="44"/>
      <c r="H5" s="44"/>
      <c r="I5" s="45"/>
    </row>
    <row r="6" spans="2:11" s="2" customFormat="1" ht="28.5" thickBot="1" x14ac:dyDescent="0.35">
      <c r="B6" s="3" t="s">
        <v>3</v>
      </c>
      <c r="C6" s="4" t="s">
        <v>4</v>
      </c>
      <c r="D6" s="4" t="s">
        <v>12</v>
      </c>
      <c r="E6" s="5" t="s">
        <v>5</v>
      </c>
      <c r="F6" s="6" t="s">
        <v>0</v>
      </c>
      <c r="G6" s="4" t="s">
        <v>6</v>
      </c>
      <c r="H6" s="4" t="s">
        <v>7</v>
      </c>
      <c r="I6" s="7" t="s">
        <v>11</v>
      </c>
    </row>
    <row r="7" spans="2:11" ht="14.5" thickBot="1" x14ac:dyDescent="0.35">
      <c r="B7" s="10">
        <v>1657546</v>
      </c>
      <c r="C7" s="11">
        <v>900000</v>
      </c>
      <c r="D7" s="11">
        <v>88000</v>
      </c>
      <c r="E7" s="12">
        <v>70000</v>
      </c>
      <c r="F7" s="13">
        <f>-(C7-B7)/B7</f>
        <v>0.45702864354895734</v>
      </c>
      <c r="G7" s="14">
        <f>IF(AND(F7&gt;=C12,F7&lt;=B12),D12,IF(AND(F7&gt;=C13,F7&lt;=B13),D13,IF(AND(F7&gt;=C14,F7&lt;=B14),D14,IF(AND(F7&gt;=C15,F7&lt;=B15),D15,IF(AND(F7&gt;=C16,F7&lt;=B16),D16,0)))))*D7</f>
        <v>7920</v>
      </c>
      <c r="H7" s="14">
        <f>E12*F7*E7</f>
        <v>19195.203029056207</v>
      </c>
      <c r="I7" s="15">
        <f>H7+G7</f>
        <v>27115.203029056207</v>
      </c>
    </row>
    <row r="10" spans="2:11" ht="14.5" thickBot="1" x14ac:dyDescent="0.35"/>
    <row r="11" spans="2:11" ht="42.5" outlineLevel="1" thickBot="1" x14ac:dyDescent="0.35">
      <c r="B11" s="50" t="s">
        <v>0</v>
      </c>
      <c r="C11" s="51"/>
      <c r="D11" s="23" t="s">
        <v>1</v>
      </c>
      <c r="E11" s="8" t="s">
        <v>2</v>
      </c>
    </row>
    <row r="12" spans="2:11" outlineLevel="1" x14ac:dyDescent="0.3">
      <c r="B12" s="17">
        <v>0.249</v>
      </c>
      <c r="C12" s="18">
        <v>0</v>
      </c>
      <c r="D12" s="19">
        <v>0</v>
      </c>
      <c r="E12" s="9">
        <v>0.6</v>
      </c>
      <c r="H12" s="16"/>
    </row>
    <row r="13" spans="2:11" outlineLevel="1" x14ac:dyDescent="0.3">
      <c r="B13" s="17">
        <v>0.39900000000000002</v>
      </c>
      <c r="C13" s="18">
        <v>0.25</v>
      </c>
      <c r="D13" s="19">
        <v>0.06</v>
      </c>
      <c r="E13" s="9">
        <v>0.6</v>
      </c>
    </row>
    <row r="14" spans="2:11" outlineLevel="1" x14ac:dyDescent="0.3">
      <c r="B14" s="17">
        <v>0.59899999999999998</v>
      </c>
      <c r="C14" s="18">
        <v>0.4</v>
      </c>
      <c r="D14" s="19">
        <v>0.09</v>
      </c>
      <c r="E14" s="9">
        <v>0.6</v>
      </c>
    </row>
    <row r="15" spans="2:11" outlineLevel="1" x14ac:dyDescent="0.3">
      <c r="B15" s="17">
        <v>0.79900000000000004</v>
      </c>
      <c r="C15" s="18">
        <v>0.6</v>
      </c>
      <c r="D15" s="19">
        <v>0.12</v>
      </c>
      <c r="E15" s="9">
        <v>0.6</v>
      </c>
    </row>
    <row r="16" spans="2:11" ht="14.5" outlineLevel="1" thickBot="1" x14ac:dyDescent="0.35">
      <c r="B16" s="20">
        <v>1.01</v>
      </c>
      <c r="C16" s="21">
        <v>0.8</v>
      </c>
      <c r="D16" s="22">
        <v>0.18</v>
      </c>
      <c r="E16" s="9">
        <v>0.6</v>
      </c>
      <c r="K16" s="24"/>
    </row>
    <row r="17" spans="11:11" x14ac:dyDescent="0.3">
      <c r="K17" s="25"/>
    </row>
  </sheetData>
  <mergeCells count="4">
    <mergeCell ref="B11:C11"/>
    <mergeCell ref="B4:I4"/>
    <mergeCell ref="B5:E5"/>
    <mergeCell ref="F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30.10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גיל גיל</dc:creator>
  <cp:lastModifiedBy>גיל גיל</cp:lastModifiedBy>
  <dcterms:created xsi:type="dcterms:W3CDTF">2023-10-22T08:19:06Z</dcterms:created>
  <dcterms:modified xsi:type="dcterms:W3CDTF">2023-11-01T08:01:29Z</dcterms:modified>
</cp:coreProperties>
</file>