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samurai bc- Gil\Dropbox\תיקיית משרד\כלים\כלי אקסל\אנליזות\תוכנית עסקית\"/>
    </mc:Choice>
  </mc:AlternateContent>
  <xr:revisionPtr revIDLastSave="0" documentId="13_ncr:1_{3AFFF969-81A9-405F-B6B3-BBBD0FA16F3B}" xr6:coauthVersionLast="47" xr6:coauthVersionMax="47" xr10:uidLastSave="{00000000-0000-0000-0000-000000000000}"/>
  <bookViews>
    <workbookView xWindow="-110" yWindow="-110" windowWidth="19420" windowHeight="10300" tabRatio="859" firstSheet="4" activeTab="4" xr2:uid="{00000000-000D-0000-FFFF-FFFF00000000}"/>
  </bookViews>
  <sheets>
    <sheet name="רווה 2014" sheetId="1" state="hidden" r:id="rId1"/>
    <sheet name="רווה 2015" sheetId="4" state="hidden" r:id="rId2"/>
    <sheet name="רווה 2016" sheetId="5" state="hidden" r:id="rId3"/>
    <sheet name="רווה 2017" sheetId="6" state="hidden" r:id="rId4"/>
    <sheet name="תחזית רווה" sheetId="7" r:id="rId5"/>
    <sheet name="גרפים" sheetId="25" r:id="rId6"/>
    <sheet name="שכר" sheetId="24" r:id="rId7"/>
    <sheet name="קבועות" sheetId="14" r:id="rId8"/>
    <sheet name="רווה 2019 - יעד" sheetId="8" state="hidden" r:id="rId9"/>
    <sheet name="הקמה ומימון" sheetId="22" r:id="rId10"/>
    <sheet name="קבועות 19 - יעד" sheetId="15" state="hidden" r:id="rId11"/>
    <sheet name="קבועות 17" sheetId="13" state="hidden" r:id="rId12"/>
    <sheet name="קבועות 16" sheetId="12" state="hidden" r:id="rId13"/>
    <sheet name="קבועות 15" sheetId="11" state="hidden" r:id="rId14"/>
    <sheet name="קבועות 14" sheetId="10" state="hidden" r:id="rId15"/>
  </sheets>
  <definedNames>
    <definedName name="_xlnm.Print_Area" localSheetId="5">גרפים!$A$1:$L$75</definedName>
    <definedName name="_xlnm.Print_Area" localSheetId="9">'הקמה ומימון'!$B$1:$I$42</definedName>
    <definedName name="_xlnm.Print_Area" localSheetId="7">קבועות!$A$1:$S$56</definedName>
    <definedName name="_xlnm.Print_Area" localSheetId="11">'קבועות 17'!$A$1:$Q$55</definedName>
    <definedName name="_xlnm.Print_Area" localSheetId="10">'קבועות 19 - יעד'!$A$1:$Q$142</definedName>
    <definedName name="_xlnm.Print_Area" localSheetId="0">'רווה 2014'!$B$1:$P$61</definedName>
    <definedName name="_xlnm.Print_Area" localSheetId="1">'רווה 2015'!$B$1:$P$61</definedName>
    <definedName name="_xlnm.Print_Area" localSheetId="2">'רווה 2016'!$B$1:$P$61</definedName>
    <definedName name="_xlnm.Print_Area" localSheetId="3">'רווה 2017'!$B$1:$P$61</definedName>
    <definedName name="_xlnm.Print_Area" localSheetId="8">'רווה 2019 - יעד'!$B$1:$P$61</definedName>
    <definedName name="_xlnm.Print_Area" localSheetId="6">שכר!$A$1:$Q$30</definedName>
    <definedName name="_xlnm.Print_Area" localSheetId="4">'תחזית רווה'!$B$1:$S$62</definedName>
    <definedName name="מכפיל_98" localSheetId="9">#REF!</definedName>
    <definedName name="מכפיל_98" localSheetId="6">#REF!</definedName>
    <definedName name="מכפיל_98">#REF!</definedName>
    <definedName name="מכפיל_99_00" localSheetId="9">#REF!</definedName>
    <definedName name="מכפיל_99_00" localSheetId="6">#REF!</definedName>
    <definedName name="מכפיל_99_00">#REF!</definedName>
  </definedNames>
  <calcPr calcId="181029"/>
</workbook>
</file>

<file path=xl/calcChain.xml><?xml version="1.0" encoding="utf-8"?>
<calcChain xmlns="http://schemas.openxmlformats.org/spreadsheetml/2006/main">
  <c r="D36" i="7" l="1"/>
  <c r="E36" i="7"/>
  <c r="F36" i="7"/>
  <c r="G36" i="7"/>
  <c r="H36" i="7"/>
  <c r="I36" i="7"/>
  <c r="J36" i="7"/>
  <c r="K36" i="7"/>
  <c r="L36" i="7"/>
  <c r="M36" i="7"/>
  <c r="N36" i="7"/>
  <c r="D38" i="7"/>
  <c r="E38" i="7"/>
  <c r="F38" i="7"/>
  <c r="G38" i="7"/>
  <c r="H38" i="7"/>
  <c r="I38" i="7"/>
  <c r="J38" i="7"/>
  <c r="K38" i="7"/>
  <c r="L38" i="7"/>
  <c r="M38" i="7"/>
  <c r="N38" i="7"/>
  <c r="D40" i="7"/>
  <c r="E40" i="7"/>
  <c r="F40" i="7"/>
  <c r="G40" i="7"/>
  <c r="H40" i="7"/>
  <c r="I40" i="7"/>
  <c r="J40" i="7"/>
  <c r="K40" i="7"/>
  <c r="L40" i="7"/>
  <c r="M40" i="7"/>
  <c r="N40" i="7"/>
  <c r="F42" i="7"/>
  <c r="D46" i="7"/>
  <c r="E46" i="7"/>
  <c r="F46" i="7"/>
  <c r="G46" i="7"/>
  <c r="H46" i="7"/>
  <c r="I46" i="7"/>
  <c r="J46" i="7"/>
  <c r="K46" i="7"/>
  <c r="L46" i="7"/>
  <c r="M46" i="7"/>
  <c r="N46" i="7"/>
  <c r="D6" i="24"/>
  <c r="E6" i="24"/>
  <c r="F6" i="24"/>
  <c r="G6" i="24"/>
  <c r="H6" i="24"/>
  <c r="I6" i="24"/>
  <c r="J6" i="24"/>
  <c r="K6" i="24"/>
  <c r="L6" i="24"/>
  <c r="M6" i="24"/>
  <c r="N6" i="24"/>
  <c r="D9" i="24"/>
  <c r="E9" i="24"/>
  <c r="F9" i="24"/>
  <c r="G9" i="24"/>
  <c r="H9" i="24"/>
  <c r="I9" i="24"/>
  <c r="J9" i="24"/>
  <c r="K9" i="24"/>
  <c r="L9" i="24"/>
  <c r="M9" i="24"/>
  <c r="N9" i="24"/>
  <c r="D12" i="24"/>
  <c r="E12" i="24"/>
  <c r="F12" i="24"/>
  <c r="G12" i="24"/>
  <c r="H12" i="24"/>
  <c r="I12" i="24"/>
  <c r="J12" i="24"/>
  <c r="K12" i="24"/>
  <c r="L12" i="24"/>
  <c r="M12" i="24"/>
  <c r="N12" i="24"/>
  <c r="D15" i="24"/>
  <c r="D42" i="7" s="1"/>
  <c r="E15" i="24"/>
  <c r="E42" i="7" s="1"/>
  <c r="F15" i="24"/>
  <c r="G15" i="24"/>
  <c r="G42" i="7" s="1"/>
  <c r="H15" i="24"/>
  <c r="H42" i="7" s="1"/>
  <c r="I15" i="24"/>
  <c r="I42" i="7" s="1"/>
  <c r="J15" i="24"/>
  <c r="J42" i="7" s="1"/>
  <c r="K15" i="24"/>
  <c r="K42" i="7" s="1"/>
  <c r="L15" i="24"/>
  <c r="L42" i="7" s="1"/>
  <c r="M15" i="24"/>
  <c r="M42" i="7" s="1"/>
  <c r="N15" i="24"/>
  <c r="N42" i="7" s="1"/>
  <c r="D18" i="24"/>
  <c r="D44" i="7" s="1"/>
  <c r="E18" i="24"/>
  <c r="E44" i="7" s="1"/>
  <c r="F18" i="24"/>
  <c r="F44" i="7" s="1"/>
  <c r="G18" i="24"/>
  <c r="G44" i="7" s="1"/>
  <c r="H18" i="24"/>
  <c r="H44" i="7" s="1"/>
  <c r="I18" i="24"/>
  <c r="I44" i="7" s="1"/>
  <c r="J18" i="24"/>
  <c r="J44" i="7" s="1"/>
  <c r="K18" i="24"/>
  <c r="K44" i="7" s="1"/>
  <c r="L18" i="24"/>
  <c r="L44" i="7" s="1"/>
  <c r="M18" i="24"/>
  <c r="M44" i="7" s="1"/>
  <c r="N18" i="24"/>
  <c r="N44" i="7" s="1"/>
  <c r="D21" i="24"/>
  <c r="E21" i="24"/>
  <c r="F21" i="24"/>
  <c r="G21" i="24"/>
  <c r="H21" i="24"/>
  <c r="I21" i="24"/>
  <c r="J21" i="24"/>
  <c r="K21" i="24"/>
  <c r="L21" i="24"/>
  <c r="M21" i="24"/>
  <c r="N21" i="24"/>
  <c r="D24" i="24"/>
  <c r="D48" i="7" s="1"/>
  <c r="E24" i="24"/>
  <c r="E48" i="7" s="1"/>
  <c r="F24" i="24"/>
  <c r="F48" i="7" s="1"/>
  <c r="G24" i="24"/>
  <c r="G48" i="7" s="1"/>
  <c r="H24" i="24"/>
  <c r="H48" i="7" s="1"/>
  <c r="I24" i="24"/>
  <c r="I48" i="7" s="1"/>
  <c r="J24" i="24"/>
  <c r="J48" i="7" s="1"/>
  <c r="K24" i="24"/>
  <c r="K48" i="7" s="1"/>
  <c r="L24" i="24"/>
  <c r="L48" i="7" s="1"/>
  <c r="M24" i="24"/>
  <c r="M48" i="7" s="1"/>
  <c r="N24" i="24"/>
  <c r="N48" i="7" s="1"/>
  <c r="D27" i="24"/>
  <c r="D50" i="7" s="1"/>
  <c r="E27" i="24"/>
  <c r="E50" i="7" s="1"/>
  <c r="F27" i="24"/>
  <c r="F50" i="7" s="1"/>
  <c r="G27" i="24"/>
  <c r="G50" i="7" s="1"/>
  <c r="H27" i="24"/>
  <c r="H50" i="7" s="1"/>
  <c r="I27" i="24"/>
  <c r="I50" i="7" s="1"/>
  <c r="J27" i="24"/>
  <c r="J50" i="7" s="1"/>
  <c r="K27" i="24"/>
  <c r="K50" i="7" s="1"/>
  <c r="L27" i="24"/>
  <c r="L50" i="7" s="1"/>
  <c r="M27" i="24"/>
  <c r="M50" i="7" s="1"/>
  <c r="N27" i="24"/>
  <c r="N50" i="7" s="1"/>
  <c r="C46" i="7"/>
  <c r="C40" i="7"/>
  <c r="C38" i="7"/>
  <c r="C36" i="7"/>
  <c r="P38" i="7"/>
  <c r="E18" i="7"/>
  <c r="F18" i="7"/>
  <c r="G18" i="7"/>
  <c r="H18" i="7"/>
  <c r="I18" i="7"/>
  <c r="J18" i="7"/>
  <c r="K18" i="7"/>
  <c r="L18" i="7"/>
  <c r="M18" i="7"/>
  <c r="N18" i="7"/>
  <c r="D18" i="7"/>
  <c r="R30" i="7"/>
  <c r="Q30" i="7"/>
  <c r="O30" i="7"/>
  <c r="O18" i="7"/>
  <c r="Q18" i="7" s="1"/>
  <c r="R18" i="7" s="1"/>
  <c r="N29" i="7"/>
  <c r="M29" i="7"/>
  <c r="L29" i="7"/>
  <c r="K29" i="7"/>
  <c r="J29" i="7"/>
  <c r="I29" i="7"/>
  <c r="H29" i="7"/>
  <c r="G29" i="7"/>
  <c r="F29" i="7"/>
  <c r="E29" i="7"/>
  <c r="D29" i="7"/>
  <c r="C29" i="7"/>
  <c r="C27" i="7"/>
  <c r="N25" i="7"/>
  <c r="M25" i="7"/>
  <c r="L25" i="7"/>
  <c r="K25" i="7"/>
  <c r="J25" i="7"/>
  <c r="I25" i="7"/>
  <c r="H25" i="7"/>
  <c r="G25" i="7"/>
  <c r="F25" i="7"/>
  <c r="E25" i="7"/>
  <c r="D25" i="7"/>
  <c r="C25" i="7"/>
  <c r="N23" i="7"/>
  <c r="M23" i="7"/>
  <c r="L23" i="7"/>
  <c r="K23" i="7"/>
  <c r="J23" i="7"/>
  <c r="I23" i="7"/>
  <c r="H23" i="7"/>
  <c r="G23" i="7"/>
  <c r="F23" i="7"/>
  <c r="E23" i="7"/>
  <c r="D23" i="7"/>
  <c r="C23" i="7"/>
  <c r="C21" i="7"/>
  <c r="D21" i="7"/>
  <c r="F21" i="7" l="1"/>
  <c r="E27" i="7"/>
  <c r="D27" i="7"/>
  <c r="E21" i="7" l="1"/>
  <c r="F27" i="7"/>
  <c r="D4" i="14"/>
  <c r="E4" i="14"/>
  <c r="F4" i="14"/>
  <c r="G4" i="14"/>
  <c r="H4" i="14"/>
  <c r="I4" i="14"/>
  <c r="J4" i="14"/>
  <c r="K4" i="14"/>
  <c r="L4" i="14"/>
  <c r="M4" i="14"/>
  <c r="N4" i="14"/>
  <c r="C4" i="14"/>
  <c r="D4" i="24"/>
  <c r="E4" i="24"/>
  <c r="F4" i="24"/>
  <c r="G4" i="24"/>
  <c r="H4" i="24"/>
  <c r="I4" i="24"/>
  <c r="J4" i="24"/>
  <c r="K4" i="24"/>
  <c r="L4" i="24"/>
  <c r="M4" i="24"/>
  <c r="N4" i="24"/>
  <c r="C4" i="24"/>
  <c r="G21" i="7" l="1"/>
  <c r="G27" i="7"/>
  <c r="P29" i="24"/>
  <c r="O29" i="24"/>
  <c r="P28" i="24"/>
  <c r="O28" i="24"/>
  <c r="P26" i="24"/>
  <c r="O26" i="24"/>
  <c r="P25" i="24"/>
  <c r="O25" i="24"/>
  <c r="P23" i="24"/>
  <c r="O23" i="24"/>
  <c r="P22" i="24"/>
  <c r="O22" i="24"/>
  <c r="P20" i="24"/>
  <c r="O20" i="24"/>
  <c r="P19" i="24"/>
  <c r="O19" i="24"/>
  <c r="P17" i="24"/>
  <c r="O17" i="24"/>
  <c r="P16" i="24"/>
  <c r="O16" i="24"/>
  <c r="P14" i="24"/>
  <c r="O14" i="24"/>
  <c r="P13" i="24"/>
  <c r="O13" i="24"/>
  <c r="P11" i="24"/>
  <c r="O11" i="24"/>
  <c r="P10" i="24"/>
  <c r="O10" i="24"/>
  <c r="P8" i="24"/>
  <c r="O8" i="24"/>
  <c r="P7" i="24"/>
  <c r="O7" i="24"/>
  <c r="C27" i="24"/>
  <c r="C50" i="7" s="1"/>
  <c r="C24" i="24"/>
  <c r="C48" i="7" s="1"/>
  <c r="O48" i="7" s="1"/>
  <c r="C21" i="24"/>
  <c r="C18" i="24"/>
  <c r="C44" i="7" s="1"/>
  <c r="C15" i="24"/>
  <c r="C42" i="7" s="1"/>
  <c r="C12" i="24"/>
  <c r="C9" i="24"/>
  <c r="C6" i="24"/>
  <c r="H21" i="7" l="1"/>
  <c r="H27" i="7"/>
  <c r="I5" i="24"/>
  <c r="K5" i="24"/>
  <c r="J5" i="24"/>
  <c r="H5" i="24"/>
  <c r="D5" i="24"/>
  <c r="F5" i="24"/>
  <c r="G5" i="24"/>
  <c r="C5" i="24"/>
  <c r="L5" i="24"/>
  <c r="E5" i="24"/>
  <c r="M5" i="24"/>
  <c r="N5" i="24"/>
  <c r="I21" i="7" l="1"/>
  <c r="I27" i="7"/>
  <c r="B50" i="7"/>
  <c r="B48" i="7"/>
  <c r="B46" i="7"/>
  <c r="B44" i="7"/>
  <c r="B42" i="7"/>
  <c r="B40" i="7"/>
  <c r="B38" i="7"/>
  <c r="B36" i="7"/>
  <c r="P23" i="14"/>
  <c r="O23" i="14"/>
  <c r="R23" i="14" s="1"/>
  <c r="P22" i="14"/>
  <c r="O22" i="14"/>
  <c r="R22" i="14" s="1"/>
  <c r="P21" i="14"/>
  <c r="O21" i="14"/>
  <c r="R21" i="14" s="1"/>
  <c r="P20" i="14"/>
  <c r="O20" i="14"/>
  <c r="P19" i="14"/>
  <c r="O19" i="14"/>
  <c r="P18" i="14"/>
  <c r="O18" i="14"/>
  <c r="P17" i="14"/>
  <c r="O17" i="14"/>
  <c r="P16" i="14"/>
  <c r="O16" i="14"/>
  <c r="P15" i="14"/>
  <c r="O15" i="14"/>
  <c r="P14" i="14"/>
  <c r="O14" i="14"/>
  <c r="P13" i="14"/>
  <c r="O13" i="14"/>
  <c r="P12" i="14"/>
  <c r="O12" i="14"/>
  <c r="P11" i="14"/>
  <c r="O11" i="14"/>
  <c r="J21" i="7" l="1"/>
  <c r="J27" i="7"/>
  <c r="D40" i="22"/>
  <c r="K21" i="7" l="1"/>
  <c r="K27" i="7"/>
  <c r="P27" i="24"/>
  <c r="O27" i="24"/>
  <c r="P24" i="24"/>
  <c r="O24" i="24"/>
  <c r="P21" i="24"/>
  <c r="O21" i="24"/>
  <c r="P18" i="24"/>
  <c r="O18" i="24"/>
  <c r="P15" i="24"/>
  <c r="O15" i="24"/>
  <c r="P12" i="24"/>
  <c r="O12" i="24"/>
  <c r="P9" i="24"/>
  <c r="O9" i="24"/>
  <c r="P6" i="24"/>
  <c r="O6" i="24"/>
  <c r="L21" i="7" l="1"/>
  <c r="L27" i="7"/>
  <c r="O5" i="24"/>
  <c r="C5" i="14"/>
  <c r="C52" i="7" s="1"/>
  <c r="G12" i="22"/>
  <c r="N21" i="7" l="1"/>
  <c r="M21" i="7"/>
  <c r="N27" i="7"/>
  <c r="M27" i="7"/>
  <c r="P5" i="24"/>
  <c r="H10" i="22"/>
  <c r="H7" i="22"/>
  <c r="H12" i="22"/>
  <c r="H6" i="22"/>
  <c r="H9" i="22"/>
  <c r="H8" i="22"/>
  <c r="H11" i="22"/>
  <c r="H5" i="22"/>
  <c r="D41" i="22" l="1"/>
  <c r="G14" i="22" s="1"/>
  <c r="H14" i="22" s="1"/>
  <c r="K34" i="7" l="1"/>
  <c r="C34" i="7"/>
  <c r="N34" i="7"/>
  <c r="M34" i="7"/>
  <c r="L34" i="7"/>
  <c r="J34" i="7"/>
  <c r="I34" i="7"/>
  <c r="H34" i="7"/>
  <c r="F34" i="7"/>
  <c r="E34" i="7"/>
  <c r="D34" i="7"/>
  <c r="G34" i="7" l="1"/>
  <c r="N36" i="8"/>
  <c r="M36" i="8"/>
  <c r="L36" i="8"/>
  <c r="K36" i="8"/>
  <c r="J36" i="8"/>
  <c r="I36" i="8"/>
  <c r="H36" i="8"/>
  <c r="G36" i="8"/>
  <c r="F36" i="8"/>
  <c r="E36" i="8"/>
  <c r="D36" i="8"/>
  <c r="C36" i="8"/>
  <c r="N82" i="8" l="1"/>
  <c r="M82" i="8"/>
  <c r="L82" i="8"/>
  <c r="K82" i="8"/>
  <c r="J82" i="8"/>
  <c r="I82" i="8"/>
  <c r="H82" i="8"/>
  <c r="G82" i="8"/>
  <c r="F82" i="8"/>
  <c r="E82" i="8"/>
  <c r="D82" i="8"/>
  <c r="C82" i="8"/>
  <c r="D82" i="1" l="1"/>
  <c r="E82" i="1"/>
  <c r="F82" i="1"/>
  <c r="G82" i="1"/>
  <c r="H82" i="1"/>
  <c r="I82" i="1"/>
  <c r="J82" i="1"/>
  <c r="K82" i="1"/>
  <c r="L82" i="1"/>
  <c r="M82" i="1"/>
  <c r="N82" i="1"/>
  <c r="C82" i="1"/>
  <c r="D82" i="4"/>
  <c r="E82" i="4"/>
  <c r="F82" i="4"/>
  <c r="G82" i="4"/>
  <c r="H82" i="4"/>
  <c r="I82" i="4"/>
  <c r="J82" i="4"/>
  <c r="K82" i="4"/>
  <c r="L82" i="4"/>
  <c r="M82" i="4"/>
  <c r="N82" i="4"/>
  <c r="C82" i="4"/>
  <c r="D82" i="5"/>
  <c r="E82" i="5"/>
  <c r="F82" i="5"/>
  <c r="G82" i="5"/>
  <c r="H82" i="5"/>
  <c r="I82" i="5"/>
  <c r="J82" i="5"/>
  <c r="K82" i="5"/>
  <c r="L82" i="5"/>
  <c r="M82" i="5"/>
  <c r="N82" i="5"/>
  <c r="C82" i="5"/>
  <c r="D82" i="6"/>
  <c r="E82" i="6"/>
  <c r="F82" i="6"/>
  <c r="G82" i="6"/>
  <c r="H82" i="6"/>
  <c r="I82" i="6"/>
  <c r="J82" i="6"/>
  <c r="K82" i="6"/>
  <c r="L82" i="6"/>
  <c r="M82" i="6"/>
  <c r="N82" i="6"/>
  <c r="C82" i="6"/>
  <c r="O153" i="1" l="1"/>
  <c r="O153" i="4"/>
  <c r="O153" i="5"/>
  <c r="O153" i="6"/>
  <c r="O153" i="8"/>
  <c r="N16" i="1" l="1"/>
  <c r="M16" i="1"/>
  <c r="L16" i="1"/>
  <c r="K16" i="1"/>
  <c r="J16" i="1"/>
  <c r="I16" i="1"/>
  <c r="H16" i="1"/>
  <c r="G16" i="1"/>
  <c r="F16" i="1"/>
  <c r="E16" i="1"/>
  <c r="D16" i="1"/>
  <c r="C16" i="1"/>
  <c r="N16" i="4"/>
  <c r="M16" i="4"/>
  <c r="L16" i="4"/>
  <c r="K16" i="4"/>
  <c r="J16" i="4"/>
  <c r="I16" i="4"/>
  <c r="H16" i="4"/>
  <c r="G16" i="4"/>
  <c r="F16" i="4"/>
  <c r="E16" i="4"/>
  <c r="D16" i="4"/>
  <c r="C16" i="4"/>
  <c r="N16" i="5"/>
  <c r="M16" i="5"/>
  <c r="L16" i="5"/>
  <c r="K16" i="5"/>
  <c r="J16" i="5"/>
  <c r="I16" i="5"/>
  <c r="H16" i="5"/>
  <c r="G16" i="5"/>
  <c r="F16" i="5"/>
  <c r="E16" i="5"/>
  <c r="D16" i="5"/>
  <c r="C16" i="5"/>
  <c r="N16" i="6"/>
  <c r="M16" i="6"/>
  <c r="L16" i="6"/>
  <c r="K16" i="6"/>
  <c r="J16" i="6"/>
  <c r="I16" i="6"/>
  <c r="H16" i="6"/>
  <c r="G16" i="6"/>
  <c r="F16" i="6"/>
  <c r="E16" i="6"/>
  <c r="D16" i="6"/>
  <c r="C16" i="6"/>
  <c r="B89" i="8" l="1"/>
  <c r="B179" i="8" s="1"/>
  <c r="B88" i="8"/>
  <c r="B89" i="1"/>
  <c r="B179" i="1" s="1"/>
  <c r="B88" i="1"/>
  <c r="B178" i="1" s="1"/>
  <c r="B89" i="4"/>
  <c r="B179" i="4" s="1"/>
  <c r="B88" i="4"/>
  <c r="B178" i="4" s="1"/>
  <c r="B89" i="5"/>
  <c r="B179" i="5" s="1"/>
  <c r="B88" i="5"/>
  <c r="B178" i="5" s="1"/>
  <c r="B89" i="6"/>
  <c r="B179" i="6" s="1"/>
  <c r="B88" i="6"/>
  <c r="B178" i="6" s="1"/>
  <c r="B150" i="8"/>
  <c r="B151" i="8"/>
  <c r="B152" i="8"/>
  <c r="B153" i="8"/>
  <c r="B87" i="8"/>
  <c r="B177" i="8" s="1"/>
  <c r="O86" i="8"/>
  <c r="B86" i="8"/>
  <c r="B176" i="8" s="1"/>
  <c r="B85" i="8"/>
  <c r="B175" i="8" s="1"/>
  <c r="O84" i="8"/>
  <c r="B84" i="8"/>
  <c r="B174" i="8" s="1"/>
  <c r="B83" i="8"/>
  <c r="B173" i="8" s="1"/>
  <c r="O82" i="8"/>
  <c r="B82" i="8"/>
  <c r="B172" i="8" s="1"/>
  <c r="B81" i="8"/>
  <c r="B171" i="8" s="1"/>
  <c r="N88" i="8"/>
  <c r="M88" i="8"/>
  <c r="L88" i="8"/>
  <c r="K88" i="8"/>
  <c r="J88" i="8"/>
  <c r="I88" i="8"/>
  <c r="H88" i="8"/>
  <c r="G88" i="8"/>
  <c r="F88" i="8"/>
  <c r="E88" i="8"/>
  <c r="D88" i="8"/>
  <c r="C88" i="8"/>
  <c r="B80" i="8"/>
  <c r="B170" i="8" s="1"/>
  <c r="B79" i="8"/>
  <c r="O78" i="8"/>
  <c r="B78" i="8"/>
  <c r="B168" i="8" s="1"/>
  <c r="B77" i="8"/>
  <c r="B167" i="8" s="1"/>
  <c r="O76" i="8"/>
  <c r="B76" i="8"/>
  <c r="B166" i="8" s="1"/>
  <c r="B75" i="8"/>
  <c r="B165" i="8" s="1"/>
  <c r="O74" i="8"/>
  <c r="B74" i="8"/>
  <c r="B164" i="8" s="1"/>
  <c r="B73" i="8"/>
  <c r="B163" i="8" s="1"/>
  <c r="O72" i="8"/>
  <c r="B72" i="8"/>
  <c r="B162" i="8" s="1"/>
  <c r="B71" i="8"/>
  <c r="B161" i="8" s="1"/>
  <c r="O70" i="8"/>
  <c r="B70" i="8"/>
  <c r="B160" i="8" s="1"/>
  <c r="B69" i="8"/>
  <c r="B159" i="8" s="1"/>
  <c r="O68" i="8"/>
  <c r="B68" i="8"/>
  <c r="B158" i="8" s="1"/>
  <c r="B67" i="8"/>
  <c r="B157" i="8" s="1"/>
  <c r="O66" i="8"/>
  <c r="B66" i="8"/>
  <c r="B156" i="8" s="1"/>
  <c r="B65" i="8"/>
  <c r="B155" i="8" s="1"/>
  <c r="O64" i="8"/>
  <c r="B64" i="8"/>
  <c r="B154" i="8" s="1"/>
  <c r="B19" i="8"/>
  <c r="B109" i="8" s="1"/>
  <c r="B20" i="8"/>
  <c r="B110" i="8" s="1"/>
  <c r="B21" i="8"/>
  <c r="B111" i="8" s="1"/>
  <c r="B22" i="8"/>
  <c r="B112" i="8" s="1"/>
  <c r="B23" i="8"/>
  <c r="B113" i="8" s="1"/>
  <c r="B24" i="8"/>
  <c r="B114" i="8" s="1"/>
  <c r="B25" i="8"/>
  <c r="B115" i="8" s="1"/>
  <c r="B26" i="8"/>
  <c r="B116" i="8" s="1"/>
  <c r="B27" i="8"/>
  <c r="B117" i="8" s="1"/>
  <c r="B28" i="8"/>
  <c r="B118" i="8" s="1"/>
  <c r="B29" i="8"/>
  <c r="B119" i="8" s="1"/>
  <c r="B30" i="8"/>
  <c r="B120" i="8" s="1"/>
  <c r="B31" i="8"/>
  <c r="B121" i="8" s="1"/>
  <c r="B18" i="8"/>
  <c r="B108" i="8" s="1"/>
  <c r="O18" i="8"/>
  <c r="P18" i="8" s="1"/>
  <c r="B150" i="1"/>
  <c r="B151" i="1"/>
  <c r="B152" i="1"/>
  <c r="B153" i="1"/>
  <c r="B150" i="4"/>
  <c r="B151" i="4"/>
  <c r="B152" i="4"/>
  <c r="B153" i="4"/>
  <c r="B150" i="5"/>
  <c r="B151" i="5"/>
  <c r="B152" i="5"/>
  <c r="B153" i="5"/>
  <c r="B153" i="6"/>
  <c r="B87" i="1"/>
  <c r="B177" i="1" s="1"/>
  <c r="O86" i="1"/>
  <c r="B86" i="1"/>
  <c r="B176" i="1" s="1"/>
  <c r="B85" i="1"/>
  <c r="B175" i="1" s="1"/>
  <c r="O84" i="1"/>
  <c r="B84" i="1"/>
  <c r="B174" i="1" s="1"/>
  <c r="B83" i="1"/>
  <c r="B173" i="1" s="1"/>
  <c r="O82" i="1"/>
  <c r="B82" i="1"/>
  <c r="B172" i="1" s="1"/>
  <c r="B81" i="1"/>
  <c r="B171" i="1" s="1"/>
  <c r="N88" i="1"/>
  <c r="M88" i="1"/>
  <c r="L88" i="1"/>
  <c r="K88" i="1"/>
  <c r="J88" i="1"/>
  <c r="I88" i="1"/>
  <c r="H88" i="1"/>
  <c r="G88" i="1"/>
  <c r="F88" i="1"/>
  <c r="E88" i="1"/>
  <c r="D88" i="1"/>
  <c r="B80" i="1"/>
  <c r="B170" i="1" s="1"/>
  <c r="B79" i="1"/>
  <c r="B169" i="1" s="1"/>
  <c r="O78" i="1"/>
  <c r="B78" i="1"/>
  <c r="B168" i="1" s="1"/>
  <c r="B77" i="1"/>
  <c r="B167" i="1" s="1"/>
  <c r="O76" i="1"/>
  <c r="B76" i="1"/>
  <c r="B166" i="1" s="1"/>
  <c r="B75" i="1"/>
  <c r="B165" i="1" s="1"/>
  <c r="O74" i="1"/>
  <c r="B74" i="1"/>
  <c r="B164" i="1" s="1"/>
  <c r="B73" i="1"/>
  <c r="B163" i="1" s="1"/>
  <c r="O72" i="1"/>
  <c r="B72" i="1"/>
  <c r="B162" i="1" s="1"/>
  <c r="B71" i="1"/>
  <c r="B161" i="1" s="1"/>
  <c r="O70" i="1"/>
  <c r="B70" i="1"/>
  <c r="B160" i="1" s="1"/>
  <c r="B69" i="1"/>
  <c r="B159" i="1" s="1"/>
  <c r="O68" i="1"/>
  <c r="B68" i="1"/>
  <c r="B158" i="1" s="1"/>
  <c r="B67" i="1"/>
  <c r="B157" i="1" s="1"/>
  <c r="O66" i="1"/>
  <c r="B66" i="1"/>
  <c r="B156" i="1" s="1"/>
  <c r="B65" i="1"/>
  <c r="B155" i="1" s="1"/>
  <c r="O64" i="1"/>
  <c r="B64" i="1"/>
  <c r="B154" i="1" s="1"/>
  <c r="B19" i="1"/>
  <c r="B109" i="1" s="1"/>
  <c r="B20" i="1"/>
  <c r="B110" i="1" s="1"/>
  <c r="B21" i="1"/>
  <c r="B111" i="1" s="1"/>
  <c r="B22" i="1"/>
  <c r="B112" i="1" s="1"/>
  <c r="B23" i="1"/>
  <c r="B113" i="1" s="1"/>
  <c r="B24" i="1"/>
  <c r="B114" i="1" s="1"/>
  <c r="B25" i="1"/>
  <c r="B115" i="1" s="1"/>
  <c r="B26" i="1"/>
  <c r="B116" i="1" s="1"/>
  <c r="B27" i="1"/>
  <c r="B117" i="1" s="1"/>
  <c r="B28" i="1"/>
  <c r="B118" i="1" s="1"/>
  <c r="B29" i="1"/>
  <c r="B119" i="1" s="1"/>
  <c r="B30" i="1"/>
  <c r="B120" i="1" s="1"/>
  <c r="B31" i="1"/>
  <c r="B121" i="1" s="1"/>
  <c r="B18" i="1"/>
  <c r="B108" i="1" s="1"/>
  <c r="O18" i="1"/>
  <c r="P18" i="1" s="1"/>
  <c r="O20" i="1"/>
  <c r="B87" i="4"/>
  <c r="B177" i="4" s="1"/>
  <c r="O86" i="4"/>
  <c r="B86" i="4"/>
  <c r="B176" i="4" s="1"/>
  <c r="B85" i="4"/>
  <c r="B175" i="4" s="1"/>
  <c r="O84" i="4"/>
  <c r="B84" i="4"/>
  <c r="B174" i="4" s="1"/>
  <c r="B83" i="4"/>
  <c r="B173" i="4" s="1"/>
  <c r="O82" i="4"/>
  <c r="B82" i="4"/>
  <c r="B172" i="4" s="1"/>
  <c r="B81" i="4"/>
  <c r="B171" i="4" s="1"/>
  <c r="K88" i="4"/>
  <c r="J88" i="4"/>
  <c r="G88" i="4"/>
  <c r="B80" i="4"/>
  <c r="B170" i="4" s="1"/>
  <c r="B79" i="4"/>
  <c r="B169" i="4" s="1"/>
  <c r="O78" i="4"/>
  <c r="B78" i="4"/>
  <c r="B168" i="4" s="1"/>
  <c r="B77" i="4"/>
  <c r="B167" i="4" s="1"/>
  <c r="O76" i="4"/>
  <c r="B76" i="4"/>
  <c r="B166" i="4" s="1"/>
  <c r="B75" i="4"/>
  <c r="B165" i="4" s="1"/>
  <c r="O74" i="4"/>
  <c r="B74" i="4"/>
  <c r="B164" i="4" s="1"/>
  <c r="B73" i="4"/>
  <c r="B163" i="4" s="1"/>
  <c r="O72" i="4"/>
  <c r="B72" i="4"/>
  <c r="B162" i="4" s="1"/>
  <c r="B71" i="4"/>
  <c r="B161" i="4" s="1"/>
  <c r="O70" i="4"/>
  <c r="B70" i="4"/>
  <c r="B160" i="4" s="1"/>
  <c r="B69" i="4"/>
  <c r="B159" i="4" s="1"/>
  <c r="O68" i="4"/>
  <c r="B68" i="4"/>
  <c r="B158" i="4" s="1"/>
  <c r="B67" i="4"/>
  <c r="B157" i="4" s="1"/>
  <c r="O66" i="4"/>
  <c r="B66" i="4"/>
  <c r="B156" i="4" s="1"/>
  <c r="B65" i="4"/>
  <c r="B155" i="4" s="1"/>
  <c r="O64" i="4"/>
  <c r="B64" i="4"/>
  <c r="B154" i="4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08" i="4" s="1"/>
  <c r="B19" i="4"/>
  <c r="B109" i="4" s="1"/>
  <c r="B20" i="4"/>
  <c r="B110" i="4" s="1"/>
  <c r="B21" i="4"/>
  <c r="B111" i="4" s="1"/>
  <c r="B22" i="4"/>
  <c r="B112" i="4" s="1"/>
  <c r="B23" i="4"/>
  <c r="B113" i="4" s="1"/>
  <c r="B24" i="4"/>
  <c r="B114" i="4" s="1"/>
  <c r="B25" i="4"/>
  <c r="B115" i="4" s="1"/>
  <c r="B26" i="4"/>
  <c r="B116" i="4" s="1"/>
  <c r="B27" i="4"/>
  <c r="B117" i="4" s="1"/>
  <c r="B28" i="4"/>
  <c r="B118" i="4" s="1"/>
  <c r="B29" i="4"/>
  <c r="B119" i="4" s="1"/>
  <c r="B30" i="4"/>
  <c r="B120" i="4" s="1"/>
  <c r="B31" i="4"/>
  <c r="B121" i="4" s="1"/>
  <c r="B32" i="4"/>
  <c r="B122" i="4" s="1"/>
  <c r="B33" i="4"/>
  <c r="B123" i="4" s="1"/>
  <c r="B34" i="4"/>
  <c r="B124" i="4" s="1"/>
  <c r="B35" i="4"/>
  <c r="B125" i="4" s="1"/>
  <c r="B36" i="4"/>
  <c r="B126" i="4" s="1"/>
  <c r="B37" i="4"/>
  <c r="B127" i="4" s="1"/>
  <c r="B38" i="4"/>
  <c r="B128" i="4" s="1"/>
  <c r="B39" i="4"/>
  <c r="B129" i="4" s="1"/>
  <c r="B40" i="4"/>
  <c r="B130" i="4" s="1"/>
  <c r="B41" i="4"/>
  <c r="B131" i="4" s="1"/>
  <c r="B42" i="4"/>
  <c r="B132" i="4" s="1"/>
  <c r="B43" i="4"/>
  <c r="B133" i="4" s="1"/>
  <c r="B44" i="4"/>
  <c r="B134" i="4" s="1"/>
  <c r="B45" i="4"/>
  <c r="B135" i="4" s="1"/>
  <c r="B46" i="4"/>
  <c r="B136" i="4" s="1"/>
  <c r="B47" i="4"/>
  <c r="B137" i="4" s="1"/>
  <c r="B48" i="4"/>
  <c r="B138" i="4" s="1"/>
  <c r="B49" i="4"/>
  <c r="B139" i="4" s="1"/>
  <c r="B50" i="4"/>
  <c r="B140" i="4" s="1"/>
  <c r="B51" i="4"/>
  <c r="B141" i="4" s="1"/>
  <c r="B52" i="4"/>
  <c r="B142" i="4" s="1"/>
  <c r="B53" i="4"/>
  <c r="B143" i="4" s="1"/>
  <c r="B54" i="4"/>
  <c r="B144" i="4" s="1"/>
  <c r="B55" i="4"/>
  <c r="B145" i="4" s="1"/>
  <c r="B56" i="4"/>
  <c r="B146" i="4" s="1"/>
  <c r="B57" i="4"/>
  <c r="B147" i="4" s="1"/>
  <c r="B58" i="4"/>
  <c r="B148" i="4" s="1"/>
  <c r="B59" i="4"/>
  <c r="B149" i="4" s="1"/>
  <c r="B5" i="4"/>
  <c r="O20" i="4"/>
  <c r="O18" i="4"/>
  <c r="P18" i="4" s="1"/>
  <c r="B87" i="5"/>
  <c r="B177" i="5" s="1"/>
  <c r="O86" i="5"/>
  <c r="B86" i="5"/>
  <c r="B176" i="5" s="1"/>
  <c r="B85" i="5"/>
  <c r="B175" i="5" s="1"/>
  <c r="O84" i="5"/>
  <c r="B84" i="5"/>
  <c r="B174" i="5" s="1"/>
  <c r="B83" i="5"/>
  <c r="B173" i="5" s="1"/>
  <c r="O82" i="5"/>
  <c r="B82" i="5"/>
  <c r="B172" i="5" s="1"/>
  <c r="B81" i="5"/>
  <c r="B171" i="5" s="1"/>
  <c r="N88" i="5"/>
  <c r="M88" i="5"/>
  <c r="L88" i="5"/>
  <c r="K88" i="5"/>
  <c r="J88" i="5"/>
  <c r="I88" i="5"/>
  <c r="H88" i="5"/>
  <c r="G88" i="5"/>
  <c r="F88" i="5"/>
  <c r="E88" i="5"/>
  <c r="D88" i="5"/>
  <c r="C88" i="5"/>
  <c r="B80" i="5"/>
  <c r="B170" i="5" s="1"/>
  <c r="B79" i="5"/>
  <c r="B169" i="5" s="1"/>
  <c r="O78" i="5"/>
  <c r="B78" i="5"/>
  <c r="B168" i="5" s="1"/>
  <c r="B77" i="5"/>
  <c r="B167" i="5" s="1"/>
  <c r="O76" i="5"/>
  <c r="B76" i="5"/>
  <c r="B166" i="5" s="1"/>
  <c r="B75" i="5"/>
  <c r="B165" i="5" s="1"/>
  <c r="O74" i="5"/>
  <c r="B74" i="5"/>
  <c r="B164" i="5" s="1"/>
  <c r="B73" i="5"/>
  <c r="B163" i="5" s="1"/>
  <c r="O72" i="5"/>
  <c r="B72" i="5"/>
  <c r="B162" i="5" s="1"/>
  <c r="B71" i="5"/>
  <c r="B161" i="5" s="1"/>
  <c r="O70" i="5"/>
  <c r="B70" i="5"/>
  <c r="B160" i="5" s="1"/>
  <c r="B69" i="5"/>
  <c r="B159" i="5" s="1"/>
  <c r="O68" i="5"/>
  <c r="B68" i="5"/>
  <c r="B158" i="5" s="1"/>
  <c r="B67" i="5"/>
  <c r="B157" i="5" s="1"/>
  <c r="O66" i="5"/>
  <c r="B66" i="5"/>
  <c r="B156" i="5" s="1"/>
  <c r="B65" i="5"/>
  <c r="B155" i="5" s="1"/>
  <c r="O64" i="5"/>
  <c r="B64" i="5"/>
  <c r="B154" i="5" s="1"/>
  <c r="B19" i="5"/>
  <c r="B109" i="5" s="1"/>
  <c r="B20" i="5"/>
  <c r="B110" i="5" s="1"/>
  <c r="B21" i="5"/>
  <c r="B111" i="5" s="1"/>
  <c r="B22" i="5"/>
  <c r="B112" i="5" s="1"/>
  <c r="B23" i="5"/>
  <c r="B113" i="5" s="1"/>
  <c r="B24" i="5"/>
  <c r="B114" i="5" s="1"/>
  <c r="B25" i="5"/>
  <c r="B115" i="5" s="1"/>
  <c r="B26" i="5"/>
  <c r="B116" i="5" s="1"/>
  <c r="B27" i="5"/>
  <c r="B117" i="5" s="1"/>
  <c r="B28" i="5"/>
  <c r="B118" i="5" s="1"/>
  <c r="B29" i="5"/>
  <c r="B119" i="5" s="1"/>
  <c r="B30" i="5"/>
  <c r="B120" i="5" s="1"/>
  <c r="B31" i="5"/>
  <c r="B121" i="5" s="1"/>
  <c r="O18" i="5"/>
  <c r="P18" i="5" s="1"/>
  <c r="B18" i="5"/>
  <c r="B108" i="5" s="1"/>
  <c r="O28" i="5"/>
  <c r="P28" i="5" s="1"/>
  <c r="B65" i="6"/>
  <c r="B155" i="6" s="1"/>
  <c r="B66" i="6"/>
  <c r="B156" i="6" s="1"/>
  <c r="B67" i="6"/>
  <c r="B157" i="6" s="1"/>
  <c r="B68" i="6"/>
  <c r="B158" i="6" s="1"/>
  <c r="B69" i="6"/>
  <c r="B159" i="6" s="1"/>
  <c r="B70" i="6"/>
  <c r="B160" i="6" s="1"/>
  <c r="B71" i="6"/>
  <c r="B161" i="6" s="1"/>
  <c r="B72" i="6"/>
  <c r="B162" i="6" s="1"/>
  <c r="B73" i="6"/>
  <c r="B163" i="6" s="1"/>
  <c r="B74" i="6"/>
  <c r="B164" i="6" s="1"/>
  <c r="B75" i="6"/>
  <c r="B165" i="6" s="1"/>
  <c r="B76" i="6"/>
  <c r="B166" i="6" s="1"/>
  <c r="B77" i="6"/>
  <c r="B167" i="6" s="1"/>
  <c r="B78" i="6"/>
  <c r="B168" i="6" s="1"/>
  <c r="B79" i="6"/>
  <c r="B169" i="6" s="1"/>
  <c r="B80" i="6"/>
  <c r="B170" i="6" s="1"/>
  <c r="B81" i="6"/>
  <c r="B171" i="6" s="1"/>
  <c r="B82" i="6"/>
  <c r="B172" i="6" s="1"/>
  <c r="B83" i="6"/>
  <c r="B173" i="6" s="1"/>
  <c r="B84" i="6"/>
  <c r="B174" i="6" s="1"/>
  <c r="B85" i="6"/>
  <c r="B175" i="6" s="1"/>
  <c r="B86" i="6"/>
  <c r="B176" i="6" s="1"/>
  <c r="B87" i="6"/>
  <c r="B177" i="6" s="1"/>
  <c r="B64" i="6"/>
  <c r="B154" i="6" s="1"/>
  <c r="B178" i="8" l="1"/>
  <c r="O88" i="8"/>
  <c r="F88" i="4"/>
  <c r="N88" i="4"/>
  <c r="M88" i="4"/>
  <c r="P20" i="4"/>
  <c r="O80" i="4"/>
  <c r="E88" i="4"/>
  <c r="I88" i="4"/>
  <c r="D88" i="4"/>
  <c r="H88" i="4"/>
  <c r="L88" i="4"/>
  <c r="O80" i="1"/>
  <c r="P20" i="1"/>
  <c r="C88" i="1"/>
  <c r="B169" i="8"/>
  <c r="O88" i="5"/>
  <c r="O80" i="8"/>
  <c r="O80" i="5"/>
  <c r="O88" i="1" l="1"/>
  <c r="O88" i="4"/>
  <c r="D88" i="6" l="1"/>
  <c r="E88" i="6"/>
  <c r="F88" i="6"/>
  <c r="G88" i="6"/>
  <c r="H88" i="6"/>
  <c r="I88" i="6"/>
  <c r="J88" i="6"/>
  <c r="K88" i="6"/>
  <c r="L88" i="6"/>
  <c r="M88" i="6"/>
  <c r="N88" i="6"/>
  <c r="C88" i="6"/>
  <c r="O66" i="6"/>
  <c r="O74" i="6"/>
  <c r="O64" i="6"/>
  <c r="O86" i="6"/>
  <c r="O78" i="6"/>
  <c r="O82" i="6"/>
  <c r="O84" i="6"/>
  <c r="B25" i="6"/>
  <c r="B115" i="6" s="1"/>
  <c r="B26" i="6"/>
  <c r="B116" i="6" s="1"/>
  <c r="B27" i="6"/>
  <c r="B117" i="6" s="1"/>
  <c r="B28" i="6"/>
  <c r="B118" i="6" s="1"/>
  <c r="B29" i="6"/>
  <c r="B119" i="6" s="1"/>
  <c r="B30" i="6"/>
  <c r="B120" i="6" s="1"/>
  <c r="B31" i="6"/>
  <c r="B121" i="6" s="1"/>
  <c r="O28" i="6"/>
  <c r="B19" i="6"/>
  <c r="B109" i="6" s="1"/>
  <c r="O18" i="6"/>
  <c r="P18" i="6" s="1"/>
  <c r="B18" i="6"/>
  <c r="B108" i="6" s="1"/>
  <c r="B106" i="4"/>
  <c r="B107" i="4"/>
  <c r="B150" i="6"/>
  <c r="B151" i="6"/>
  <c r="B152" i="6"/>
  <c r="O76" i="6"/>
  <c r="O72" i="6"/>
  <c r="O70" i="6"/>
  <c r="O68" i="6"/>
  <c r="P30" i="7" l="1"/>
  <c r="O88" i="6"/>
  <c r="P18" i="7"/>
  <c r="O80" i="6"/>
  <c r="P28" i="6"/>
  <c r="C34" i="6" l="1"/>
  <c r="D34" i="6"/>
  <c r="E34" i="6"/>
  <c r="F34" i="6"/>
  <c r="G34" i="6"/>
  <c r="H34" i="6"/>
  <c r="I34" i="6"/>
  <c r="J34" i="6"/>
  <c r="K34" i="6"/>
  <c r="L34" i="6"/>
  <c r="M34" i="6"/>
  <c r="N34" i="6"/>
  <c r="O6" i="11"/>
  <c r="R6" i="11" s="1"/>
  <c r="P6" i="11"/>
  <c r="O7" i="11"/>
  <c r="R7" i="11" s="1"/>
  <c r="P7" i="11"/>
  <c r="O8" i="11"/>
  <c r="R8" i="11" s="1"/>
  <c r="P8" i="11"/>
  <c r="O9" i="11"/>
  <c r="R9" i="11" s="1"/>
  <c r="P9" i="11"/>
  <c r="O10" i="11"/>
  <c r="R10" i="11" s="1"/>
  <c r="P10" i="11"/>
  <c r="O11" i="11"/>
  <c r="R11" i="11" s="1"/>
  <c r="P11" i="11"/>
  <c r="O12" i="11"/>
  <c r="R12" i="11" s="1"/>
  <c r="P12" i="11"/>
  <c r="O13" i="11"/>
  <c r="R13" i="11" s="1"/>
  <c r="P13" i="11"/>
  <c r="O14" i="11"/>
  <c r="R14" i="11" s="1"/>
  <c r="P14" i="11"/>
  <c r="O15" i="11"/>
  <c r="R15" i="11" s="1"/>
  <c r="P15" i="11"/>
  <c r="O16" i="11"/>
  <c r="R16" i="11" s="1"/>
  <c r="P16" i="11"/>
  <c r="O17" i="11"/>
  <c r="R17" i="11" s="1"/>
  <c r="P17" i="11"/>
  <c r="O18" i="11"/>
  <c r="R18" i="11" s="1"/>
  <c r="P18" i="11"/>
  <c r="O19" i="11"/>
  <c r="R19" i="11" s="1"/>
  <c r="P19" i="11"/>
  <c r="O20" i="11"/>
  <c r="R20" i="11" s="1"/>
  <c r="P20" i="11"/>
  <c r="O21" i="11"/>
  <c r="R21" i="11" s="1"/>
  <c r="P21" i="11"/>
  <c r="O22" i="11"/>
  <c r="R22" i="11" s="1"/>
  <c r="P22" i="11"/>
  <c r="O23" i="11"/>
  <c r="R23" i="11" s="1"/>
  <c r="P23" i="11"/>
  <c r="O24" i="11"/>
  <c r="R24" i="11" s="1"/>
  <c r="P24" i="11"/>
  <c r="O25" i="11"/>
  <c r="R25" i="11" s="1"/>
  <c r="P25" i="11"/>
  <c r="O26" i="11"/>
  <c r="R26" i="11" s="1"/>
  <c r="P26" i="11"/>
  <c r="O27" i="11"/>
  <c r="R27" i="11" s="1"/>
  <c r="P27" i="11"/>
  <c r="O28" i="11"/>
  <c r="R28" i="11" s="1"/>
  <c r="P28" i="11"/>
  <c r="O29" i="11"/>
  <c r="R29" i="11" s="1"/>
  <c r="P29" i="11"/>
  <c r="O30" i="11"/>
  <c r="R30" i="11" s="1"/>
  <c r="P30" i="11"/>
  <c r="O31" i="11"/>
  <c r="R31" i="11" s="1"/>
  <c r="P31" i="11"/>
  <c r="O32" i="11"/>
  <c r="R32" i="11" s="1"/>
  <c r="P32" i="11"/>
  <c r="O33" i="11"/>
  <c r="R33" i="11" s="1"/>
  <c r="P33" i="11"/>
  <c r="O34" i="11"/>
  <c r="R34" i="11" s="1"/>
  <c r="P34" i="11"/>
  <c r="O35" i="11"/>
  <c r="R35" i="11" s="1"/>
  <c r="P35" i="11"/>
  <c r="O36" i="11"/>
  <c r="R36" i="11" s="1"/>
  <c r="P36" i="11"/>
  <c r="O37" i="11"/>
  <c r="R37" i="11" s="1"/>
  <c r="P37" i="11"/>
  <c r="O38" i="11"/>
  <c r="R38" i="11" s="1"/>
  <c r="P38" i="11"/>
  <c r="O39" i="11"/>
  <c r="R39" i="11" s="1"/>
  <c r="P39" i="11"/>
  <c r="O40" i="11"/>
  <c r="R40" i="11" s="1"/>
  <c r="P40" i="11"/>
  <c r="O41" i="11"/>
  <c r="R41" i="11" s="1"/>
  <c r="P41" i="11"/>
  <c r="O42" i="11"/>
  <c r="R42" i="11" s="1"/>
  <c r="P42" i="11"/>
  <c r="O43" i="11"/>
  <c r="R43" i="11" s="1"/>
  <c r="P43" i="11"/>
  <c r="O44" i="11"/>
  <c r="R44" i="11" s="1"/>
  <c r="P44" i="11"/>
  <c r="O45" i="11"/>
  <c r="R45" i="11" s="1"/>
  <c r="P45" i="11"/>
  <c r="O46" i="11"/>
  <c r="R46" i="11" s="1"/>
  <c r="P46" i="11"/>
  <c r="O47" i="11"/>
  <c r="R47" i="11" s="1"/>
  <c r="P47" i="11"/>
  <c r="O48" i="11"/>
  <c r="R48" i="11" s="1"/>
  <c r="P48" i="11"/>
  <c r="O49" i="11"/>
  <c r="R49" i="11" s="1"/>
  <c r="P49" i="11"/>
  <c r="O50" i="11"/>
  <c r="R50" i="11" s="1"/>
  <c r="P50" i="11"/>
  <c r="O51" i="11"/>
  <c r="R51" i="11" s="1"/>
  <c r="P51" i="11"/>
  <c r="O52" i="11"/>
  <c r="R52" i="11" s="1"/>
  <c r="P52" i="11"/>
  <c r="O53" i="11"/>
  <c r="R53" i="11" s="1"/>
  <c r="P53" i="11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D5" i="8" l="1"/>
  <c r="E5" i="8"/>
  <c r="F5" i="8"/>
  <c r="G5" i="8"/>
  <c r="H5" i="8"/>
  <c r="I5" i="8"/>
  <c r="J5" i="8"/>
  <c r="K5" i="8"/>
  <c r="L5" i="8"/>
  <c r="M5" i="8"/>
  <c r="N5" i="8"/>
  <c r="C5" i="8"/>
  <c r="D5" i="1"/>
  <c r="E5" i="1"/>
  <c r="F5" i="1"/>
  <c r="G5" i="1"/>
  <c r="H5" i="1"/>
  <c r="I5" i="1"/>
  <c r="J5" i="1"/>
  <c r="K5" i="1"/>
  <c r="L5" i="1"/>
  <c r="M5" i="1"/>
  <c r="N5" i="1"/>
  <c r="C5" i="1"/>
  <c r="D5" i="4"/>
  <c r="E5" i="4"/>
  <c r="F5" i="4"/>
  <c r="G5" i="4"/>
  <c r="H5" i="4"/>
  <c r="I5" i="4"/>
  <c r="J5" i="4"/>
  <c r="K5" i="4"/>
  <c r="L5" i="4"/>
  <c r="M5" i="4"/>
  <c r="N5" i="4"/>
  <c r="C5" i="4"/>
  <c r="D5" i="5"/>
  <c r="D89" i="5" s="1"/>
  <c r="E5" i="5"/>
  <c r="E89" i="5" s="1"/>
  <c r="F5" i="5"/>
  <c r="F89" i="5" s="1"/>
  <c r="G5" i="5"/>
  <c r="G89" i="5" s="1"/>
  <c r="H5" i="5"/>
  <c r="H89" i="5" s="1"/>
  <c r="I5" i="5"/>
  <c r="I89" i="5" s="1"/>
  <c r="J5" i="5"/>
  <c r="J89" i="5" s="1"/>
  <c r="K5" i="5"/>
  <c r="K89" i="5" s="1"/>
  <c r="L5" i="5"/>
  <c r="L89" i="5" s="1"/>
  <c r="M5" i="5"/>
  <c r="M89" i="5" s="1"/>
  <c r="N5" i="5"/>
  <c r="N89" i="5" s="1"/>
  <c r="C5" i="5"/>
  <c r="D5" i="6"/>
  <c r="D89" i="6" s="1"/>
  <c r="E5" i="6"/>
  <c r="E89" i="6" s="1"/>
  <c r="F5" i="6"/>
  <c r="F89" i="6" s="1"/>
  <c r="G5" i="6"/>
  <c r="G89" i="6" s="1"/>
  <c r="H5" i="6"/>
  <c r="H89" i="6" s="1"/>
  <c r="I5" i="6"/>
  <c r="I89" i="6" s="1"/>
  <c r="J5" i="6"/>
  <c r="J89" i="6" s="1"/>
  <c r="K5" i="6"/>
  <c r="K89" i="6" s="1"/>
  <c r="L5" i="6"/>
  <c r="L89" i="6" s="1"/>
  <c r="M5" i="6"/>
  <c r="M89" i="6" s="1"/>
  <c r="N5" i="6"/>
  <c r="N89" i="6" s="1"/>
  <c r="C5" i="6"/>
  <c r="D5" i="7"/>
  <c r="E5" i="7"/>
  <c r="F5" i="7"/>
  <c r="G5" i="7"/>
  <c r="H5" i="7"/>
  <c r="I5" i="7"/>
  <c r="J5" i="7"/>
  <c r="K5" i="7"/>
  <c r="L5" i="7"/>
  <c r="M5" i="7"/>
  <c r="N5" i="7"/>
  <c r="C5" i="7"/>
  <c r="K39" i="7" l="1"/>
  <c r="K51" i="7"/>
  <c r="K43" i="7"/>
  <c r="K47" i="7"/>
  <c r="K41" i="7"/>
  <c r="K45" i="7"/>
  <c r="K49" i="7"/>
  <c r="K37" i="7"/>
  <c r="G43" i="7"/>
  <c r="G47" i="7"/>
  <c r="G39" i="7"/>
  <c r="G51" i="7"/>
  <c r="G49" i="7"/>
  <c r="G41" i="7"/>
  <c r="G45" i="7"/>
  <c r="G37" i="7"/>
  <c r="N47" i="7"/>
  <c r="N49" i="7"/>
  <c r="N43" i="7"/>
  <c r="N45" i="7"/>
  <c r="N39" i="7"/>
  <c r="N41" i="7"/>
  <c r="N37" i="7"/>
  <c r="N51" i="7"/>
  <c r="J37" i="7"/>
  <c r="J51" i="7"/>
  <c r="J41" i="7"/>
  <c r="J47" i="7"/>
  <c r="J49" i="7"/>
  <c r="J39" i="7"/>
  <c r="J43" i="7"/>
  <c r="J45" i="7"/>
  <c r="F39" i="7"/>
  <c r="F41" i="7"/>
  <c r="F37" i="7"/>
  <c r="F51" i="7"/>
  <c r="F47" i="7"/>
  <c r="F49" i="7"/>
  <c r="F43" i="7"/>
  <c r="F45" i="7"/>
  <c r="M45" i="7"/>
  <c r="M49" i="7"/>
  <c r="M41" i="7"/>
  <c r="M37" i="7"/>
  <c r="M47" i="7"/>
  <c r="M43" i="7"/>
  <c r="M51" i="7"/>
  <c r="M39" i="7"/>
  <c r="I49" i="7"/>
  <c r="I45" i="7"/>
  <c r="I37" i="7"/>
  <c r="I41" i="7"/>
  <c r="I39" i="7"/>
  <c r="I51" i="7"/>
  <c r="I47" i="7"/>
  <c r="I43" i="7"/>
  <c r="E37" i="7"/>
  <c r="E49" i="7"/>
  <c r="E41" i="7"/>
  <c r="E45" i="7"/>
  <c r="E39" i="7"/>
  <c r="E47" i="7"/>
  <c r="E51" i="7"/>
  <c r="E43" i="7"/>
  <c r="L41" i="7"/>
  <c r="L43" i="7"/>
  <c r="L37" i="7"/>
  <c r="L39" i="7"/>
  <c r="L45" i="7"/>
  <c r="L47" i="7"/>
  <c r="L49" i="7"/>
  <c r="L51" i="7"/>
  <c r="H45" i="7"/>
  <c r="H47" i="7"/>
  <c r="H41" i="7"/>
  <c r="H43" i="7"/>
  <c r="H51" i="7"/>
  <c r="H37" i="7"/>
  <c r="H39" i="7"/>
  <c r="H49" i="7"/>
  <c r="D49" i="7"/>
  <c r="D51" i="7"/>
  <c r="D45" i="7"/>
  <c r="D47" i="7"/>
  <c r="D41" i="7"/>
  <c r="D43" i="7"/>
  <c r="D37" i="7"/>
  <c r="D39" i="7"/>
  <c r="C41" i="7"/>
  <c r="C45" i="7"/>
  <c r="C49" i="7"/>
  <c r="C39" i="7"/>
  <c r="C43" i="7"/>
  <c r="C47" i="7"/>
  <c r="C51" i="7"/>
  <c r="C13" i="7"/>
  <c r="C11" i="7"/>
  <c r="C9" i="7"/>
  <c r="C7" i="7"/>
  <c r="C15" i="7"/>
  <c r="C54" i="7"/>
  <c r="C35" i="7"/>
  <c r="C37" i="7"/>
  <c r="N54" i="7"/>
  <c r="N15" i="7"/>
  <c r="N13" i="7"/>
  <c r="N11" i="7"/>
  <c r="N9" i="7"/>
  <c r="N7" i="7"/>
  <c r="N35" i="7"/>
  <c r="J54" i="7"/>
  <c r="J15" i="7"/>
  <c r="J13" i="7"/>
  <c r="J11" i="7"/>
  <c r="J9" i="7"/>
  <c r="J7" i="7"/>
  <c r="J35" i="7"/>
  <c r="F54" i="7"/>
  <c r="F15" i="7"/>
  <c r="F9" i="7"/>
  <c r="F7" i="7"/>
  <c r="F13" i="7"/>
  <c r="F11" i="7"/>
  <c r="F35" i="7"/>
  <c r="K54" i="7"/>
  <c r="K13" i="7"/>
  <c r="K11" i="7"/>
  <c r="K9" i="7"/>
  <c r="K7" i="7"/>
  <c r="K15" i="7"/>
  <c r="K35" i="7"/>
  <c r="I54" i="7"/>
  <c r="I15" i="7"/>
  <c r="I13" i="7"/>
  <c r="I11" i="7"/>
  <c r="I9" i="7"/>
  <c r="I7" i="7"/>
  <c r="I35" i="7"/>
  <c r="E54" i="7"/>
  <c r="E15" i="7"/>
  <c r="E13" i="7"/>
  <c r="E11" i="7"/>
  <c r="E9" i="7"/>
  <c r="E7" i="7"/>
  <c r="E35" i="7"/>
  <c r="G13" i="7"/>
  <c r="G11" i="7"/>
  <c r="G9" i="7"/>
  <c r="G7" i="7"/>
  <c r="G54" i="7"/>
  <c r="G15" i="7"/>
  <c r="G35" i="7"/>
  <c r="M54" i="7"/>
  <c r="M15" i="7"/>
  <c r="M13" i="7"/>
  <c r="M11" i="7"/>
  <c r="M9" i="7"/>
  <c r="M7" i="7"/>
  <c r="M35" i="7"/>
  <c r="L54" i="7"/>
  <c r="L15" i="7"/>
  <c r="L13" i="7"/>
  <c r="L11" i="7"/>
  <c r="L9" i="7"/>
  <c r="L7" i="7"/>
  <c r="L35" i="7"/>
  <c r="H54" i="7"/>
  <c r="H15" i="7"/>
  <c r="H13" i="7"/>
  <c r="H11" i="7"/>
  <c r="H9" i="7"/>
  <c r="H7" i="7"/>
  <c r="H35" i="7"/>
  <c r="D54" i="7"/>
  <c r="D15" i="7"/>
  <c r="D11" i="7"/>
  <c r="D9" i="7"/>
  <c r="D7" i="7"/>
  <c r="D13" i="7"/>
  <c r="D35" i="7"/>
  <c r="K89" i="8"/>
  <c r="K54" i="8"/>
  <c r="K20" i="8"/>
  <c r="K16" i="8" s="1"/>
  <c r="G89" i="8"/>
  <c r="G179" i="8" s="1"/>
  <c r="G54" i="8"/>
  <c r="G20" i="8"/>
  <c r="G16" i="8" s="1"/>
  <c r="G106" i="8" s="1"/>
  <c r="N89" i="8"/>
  <c r="N54" i="8"/>
  <c r="N144" i="8" s="1"/>
  <c r="N20" i="8"/>
  <c r="N16" i="8" s="1"/>
  <c r="N106" i="8" s="1"/>
  <c r="J89" i="8"/>
  <c r="J54" i="8"/>
  <c r="J144" i="8" s="1"/>
  <c r="J20" i="8"/>
  <c r="F89" i="8"/>
  <c r="F54" i="8"/>
  <c r="F20" i="8"/>
  <c r="F16" i="8" s="1"/>
  <c r="I89" i="8"/>
  <c r="I179" i="8" s="1"/>
  <c r="I54" i="8"/>
  <c r="I20" i="8"/>
  <c r="I16" i="8" s="1"/>
  <c r="I106" i="8" s="1"/>
  <c r="E89" i="8"/>
  <c r="E54" i="8"/>
  <c r="E20" i="8"/>
  <c r="E16" i="8" s="1"/>
  <c r="C54" i="8"/>
  <c r="C20" i="8"/>
  <c r="M89" i="8"/>
  <c r="M54" i="8"/>
  <c r="M20" i="8"/>
  <c r="M16" i="8" s="1"/>
  <c r="L89" i="8"/>
  <c r="L179" i="8" s="1"/>
  <c r="L54" i="8"/>
  <c r="L20" i="8"/>
  <c r="L16" i="8" s="1"/>
  <c r="L106" i="8" s="1"/>
  <c r="H89" i="8"/>
  <c r="H54" i="8"/>
  <c r="H144" i="8" s="1"/>
  <c r="H20" i="8"/>
  <c r="H16" i="8" s="1"/>
  <c r="H106" i="8" s="1"/>
  <c r="D89" i="8"/>
  <c r="D54" i="8"/>
  <c r="D20" i="8"/>
  <c r="D16" i="8" s="1"/>
  <c r="C89" i="8"/>
  <c r="P88" i="8"/>
  <c r="H176" i="6"/>
  <c r="H174" i="5"/>
  <c r="H179" i="5"/>
  <c r="H179" i="4"/>
  <c r="H174" i="4"/>
  <c r="H176" i="4"/>
  <c r="H178" i="4"/>
  <c r="H179" i="8"/>
  <c r="H172" i="6"/>
  <c r="H178" i="8"/>
  <c r="H176" i="8"/>
  <c r="H174" i="8"/>
  <c r="H178" i="6"/>
  <c r="H179" i="6"/>
  <c r="H178" i="5"/>
  <c r="H178" i="1"/>
  <c r="H172" i="8"/>
  <c r="H170" i="8"/>
  <c r="H174" i="6"/>
  <c r="H176" i="5"/>
  <c r="M179" i="8"/>
  <c r="M178" i="6"/>
  <c r="M179" i="6"/>
  <c r="M178" i="5"/>
  <c r="M178" i="8"/>
  <c r="M176" i="8"/>
  <c r="M174" i="8"/>
  <c r="M178" i="1"/>
  <c r="M170" i="8"/>
  <c r="M176" i="6"/>
  <c r="M174" i="5"/>
  <c r="M179" i="5"/>
  <c r="M179" i="4"/>
  <c r="M174" i="4"/>
  <c r="M176" i="4"/>
  <c r="M178" i="4"/>
  <c r="M172" i="6"/>
  <c r="M174" i="6"/>
  <c r="M176" i="5"/>
  <c r="M172" i="8"/>
  <c r="I178" i="6"/>
  <c r="I179" i="6"/>
  <c r="I178" i="5"/>
  <c r="I172" i="6"/>
  <c r="I174" i="6"/>
  <c r="I176" i="5"/>
  <c r="I172" i="8"/>
  <c r="I179" i="5"/>
  <c r="I179" i="4"/>
  <c r="I174" i="4"/>
  <c r="I176" i="4"/>
  <c r="I178" i="4"/>
  <c r="I178" i="8"/>
  <c r="I176" i="8"/>
  <c r="I174" i="8"/>
  <c r="I179" i="1"/>
  <c r="I178" i="1"/>
  <c r="I170" i="8"/>
  <c r="I176" i="6"/>
  <c r="I174" i="5"/>
  <c r="E178" i="6"/>
  <c r="E179" i="6"/>
  <c r="E178" i="5"/>
  <c r="E176" i="6"/>
  <c r="E174" i="5"/>
  <c r="E179" i="5"/>
  <c r="E172" i="6"/>
  <c r="E174" i="6"/>
  <c r="E176" i="5"/>
  <c r="E177" i="5"/>
  <c r="L176" i="6"/>
  <c r="L174" i="5"/>
  <c r="L172" i="8"/>
  <c r="L172" i="6"/>
  <c r="L174" i="6"/>
  <c r="L176" i="5"/>
  <c r="L178" i="8"/>
  <c r="L176" i="8"/>
  <c r="L174" i="8"/>
  <c r="L178" i="6"/>
  <c r="L179" i="6"/>
  <c r="L178" i="5"/>
  <c r="L179" i="1"/>
  <c r="L178" i="1"/>
  <c r="L170" i="8"/>
  <c r="L179" i="5"/>
  <c r="L174" i="4"/>
  <c r="L176" i="4"/>
  <c r="L178" i="4"/>
  <c r="N172" i="8"/>
  <c r="N170" i="8"/>
  <c r="N179" i="5"/>
  <c r="N174" i="4"/>
  <c r="N176" i="4"/>
  <c r="N178" i="4"/>
  <c r="N178" i="8"/>
  <c r="N174" i="8"/>
  <c r="N178" i="6"/>
  <c r="N178" i="5"/>
  <c r="N179" i="8"/>
  <c r="N172" i="6"/>
  <c r="N174" i="6"/>
  <c r="N176" i="5"/>
  <c r="N176" i="6"/>
  <c r="N174" i="5"/>
  <c r="N176" i="8"/>
  <c r="N179" i="6"/>
  <c r="N178" i="1"/>
  <c r="J172" i="8"/>
  <c r="J170" i="8"/>
  <c r="J179" i="5"/>
  <c r="J174" i="4"/>
  <c r="J176" i="4"/>
  <c r="J178" i="4"/>
  <c r="J176" i="6"/>
  <c r="J174" i="5"/>
  <c r="J176" i="8"/>
  <c r="J179" i="6"/>
  <c r="J179" i="8"/>
  <c r="J172" i="6"/>
  <c r="J174" i="6"/>
  <c r="J176" i="5"/>
  <c r="J178" i="8"/>
  <c r="J174" i="8"/>
  <c r="J178" i="6"/>
  <c r="J178" i="5"/>
  <c r="J178" i="1"/>
  <c r="F179" i="5"/>
  <c r="F178" i="6"/>
  <c r="F178" i="5"/>
  <c r="F172" i="6"/>
  <c r="F174" i="6"/>
  <c r="F176" i="5"/>
  <c r="F176" i="6"/>
  <c r="F174" i="5"/>
  <c r="F179" i="6"/>
  <c r="D176" i="6"/>
  <c r="D174" i="5"/>
  <c r="D174" i="6"/>
  <c r="D176" i="5"/>
  <c r="D178" i="6"/>
  <c r="D179" i="6"/>
  <c r="D178" i="5"/>
  <c r="D179" i="5"/>
  <c r="D172" i="6"/>
  <c r="C172" i="6"/>
  <c r="C174" i="6"/>
  <c r="C176" i="5"/>
  <c r="C176" i="6"/>
  <c r="C174" i="5"/>
  <c r="C178" i="5"/>
  <c r="C178" i="6"/>
  <c r="K178" i="8"/>
  <c r="K176" i="8"/>
  <c r="K174" i="8"/>
  <c r="K172" i="6"/>
  <c r="K174" i="6"/>
  <c r="K176" i="5"/>
  <c r="K179" i="1"/>
  <c r="K178" i="1"/>
  <c r="K178" i="6"/>
  <c r="K179" i="6"/>
  <c r="K178" i="5"/>
  <c r="K179" i="5"/>
  <c r="K174" i="4"/>
  <c r="K175" i="4"/>
  <c r="K176" i="4"/>
  <c r="K178" i="4"/>
  <c r="K172" i="8"/>
  <c r="K170" i="8"/>
  <c r="K176" i="6"/>
  <c r="K174" i="5"/>
  <c r="K179" i="8"/>
  <c r="G178" i="8"/>
  <c r="G176" i="8"/>
  <c r="G174" i="8"/>
  <c r="G172" i="6"/>
  <c r="G173" i="6"/>
  <c r="G174" i="6"/>
  <c r="G176" i="5"/>
  <c r="G178" i="1"/>
  <c r="G179" i="6"/>
  <c r="G172" i="8"/>
  <c r="G170" i="8"/>
  <c r="G176" i="6"/>
  <c r="G174" i="5"/>
  <c r="G178" i="6"/>
  <c r="G178" i="5"/>
  <c r="G179" i="5"/>
  <c r="G174" i="4"/>
  <c r="G176" i="4"/>
  <c r="G178" i="4"/>
  <c r="M79" i="4"/>
  <c r="M169" i="4" s="1"/>
  <c r="M75" i="4"/>
  <c r="M165" i="4" s="1"/>
  <c r="M71" i="4"/>
  <c r="M67" i="4"/>
  <c r="M19" i="4"/>
  <c r="M83" i="4"/>
  <c r="M69" i="4"/>
  <c r="M85" i="4"/>
  <c r="M175" i="4" s="1"/>
  <c r="M87" i="4"/>
  <c r="M177" i="4" s="1"/>
  <c r="M21" i="4"/>
  <c r="M111" i="4" s="1"/>
  <c r="M77" i="4"/>
  <c r="M73" i="4"/>
  <c r="M65" i="4"/>
  <c r="M81" i="4"/>
  <c r="M89" i="4"/>
  <c r="I79" i="4"/>
  <c r="I75" i="4"/>
  <c r="I165" i="4" s="1"/>
  <c r="I71" i="4"/>
  <c r="I67" i="4"/>
  <c r="I19" i="4"/>
  <c r="I87" i="4"/>
  <c r="I177" i="4" s="1"/>
  <c r="I83" i="4"/>
  <c r="I69" i="4"/>
  <c r="I65" i="4"/>
  <c r="I85" i="4"/>
  <c r="I175" i="4" s="1"/>
  <c r="I21" i="4"/>
  <c r="I111" i="4" s="1"/>
  <c r="I77" i="4"/>
  <c r="I73" i="4"/>
  <c r="I81" i="4"/>
  <c r="I89" i="4"/>
  <c r="E79" i="4"/>
  <c r="E75" i="4"/>
  <c r="E71" i="4"/>
  <c r="E67" i="4"/>
  <c r="E19" i="4"/>
  <c r="E77" i="4"/>
  <c r="E73" i="4"/>
  <c r="E69" i="4"/>
  <c r="E85" i="4"/>
  <c r="E87" i="4"/>
  <c r="E83" i="4"/>
  <c r="E21" i="4"/>
  <c r="E65" i="4"/>
  <c r="E81" i="4"/>
  <c r="E89" i="4"/>
  <c r="N85" i="4"/>
  <c r="N175" i="4" s="1"/>
  <c r="N79" i="4"/>
  <c r="N75" i="4"/>
  <c r="N19" i="4"/>
  <c r="N87" i="4"/>
  <c r="N177" i="4" s="1"/>
  <c r="N21" i="4"/>
  <c r="N77" i="4"/>
  <c r="N73" i="4"/>
  <c r="N69" i="4"/>
  <c r="N65" i="4"/>
  <c r="N71" i="4"/>
  <c r="N67" i="4"/>
  <c r="N83" i="4"/>
  <c r="N173" i="4" s="1"/>
  <c r="N81" i="4"/>
  <c r="N89" i="4"/>
  <c r="N179" i="4" s="1"/>
  <c r="J85" i="4"/>
  <c r="J175" i="4" s="1"/>
  <c r="J71" i="4"/>
  <c r="J67" i="4"/>
  <c r="J83" i="4"/>
  <c r="J21" i="4"/>
  <c r="J77" i="4"/>
  <c r="J167" i="4" s="1"/>
  <c r="J73" i="4"/>
  <c r="J69" i="4"/>
  <c r="J65" i="4"/>
  <c r="J79" i="4"/>
  <c r="J75" i="4"/>
  <c r="J19" i="4"/>
  <c r="J87" i="4"/>
  <c r="J177" i="4" s="1"/>
  <c r="J89" i="4"/>
  <c r="J179" i="4" s="1"/>
  <c r="J81" i="4"/>
  <c r="F85" i="4"/>
  <c r="F79" i="4"/>
  <c r="F75" i="4"/>
  <c r="F19" i="4"/>
  <c r="F87" i="4"/>
  <c r="F77" i="4"/>
  <c r="F73" i="4"/>
  <c r="F69" i="4"/>
  <c r="F65" i="4"/>
  <c r="F71" i="4"/>
  <c r="F67" i="4"/>
  <c r="F83" i="4"/>
  <c r="F21" i="4"/>
  <c r="F81" i="4"/>
  <c r="F89" i="4"/>
  <c r="K77" i="4"/>
  <c r="K73" i="4"/>
  <c r="K69" i="4"/>
  <c r="K65" i="4"/>
  <c r="K79" i="4"/>
  <c r="K75" i="4"/>
  <c r="K71" i="4"/>
  <c r="K67" i="4"/>
  <c r="K157" i="4" s="1"/>
  <c r="K87" i="4"/>
  <c r="K177" i="4" s="1"/>
  <c r="K83" i="4"/>
  <c r="K21" i="4"/>
  <c r="K85" i="4"/>
  <c r="K19" i="4"/>
  <c r="K81" i="4"/>
  <c r="K89" i="4"/>
  <c r="K179" i="4" s="1"/>
  <c r="G77" i="4"/>
  <c r="G73" i="4"/>
  <c r="G69" i="4"/>
  <c r="G65" i="4"/>
  <c r="G79" i="4"/>
  <c r="G75" i="4"/>
  <c r="G71" i="4"/>
  <c r="G67" i="4"/>
  <c r="G19" i="4"/>
  <c r="G109" i="4" s="1"/>
  <c r="G87" i="4"/>
  <c r="G177" i="4" s="1"/>
  <c r="G83" i="4"/>
  <c r="G21" i="4"/>
  <c r="G85" i="4"/>
  <c r="G175" i="4" s="1"/>
  <c r="G81" i="4"/>
  <c r="G89" i="4"/>
  <c r="G179" i="4" s="1"/>
  <c r="L87" i="4"/>
  <c r="L177" i="4" s="1"/>
  <c r="L83" i="4"/>
  <c r="L173" i="4" s="1"/>
  <c r="L21" i="4"/>
  <c r="L77" i="4"/>
  <c r="L73" i="4"/>
  <c r="L85" i="4"/>
  <c r="L175" i="4" s="1"/>
  <c r="L79" i="4"/>
  <c r="L75" i="4"/>
  <c r="L71" i="4"/>
  <c r="L161" i="4" s="1"/>
  <c r="L67" i="4"/>
  <c r="L157" i="4" s="1"/>
  <c r="L19" i="4"/>
  <c r="L69" i="4"/>
  <c r="L65" i="4"/>
  <c r="L81" i="4"/>
  <c r="L89" i="4"/>
  <c r="L179" i="4" s="1"/>
  <c r="H87" i="4"/>
  <c r="H177" i="4" s="1"/>
  <c r="H83" i="4"/>
  <c r="H173" i="4" s="1"/>
  <c r="H21" i="4"/>
  <c r="H111" i="4" s="1"/>
  <c r="H69" i="4"/>
  <c r="H65" i="4"/>
  <c r="H79" i="4"/>
  <c r="H75" i="4"/>
  <c r="H71" i="4"/>
  <c r="H67" i="4"/>
  <c r="H19" i="4"/>
  <c r="H109" i="4" s="1"/>
  <c r="H77" i="4"/>
  <c r="H167" i="4" s="1"/>
  <c r="H73" i="4"/>
  <c r="H85" i="4"/>
  <c r="H175" i="4" s="1"/>
  <c r="H81" i="4"/>
  <c r="H89" i="4"/>
  <c r="D87" i="4"/>
  <c r="D83" i="4"/>
  <c r="D21" i="4"/>
  <c r="D77" i="4"/>
  <c r="D73" i="4"/>
  <c r="D85" i="4"/>
  <c r="D79" i="4"/>
  <c r="D75" i="4"/>
  <c r="D71" i="4"/>
  <c r="D67" i="4"/>
  <c r="D19" i="4"/>
  <c r="D69" i="4"/>
  <c r="D65" i="4"/>
  <c r="D81" i="4"/>
  <c r="D89" i="4"/>
  <c r="E79" i="1"/>
  <c r="E75" i="1"/>
  <c r="E71" i="1"/>
  <c r="E67" i="1"/>
  <c r="E27" i="1"/>
  <c r="E19" i="1"/>
  <c r="E73" i="1"/>
  <c r="E23" i="1"/>
  <c r="E89" i="1"/>
  <c r="E87" i="1"/>
  <c r="E83" i="1"/>
  <c r="E25" i="1"/>
  <c r="E77" i="1"/>
  <c r="E69" i="1"/>
  <c r="E65" i="1"/>
  <c r="E31" i="1"/>
  <c r="E85" i="1"/>
  <c r="E29" i="1"/>
  <c r="E21" i="1"/>
  <c r="E81" i="1"/>
  <c r="N85" i="1"/>
  <c r="N175" i="1" s="1"/>
  <c r="N29" i="1"/>
  <c r="N21" i="1"/>
  <c r="N83" i="1"/>
  <c r="N79" i="1"/>
  <c r="N75" i="1"/>
  <c r="N71" i="1"/>
  <c r="N67" i="1"/>
  <c r="N27" i="1"/>
  <c r="N117" i="1" s="1"/>
  <c r="N19" i="1"/>
  <c r="N87" i="1"/>
  <c r="N25" i="1"/>
  <c r="N77" i="1"/>
  <c r="N73" i="1"/>
  <c r="N69" i="1"/>
  <c r="N65" i="1"/>
  <c r="N31" i="1"/>
  <c r="N121" i="1" s="1"/>
  <c r="N23" i="1"/>
  <c r="N89" i="1"/>
  <c r="N179" i="1" s="1"/>
  <c r="N81" i="1"/>
  <c r="F85" i="1"/>
  <c r="F29" i="1"/>
  <c r="F21" i="1"/>
  <c r="F83" i="1"/>
  <c r="F77" i="1"/>
  <c r="F31" i="1"/>
  <c r="F23" i="1"/>
  <c r="F79" i="1"/>
  <c r="F75" i="1"/>
  <c r="F71" i="1"/>
  <c r="F67" i="1"/>
  <c r="F27" i="1"/>
  <c r="F19" i="1"/>
  <c r="F87" i="1"/>
  <c r="F25" i="1"/>
  <c r="F73" i="1"/>
  <c r="F69" i="1"/>
  <c r="F65" i="1"/>
  <c r="F89" i="1"/>
  <c r="F81" i="1"/>
  <c r="L87" i="1"/>
  <c r="L177" i="1" s="1"/>
  <c r="L83" i="1"/>
  <c r="L25" i="1"/>
  <c r="L29" i="1"/>
  <c r="L75" i="1"/>
  <c r="L27" i="1"/>
  <c r="L19" i="1"/>
  <c r="L77" i="1"/>
  <c r="L167" i="1" s="1"/>
  <c r="L73" i="1"/>
  <c r="L163" i="1" s="1"/>
  <c r="L69" i="1"/>
  <c r="L65" i="1"/>
  <c r="L31" i="1"/>
  <c r="L23" i="1"/>
  <c r="L85" i="1"/>
  <c r="L21" i="1"/>
  <c r="L79" i="1"/>
  <c r="L169" i="1" s="1"/>
  <c r="L71" i="1"/>
  <c r="L161" i="1" s="1"/>
  <c r="L67" i="1"/>
  <c r="L81" i="1"/>
  <c r="L89" i="1"/>
  <c r="H87" i="1"/>
  <c r="H83" i="1"/>
  <c r="H25" i="1"/>
  <c r="H85" i="1"/>
  <c r="H175" i="1" s="1"/>
  <c r="H21" i="1"/>
  <c r="H111" i="1" s="1"/>
  <c r="H67" i="1"/>
  <c r="H77" i="1"/>
  <c r="H73" i="1"/>
  <c r="H69" i="1"/>
  <c r="H65" i="1"/>
  <c r="H31" i="1"/>
  <c r="H23" i="1"/>
  <c r="H113" i="1" s="1"/>
  <c r="H29" i="1"/>
  <c r="H119" i="1" s="1"/>
  <c r="H79" i="1"/>
  <c r="H75" i="1"/>
  <c r="H71" i="1"/>
  <c r="H27" i="1"/>
  <c r="H19" i="1"/>
  <c r="H89" i="1"/>
  <c r="H179" i="1" s="1"/>
  <c r="H81" i="1"/>
  <c r="H171" i="1" s="1"/>
  <c r="D87" i="1"/>
  <c r="D83" i="1"/>
  <c r="D25" i="1"/>
  <c r="D29" i="1"/>
  <c r="D75" i="1"/>
  <c r="D71" i="1"/>
  <c r="D27" i="1"/>
  <c r="D19" i="1"/>
  <c r="D77" i="1"/>
  <c r="D73" i="1"/>
  <c r="D69" i="1"/>
  <c r="D65" i="1"/>
  <c r="D31" i="1"/>
  <c r="D23" i="1"/>
  <c r="D85" i="1"/>
  <c r="D21" i="1"/>
  <c r="D79" i="1"/>
  <c r="D67" i="1"/>
  <c r="D89" i="1"/>
  <c r="D81" i="1"/>
  <c r="M79" i="1"/>
  <c r="M75" i="1"/>
  <c r="M71" i="1"/>
  <c r="M67" i="1"/>
  <c r="M157" i="1" s="1"/>
  <c r="M27" i="1"/>
  <c r="M117" i="1" s="1"/>
  <c r="M19" i="1"/>
  <c r="M77" i="1"/>
  <c r="M73" i="1"/>
  <c r="M65" i="1"/>
  <c r="M31" i="1"/>
  <c r="M23" i="1"/>
  <c r="M89" i="1"/>
  <c r="M179" i="1" s="1"/>
  <c r="M87" i="1"/>
  <c r="M177" i="1" s="1"/>
  <c r="M83" i="1"/>
  <c r="M25" i="1"/>
  <c r="M69" i="1"/>
  <c r="M85" i="1"/>
  <c r="M29" i="1"/>
  <c r="M21" i="1"/>
  <c r="M81" i="1"/>
  <c r="I79" i="1"/>
  <c r="I169" i="1" s="1"/>
  <c r="I75" i="1"/>
  <c r="I71" i="1"/>
  <c r="I67" i="1"/>
  <c r="I27" i="1"/>
  <c r="I19" i="1"/>
  <c r="I77" i="1"/>
  <c r="I73" i="1"/>
  <c r="I163" i="1" s="1"/>
  <c r="I69" i="1"/>
  <c r="I159" i="1" s="1"/>
  <c r="I65" i="1"/>
  <c r="I31" i="1"/>
  <c r="I29" i="1"/>
  <c r="I21" i="1"/>
  <c r="I87" i="1"/>
  <c r="I83" i="1"/>
  <c r="I25" i="1"/>
  <c r="I23" i="1"/>
  <c r="I113" i="1" s="1"/>
  <c r="I89" i="1"/>
  <c r="I85" i="1"/>
  <c r="I81" i="1"/>
  <c r="J85" i="1"/>
  <c r="J29" i="1"/>
  <c r="J21" i="1"/>
  <c r="J87" i="1"/>
  <c r="J177" i="1" s="1"/>
  <c r="J25" i="1"/>
  <c r="J115" i="1" s="1"/>
  <c r="J73" i="1"/>
  <c r="J69" i="1"/>
  <c r="J79" i="1"/>
  <c r="J75" i="1"/>
  <c r="J71" i="1"/>
  <c r="J67" i="1"/>
  <c r="J27" i="1"/>
  <c r="J117" i="1" s="1"/>
  <c r="J19" i="1"/>
  <c r="J109" i="1" s="1"/>
  <c r="J83" i="1"/>
  <c r="J77" i="1"/>
  <c r="J65" i="1"/>
  <c r="J31" i="1"/>
  <c r="J23" i="1"/>
  <c r="J89" i="1"/>
  <c r="J179" i="1" s="1"/>
  <c r="J81" i="1"/>
  <c r="J171" i="1" s="1"/>
  <c r="K77" i="1"/>
  <c r="K167" i="1" s="1"/>
  <c r="K73" i="1"/>
  <c r="K69" i="1"/>
  <c r="K65" i="1"/>
  <c r="K31" i="1"/>
  <c r="K23" i="1"/>
  <c r="K71" i="1"/>
  <c r="K19" i="1"/>
  <c r="K87" i="1"/>
  <c r="K177" i="1" s="1"/>
  <c r="K85" i="1"/>
  <c r="K29" i="1"/>
  <c r="K21" i="1"/>
  <c r="K79" i="1"/>
  <c r="K75" i="1"/>
  <c r="K67" i="1"/>
  <c r="K27" i="1"/>
  <c r="K83" i="1"/>
  <c r="K25" i="1"/>
  <c r="K89" i="1"/>
  <c r="K81" i="1"/>
  <c r="G77" i="1"/>
  <c r="G73" i="1"/>
  <c r="G69" i="1"/>
  <c r="G65" i="1"/>
  <c r="G31" i="1"/>
  <c r="G121" i="1" s="1"/>
  <c r="G23" i="1"/>
  <c r="G71" i="1"/>
  <c r="G27" i="1"/>
  <c r="G25" i="1"/>
  <c r="G85" i="1"/>
  <c r="G29" i="1"/>
  <c r="G21" i="1"/>
  <c r="G79" i="1"/>
  <c r="G169" i="1" s="1"/>
  <c r="G75" i="1"/>
  <c r="G67" i="1"/>
  <c r="G19" i="1"/>
  <c r="G87" i="1"/>
  <c r="G83" i="1"/>
  <c r="G81" i="1"/>
  <c r="G89" i="1"/>
  <c r="G179" i="1" s="1"/>
  <c r="C89" i="6"/>
  <c r="C179" i="6" s="1"/>
  <c r="P88" i="6"/>
  <c r="C89" i="5"/>
  <c r="C179" i="5" s="1"/>
  <c r="P88" i="5"/>
  <c r="C87" i="4"/>
  <c r="C85" i="4"/>
  <c r="C83" i="4"/>
  <c r="C89" i="4"/>
  <c r="C79" i="4"/>
  <c r="C77" i="4"/>
  <c r="C75" i="4"/>
  <c r="C73" i="4"/>
  <c r="C71" i="4"/>
  <c r="C65" i="4"/>
  <c r="C21" i="4"/>
  <c r="P84" i="4"/>
  <c r="C81" i="4"/>
  <c r="P76" i="4"/>
  <c r="P72" i="4"/>
  <c r="P68" i="4"/>
  <c r="P64" i="4"/>
  <c r="C19" i="4"/>
  <c r="C69" i="4"/>
  <c r="C67" i="4"/>
  <c r="P78" i="4"/>
  <c r="P88" i="4"/>
  <c r="P80" i="4"/>
  <c r="P82" i="4"/>
  <c r="P74" i="4"/>
  <c r="P86" i="4"/>
  <c r="P70" i="4"/>
  <c r="P66" i="4"/>
  <c r="C81" i="1"/>
  <c r="P76" i="1"/>
  <c r="P72" i="1"/>
  <c r="P68" i="1"/>
  <c r="P64" i="1"/>
  <c r="C31" i="1"/>
  <c r="C29" i="1"/>
  <c r="C27" i="1"/>
  <c r="C25" i="1"/>
  <c r="C23" i="1"/>
  <c r="C21" i="1"/>
  <c r="C19" i="1"/>
  <c r="C89" i="1"/>
  <c r="C87" i="1"/>
  <c r="C85" i="1"/>
  <c r="C83" i="1"/>
  <c r="C79" i="1"/>
  <c r="P88" i="1"/>
  <c r="P84" i="1"/>
  <c r="C77" i="1"/>
  <c r="C75" i="1"/>
  <c r="C73" i="1"/>
  <c r="C71" i="1"/>
  <c r="C69" i="1"/>
  <c r="C67" i="1"/>
  <c r="C65" i="1"/>
  <c r="P70" i="1"/>
  <c r="P66" i="1"/>
  <c r="P80" i="1"/>
  <c r="P86" i="1"/>
  <c r="P78" i="1"/>
  <c r="P82" i="1"/>
  <c r="P74" i="1"/>
  <c r="C170" i="5"/>
  <c r="C118" i="5"/>
  <c r="C126" i="5"/>
  <c r="C130" i="5"/>
  <c r="C134" i="5"/>
  <c r="C138" i="5"/>
  <c r="C108" i="5"/>
  <c r="C151" i="5"/>
  <c r="C154" i="5"/>
  <c r="C156" i="5"/>
  <c r="C110" i="5"/>
  <c r="C172" i="5"/>
  <c r="C120" i="5"/>
  <c r="C128" i="5"/>
  <c r="C136" i="5"/>
  <c r="C150" i="5"/>
  <c r="C166" i="5"/>
  <c r="C168" i="5"/>
  <c r="C132" i="5"/>
  <c r="C160" i="5"/>
  <c r="C116" i="5"/>
  <c r="C154" i="6"/>
  <c r="C162" i="6"/>
  <c r="C170" i="6"/>
  <c r="C144" i="5"/>
  <c r="C164" i="5"/>
  <c r="C114" i="5"/>
  <c r="C156" i="6"/>
  <c r="C164" i="6"/>
  <c r="C140" i="5"/>
  <c r="C152" i="5"/>
  <c r="C158" i="5"/>
  <c r="C158" i="6"/>
  <c r="C166" i="6"/>
  <c r="C153" i="5"/>
  <c r="C162" i="5"/>
  <c r="C153" i="6"/>
  <c r="C112" i="5"/>
  <c r="C168" i="6"/>
  <c r="C160" i="6"/>
  <c r="C108" i="6"/>
  <c r="C110" i="6"/>
  <c r="C112" i="6"/>
  <c r="C114" i="6"/>
  <c r="C116" i="6"/>
  <c r="C118" i="6"/>
  <c r="C120" i="6"/>
  <c r="L109" i="8"/>
  <c r="L112" i="8"/>
  <c r="L116" i="8"/>
  <c r="L120" i="8"/>
  <c r="L128" i="8"/>
  <c r="L132" i="8"/>
  <c r="L136" i="8"/>
  <c r="L140" i="8"/>
  <c r="L144" i="8"/>
  <c r="L151" i="8"/>
  <c r="L153" i="8"/>
  <c r="L156" i="8"/>
  <c r="L160" i="8"/>
  <c r="L166" i="8"/>
  <c r="L164" i="8"/>
  <c r="L109" i="1"/>
  <c r="L111" i="1"/>
  <c r="L113" i="1"/>
  <c r="L115" i="1"/>
  <c r="L118" i="8"/>
  <c r="L126" i="8"/>
  <c r="L134" i="8"/>
  <c r="L154" i="8"/>
  <c r="L162" i="8"/>
  <c r="L168" i="8"/>
  <c r="L117" i="1"/>
  <c r="L119" i="1"/>
  <c r="L121" i="1"/>
  <c r="L151" i="1"/>
  <c r="L153" i="1"/>
  <c r="L108" i="8"/>
  <c r="L158" i="8"/>
  <c r="L120" i="1"/>
  <c r="L128" i="1"/>
  <c r="L136" i="1"/>
  <c r="L144" i="1"/>
  <c r="L150" i="1"/>
  <c r="L155" i="1"/>
  <c r="L157" i="1"/>
  <c r="L159" i="1"/>
  <c r="L165" i="1"/>
  <c r="L171" i="1"/>
  <c r="L173" i="1"/>
  <c r="L175" i="1"/>
  <c r="L109" i="4"/>
  <c r="L111" i="4"/>
  <c r="L130" i="8"/>
  <c r="L112" i="1"/>
  <c r="L114" i="1"/>
  <c r="L118" i="1"/>
  <c r="L126" i="1"/>
  <c r="L130" i="1"/>
  <c r="L138" i="1"/>
  <c r="L138" i="8"/>
  <c r="L116" i="1"/>
  <c r="L132" i="1"/>
  <c r="L134" i="1"/>
  <c r="L156" i="1"/>
  <c r="L164" i="1"/>
  <c r="L172" i="1"/>
  <c r="L110" i="4"/>
  <c r="L118" i="4"/>
  <c r="L126" i="4"/>
  <c r="L130" i="4"/>
  <c r="L134" i="4"/>
  <c r="L138" i="4"/>
  <c r="L150" i="4"/>
  <c r="L151" i="4"/>
  <c r="L154" i="4"/>
  <c r="L155" i="4"/>
  <c r="L158" i="4"/>
  <c r="L159" i="4"/>
  <c r="L162" i="4"/>
  <c r="L163" i="4"/>
  <c r="L166" i="4"/>
  <c r="L167" i="4"/>
  <c r="L170" i="4"/>
  <c r="L171" i="4"/>
  <c r="L110" i="1"/>
  <c r="L158" i="1"/>
  <c r="L166" i="1"/>
  <c r="L174" i="1"/>
  <c r="L112" i="4"/>
  <c r="L172" i="5"/>
  <c r="L120" i="5"/>
  <c r="L128" i="5"/>
  <c r="L132" i="5"/>
  <c r="L136" i="5"/>
  <c r="L140" i="5"/>
  <c r="L144" i="5"/>
  <c r="L151" i="5"/>
  <c r="L153" i="5"/>
  <c r="L156" i="5"/>
  <c r="L160" i="5"/>
  <c r="L164" i="5"/>
  <c r="L168" i="5"/>
  <c r="L110" i="5"/>
  <c r="L114" i="5"/>
  <c r="L140" i="1"/>
  <c r="L154" i="1"/>
  <c r="L160" i="1"/>
  <c r="L176" i="1"/>
  <c r="L116" i="4"/>
  <c r="L120" i="4"/>
  <c r="L128" i="4"/>
  <c r="L132" i="4"/>
  <c r="L136" i="4"/>
  <c r="L140" i="4"/>
  <c r="L144" i="4"/>
  <c r="L153" i="4"/>
  <c r="L165" i="4"/>
  <c r="L169" i="4"/>
  <c r="L170" i="5"/>
  <c r="L118" i="5"/>
  <c r="L126" i="5"/>
  <c r="L134" i="5"/>
  <c r="L150" i="5"/>
  <c r="L166" i="5"/>
  <c r="L114" i="8"/>
  <c r="L152" i="8"/>
  <c r="L162" i="1"/>
  <c r="L108" i="4"/>
  <c r="L162" i="5"/>
  <c r="L108" i="5"/>
  <c r="L116" i="5"/>
  <c r="L153" i="6"/>
  <c r="L108" i="1"/>
  <c r="L160" i="4"/>
  <c r="L168" i="4"/>
  <c r="L112" i="5"/>
  <c r="L156" i="6"/>
  <c r="L164" i="6"/>
  <c r="L160" i="6"/>
  <c r="L168" i="1"/>
  <c r="L152" i="4"/>
  <c r="L130" i="5"/>
  <c r="L158" i="6"/>
  <c r="L166" i="6"/>
  <c r="L150" i="8"/>
  <c r="L152" i="1"/>
  <c r="L156" i="4"/>
  <c r="L164" i="4"/>
  <c r="L172" i="4"/>
  <c r="L154" i="5"/>
  <c r="L168" i="6"/>
  <c r="L158" i="5"/>
  <c r="L154" i="6"/>
  <c r="L170" i="6"/>
  <c r="L114" i="4"/>
  <c r="L152" i="5"/>
  <c r="L162" i="6"/>
  <c r="L170" i="1"/>
  <c r="L138" i="5"/>
  <c r="L110" i="6"/>
  <c r="L112" i="6"/>
  <c r="L114" i="6"/>
  <c r="L116" i="6"/>
  <c r="L118" i="6"/>
  <c r="L120" i="6"/>
  <c r="L108" i="6"/>
  <c r="H112" i="8"/>
  <c r="H116" i="8"/>
  <c r="H120" i="8"/>
  <c r="H128" i="8"/>
  <c r="H132" i="8"/>
  <c r="H136" i="8"/>
  <c r="H140" i="8"/>
  <c r="H151" i="8"/>
  <c r="H153" i="8"/>
  <c r="H156" i="8"/>
  <c r="H160" i="8"/>
  <c r="H166" i="8"/>
  <c r="H164" i="8"/>
  <c r="H109" i="1"/>
  <c r="H115" i="1"/>
  <c r="H108" i="8"/>
  <c r="H114" i="8"/>
  <c r="H130" i="8"/>
  <c r="H138" i="8"/>
  <c r="H158" i="8"/>
  <c r="H108" i="1"/>
  <c r="H150" i="8"/>
  <c r="H152" i="8"/>
  <c r="H110" i="1"/>
  <c r="H114" i="1"/>
  <c r="H117" i="1"/>
  <c r="H121" i="1"/>
  <c r="H151" i="1"/>
  <c r="H153" i="1"/>
  <c r="H162" i="8"/>
  <c r="H112" i="1"/>
  <c r="H116" i="1"/>
  <c r="H134" i="1"/>
  <c r="H154" i="1"/>
  <c r="H155" i="1"/>
  <c r="H157" i="1"/>
  <c r="H159" i="1"/>
  <c r="H161" i="1"/>
  <c r="H163" i="1"/>
  <c r="H165" i="1"/>
  <c r="H167" i="1"/>
  <c r="H169" i="1"/>
  <c r="H173" i="1"/>
  <c r="H177" i="1"/>
  <c r="H134" i="8"/>
  <c r="H154" i="8"/>
  <c r="H128" i="1"/>
  <c r="H136" i="1"/>
  <c r="H144" i="1"/>
  <c r="H150" i="1"/>
  <c r="H118" i="8"/>
  <c r="H126" i="8"/>
  <c r="H120" i="1"/>
  <c r="H130" i="1"/>
  <c r="H152" i="1"/>
  <c r="H160" i="1"/>
  <c r="H168" i="1"/>
  <c r="H176" i="1"/>
  <c r="H114" i="4"/>
  <c r="H126" i="1"/>
  <c r="H132" i="1"/>
  <c r="H162" i="1"/>
  <c r="H170" i="1"/>
  <c r="H108" i="4"/>
  <c r="H116" i="4"/>
  <c r="H120" i="4"/>
  <c r="H128" i="4"/>
  <c r="H132" i="4"/>
  <c r="H136" i="4"/>
  <c r="H140" i="4"/>
  <c r="H144" i="4"/>
  <c r="H152" i="4"/>
  <c r="H153" i="4"/>
  <c r="H156" i="4"/>
  <c r="H157" i="4"/>
  <c r="H160" i="4"/>
  <c r="H161" i="4"/>
  <c r="H164" i="4"/>
  <c r="H165" i="4"/>
  <c r="H168" i="4"/>
  <c r="H169" i="4"/>
  <c r="H172" i="4"/>
  <c r="H172" i="5"/>
  <c r="H120" i="5"/>
  <c r="H128" i="5"/>
  <c r="H132" i="5"/>
  <c r="H136" i="5"/>
  <c r="H140" i="5"/>
  <c r="H144" i="5"/>
  <c r="H151" i="5"/>
  <c r="H153" i="5"/>
  <c r="H156" i="5"/>
  <c r="H160" i="5"/>
  <c r="H164" i="5"/>
  <c r="H168" i="5"/>
  <c r="H110" i="5"/>
  <c r="H114" i="5"/>
  <c r="H156" i="1"/>
  <c r="H172" i="1"/>
  <c r="H154" i="4"/>
  <c r="H158" i="4"/>
  <c r="H162" i="4"/>
  <c r="H166" i="4"/>
  <c r="H170" i="4"/>
  <c r="H130" i="5"/>
  <c r="H138" i="5"/>
  <c r="H154" i="5"/>
  <c r="H118" i="1"/>
  <c r="H166" i="1"/>
  <c r="H112" i="4"/>
  <c r="H150" i="5"/>
  <c r="H166" i="5"/>
  <c r="H140" i="1"/>
  <c r="H158" i="1"/>
  <c r="H152" i="5"/>
  <c r="H158" i="5"/>
  <c r="H160" i="6"/>
  <c r="H168" i="6"/>
  <c r="H110" i="4"/>
  <c r="H130" i="4"/>
  <c r="H138" i="4"/>
  <c r="H155" i="4"/>
  <c r="H163" i="4"/>
  <c r="H171" i="4"/>
  <c r="H118" i="5"/>
  <c r="H134" i="5"/>
  <c r="H162" i="5"/>
  <c r="H112" i="5"/>
  <c r="H153" i="6"/>
  <c r="H154" i="6"/>
  <c r="H162" i="6"/>
  <c r="H170" i="6"/>
  <c r="H168" i="8"/>
  <c r="H174" i="1"/>
  <c r="H150" i="4"/>
  <c r="H151" i="4"/>
  <c r="H116" i="5"/>
  <c r="H156" i="6"/>
  <c r="H164" i="6"/>
  <c r="H138" i="1"/>
  <c r="H164" i="1"/>
  <c r="H126" i="4"/>
  <c r="H159" i="4"/>
  <c r="H126" i="5"/>
  <c r="H166" i="6"/>
  <c r="H118" i="4"/>
  <c r="H170" i="5"/>
  <c r="H108" i="5"/>
  <c r="H134" i="4"/>
  <c r="H158" i="6"/>
  <c r="H108" i="6"/>
  <c r="H110" i="6"/>
  <c r="H112" i="6"/>
  <c r="H114" i="6"/>
  <c r="H116" i="6"/>
  <c r="H118" i="6"/>
  <c r="H120" i="6"/>
  <c r="D172" i="5"/>
  <c r="D120" i="5"/>
  <c r="D128" i="5"/>
  <c r="D132" i="5"/>
  <c r="D136" i="5"/>
  <c r="D140" i="5"/>
  <c r="D144" i="5"/>
  <c r="D151" i="5"/>
  <c r="D153" i="5"/>
  <c r="D156" i="5"/>
  <c r="D160" i="5"/>
  <c r="D164" i="5"/>
  <c r="D168" i="5"/>
  <c r="D110" i="5"/>
  <c r="D114" i="5"/>
  <c r="D170" i="5"/>
  <c r="D118" i="5"/>
  <c r="D126" i="5"/>
  <c r="D134" i="5"/>
  <c r="D152" i="5"/>
  <c r="D158" i="5"/>
  <c r="D112" i="5"/>
  <c r="D154" i="5"/>
  <c r="D108" i="5"/>
  <c r="D156" i="6"/>
  <c r="D164" i="6"/>
  <c r="D138" i="5"/>
  <c r="D158" i="6"/>
  <c r="D166" i="6"/>
  <c r="D150" i="5"/>
  <c r="D162" i="5"/>
  <c r="D153" i="6"/>
  <c r="D160" i="6"/>
  <c r="D168" i="6"/>
  <c r="D162" i="6"/>
  <c r="D116" i="5"/>
  <c r="D170" i="6"/>
  <c r="D130" i="5"/>
  <c r="D154" i="6"/>
  <c r="D166" i="5"/>
  <c r="D108" i="6"/>
  <c r="D110" i="6"/>
  <c r="D112" i="6"/>
  <c r="D114" i="6"/>
  <c r="D116" i="6"/>
  <c r="D118" i="6"/>
  <c r="D120" i="6"/>
  <c r="M108" i="8"/>
  <c r="M168" i="8"/>
  <c r="M108" i="1"/>
  <c r="M110" i="1"/>
  <c r="M112" i="8"/>
  <c r="M116" i="8"/>
  <c r="M120" i="8"/>
  <c r="M128" i="8"/>
  <c r="M132" i="8"/>
  <c r="M136" i="8"/>
  <c r="M140" i="8"/>
  <c r="M144" i="8"/>
  <c r="M151" i="8"/>
  <c r="M153" i="8"/>
  <c r="M156" i="8"/>
  <c r="M160" i="8"/>
  <c r="M166" i="8"/>
  <c r="M113" i="1"/>
  <c r="M119" i="1"/>
  <c r="M121" i="1"/>
  <c r="M110" i="8"/>
  <c r="M114" i="8"/>
  <c r="M130" i="8"/>
  <c r="M138" i="8"/>
  <c r="M158" i="8"/>
  <c r="M164" i="8"/>
  <c r="M111" i="1"/>
  <c r="M114" i="1"/>
  <c r="M118" i="8"/>
  <c r="M126" i="8"/>
  <c r="M150" i="8"/>
  <c r="M152" i="8"/>
  <c r="M134" i="1"/>
  <c r="M154" i="1"/>
  <c r="M162" i="8"/>
  <c r="M120" i="1"/>
  <c r="M128" i="1"/>
  <c r="M136" i="1"/>
  <c r="M144" i="1"/>
  <c r="M150" i="1"/>
  <c r="M153" i="1"/>
  <c r="M155" i="1"/>
  <c r="M159" i="1"/>
  <c r="M161" i="1"/>
  <c r="M163" i="1"/>
  <c r="M165" i="1"/>
  <c r="M167" i="1"/>
  <c r="M169" i="1"/>
  <c r="M171" i="1"/>
  <c r="M173" i="1"/>
  <c r="M175" i="1"/>
  <c r="M109" i="4"/>
  <c r="M151" i="4"/>
  <c r="M153" i="4"/>
  <c r="M155" i="4"/>
  <c r="M157" i="4"/>
  <c r="M159" i="4"/>
  <c r="M161" i="4"/>
  <c r="M163" i="4"/>
  <c r="M167" i="4"/>
  <c r="M171" i="4"/>
  <c r="M173" i="4"/>
  <c r="M115" i="1"/>
  <c r="M126" i="1"/>
  <c r="M138" i="1"/>
  <c r="M158" i="1"/>
  <c r="M166" i="1"/>
  <c r="M174" i="1"/>
  <c r="M112" i="4"/>
  <c r="M172" i="5"/>
  <c r="M120" i="5"/>
  <c r="M128" i="5"/>
  <c r="M132" i="5"/>
  <c r="M136" i="5"/>
  <c r="M140" i="5"/>
  <c r="M154" i="8"/>
  <c r="M109" i="1"/>
  <c r="M140" i="1"/>
  <c r="M151" i="1"/>
  <c r="M160" i="1"/>
  <c r="M168" i="1"/>
  <c r="M176" i="1"/>
  <c r="M114" i="4"/>
  <c r="M116" i="4"/>
  <c r="M120" i="4"/>
  <c r="M128" i="4"/>
  <c r="M132" i="4"/>
  <c r="M136" i="4"/>
  <c r="M140" i="4"/>
  <c r="M144" i="4"/>
  <c r="M152" i="4"/>
  <c r="M156" i="4"/>
  <c r="M160" i="4"/>
  <c r="M164" i="4"/>
  <c r="M168" i="4"/>
  <c r="M172" i="4"/>
  <c r="M134" i="8"/>
  <c r="M112" i="1"/>
  <c r="M116" i="1"/>
  <c r="M152" i="1"/>
  <c r="M170" i="1"/>
  <c r="M118" i="4"/>
  <c r="M126" i="4"/>
  <c r="M130" i="4"/>
  <c r="M134" i="4"/>
  <c r="M138" i="4"/>
  <c r="M150" i="4"/>
  <c r="M154" i="5"/>
  <c r="M168" i="5"/>
  <c r="M154" i="6"/>
  <c r="M156" i="6"/>
  <c r="M158" i="6"/>
  <c r="M160" i="6"/>
  <c r="M162" i="6"/>
  <c r="M164" i="6"/>
  <c r="M166" i="6"/>
  <c r="M168" i="6"/>
  <c r="M170" i="6"/>
  <c r="M156" i="1"/>
  <c r="M172" i="1"/>
  <c r="M170" i="5"/>
  <c r="M118" i="5"/>
  <c r="M126" i="5"/>
  <c r="M134" i="5"/>
  <c r="M144" i="5"/>
  <c r="M150" i="5"/>
  <c r="M153" i="5"/>
  <c r="M164" i="5"/>
  <c r="M166" i="5"/>
  <c r="M162" i="1"/>
  <c r="M110" i="4"/>
  <c r="M130" i="5"/>
  <c r="M156" i="5"/>
  <c r="M116" i="5"/>
  <c r="M118" i="1"/>
  <c r="M130" i="1"/>
  <c r="M132" i="1"/>
  <c r="M154" i="4"/>
  <c r="M162" i="4"/>
  <c r="M170" i="4"/>
  <c r="M151" i="5"/>
  <c r="M160" i="5"/>
  <c r="M108" i="5"/>
  <c r="M110" i="5"/>
  <c r="M164" i="1"/>
  <c r="M108" i="4"/>
  <c r="M138" i="5"/>
  <c r="M152" i="5"/>
  <c r="M158" i="5"/>
  <c r="M114" i="5"/>
  <c r="M112" i="5"/>
  <c r="M162" i="5"/>
  <c r="M153" i="6"/>
  <c r="M166" i="4"/>
  <c r="M158" i="4"/>
  <c r="M110" i="6"/>
  <c r="M112" i="6"/>
  <c r="M114" i="6"/>
  <c r="M116" i="6"/>
  <c r="M118" i="6"/>
  <c r="M120" i="6"/>
  <c r="M108" i="6"/>
  <c r="I108" i="8"/>
  <c r="I168" i="8"/>
  <c r="I108" i="1"/>
  <c r="I110" i="1"/>
  <c r="I112" i="8"/>
  <c r="I116" i="8"/>
  <c r="I120" i="8"/>
  <c r="I128" i="8"/>
  <c r="I132" i="8"/>
  <c r="I136" i="8"/>
  <c r="I140" i="8"/>
  <c r="I144" i="8"/>
  <c r="I151" i="8"/>
  <c r="I153" i="8"/>
  <c r="I156" i="8"/>
  <c r="I160" i="8"/>
  <c r="I166" i="8"/>
  <c r="I150" i="8"/>
  <c r="I152" i="8"/>
  <c r="I111" i="1"/>
  <c r="I114" i="1"/>
  <c r="I117" i="1"/>
  <c r="I119" i="1"/>
  <c r="I121" i="1"/>
  <c r="I118" i="8"/>
  <c r="I126" i="8"/>
  <c r="I134" i="8"/>
  <c r="I154" i="8"/>
  <c r="I162" i="8"/>
  <c r="I109" i="1"/>
  <c r="I112" i="1"/>
  <c r="I130" i="8"/>
  <c r="I118" i="1"/>
  <c r="I126" i="1"/>
  <c r="I132" i="1"/>
  <c r="I140" i="1"/>
  <c r="I151" i="1"/>
  <c r="I152" i="1"/>
  <c r="I116" i="1"/>
  <c r="I134" i="1"/>
  <c r="I154" i="1"/>
  <c r="I155" i="1"/>
  <c r="I157" i="1"/>
  <c r="I161" i="1"/>
  <c r="I165" i="1"/>
  <c r="I167" i="1"/>
  <c r="I171" i="1"/>
  <c r="I173" i="1"/>
  <c r="I175" i="1"/>
  <c r="I177" i="1"/>
  <c r="I109" i="4"/>
  <c r="I151" i="4"/>
  <c r="I153" i="4"/>
  <c r="I155" i="4"/>
  <c r="I157" i="4"/>
  <c r="I159" i="4"/>
  <c r="I161" i="4"/>
  <c r="I163" i="4"/>
  <c r="I167" i="4"/>
  <c r="I169" i="4"/>
  <c r="I171" i="4"/>
  <c r="I173" i="4"/>
  <c r="I150" i="1"/>
  <c r="I162" i="1"/>
  <c r="I170" i="1"/>
  <c r="I108" i="4"/>
  <c r="I116" i="4"/>
  <c r="I120" i="4"/>
  <c r="I128" i="4"/>
  <c r="I132" i="4"/>
  <c r="I136" i="4"/>
  <c r="I140" i="4"/>
  <c r="I144" i="4"/>
  <c r="I152" i="4"/>
  <c r="I156" i="4"/>
  <c r="I160" i="4"/>
  <c r="I164" i="4"/>
  <c r="I168" i="4"/>
  <c r="I172" i="4"/>
  <c r="I172" i="5"/>
  <c r="I120" i="5"/>
  <c r="I128" i="5"/>
  <c r="I132" i="5"/>
  <c r="I136" i="5"/>
  <c r="I140" i="5"/>
  <c r="I138" i="8"/>
  <c r="I115" i="1"/>
  <c r="I136" i="1"/>
  <c r="I138" i="1"/>
  <c r="I153" i="1"/>
  <c r="I156" i="1"/>
  <c r="I164" i="1"/>
  <c r="I172" i="1"/>
  <c r="I110" i="4"/>
  <c r="I117" i="5"/>
  <c r="I114" i="8"/>
  <c r="I164" i="8"/>
  <c r="I158" i="1"/>
  <c r="I174" i="1"/>
  <c r="I151" i="5"/>
  <c r="I152" i="5"/>
  <c r="I156" i="5"/>
  <c r="I158" i="5"/>
  <c r="I110" i="5"/>
  <c r="I112" i="5"/>
  <c r="I154" i="6"/>
  <c r="I156" i="6"/>
  <c r="I158" i="6"/>
  <c r="I160" i="6"/>
  <c r="I162" i="6"/>
  <c r="I164" i="6"/>
  <c r="I166" i="6"/>
  <c r="I168" i="6"/>
  <c r="I170" i="6"/>
  <c r="I158" i="8"/>
  <c r="I144" i="1"/>
  <c r="I168" i="1"/>
  <c r="I114" i="4"/>
  <c r="I154" i="4"/>
  <c r="I158" i="4"/>
  <c r="I162" i="4"/>
  <c r="I166" i="4"/>
  <c r="I170" i="4"/>
  <c r="I130" i="5"/>
  <c r="I138" i="5"/>
  <c r="I154" i="5"/>
  <c r="I168" i="5"/>
  <c r="I115" i="5"/>
  <c r="I120" i="1"/>
  <c r="I176" i="1"/>
  <c r="I130" i="4"/>
  <c r="I138" i="4"/>
  <c r="I118" i="5"/>
  <c r="I134" i="5"/>
  <c r="I150" i="5"/>
  <c r="I162" i="5"/>
  <c r="I153" i="6"/>
  <c r="I128" i="1"/>
  <c r="I166" i="1"/>
  <c r="I150" i="4"/>
  <c r="I153" i="5"/>
  <c r="I166" i="5"/>
  <c r="I116" i="5"/>
  <c r="I130" i="1"/>
  <c r="I160" i="1"/>
  <c r="I118" i="4"/>
  <c r="I126" i="4"/>
  <c r="I134" i="4"/>
  <c r="I170" i="5"/>
  <c r="I126" i="5"/>
  <c r="I160" i="5"/>
  <c r="I108" i="5"/>
  <c r="I164" i="5"/>
  <c r="I144" i="5"/>
  <c r="I114" i="5"/>
  <c r="I112" i="4"/>
  <c r="I108" i="6"/>
  <c r="I110" i="6"/>
  <c r="I112" i="6"/>
  <c r="I114" i="6"/>
  <c r="I116" i="6"/>
  <c r="I118" i="6"/>
  <c r="I120" i="6"/>
  <c r="E172" i="5"/>
  <c r="E120" i="5"/>
  <c r="E128" i="5"/>
  <c r="E132" i="5"/>
  <c r="E136" i="5"/>
  <c r="E140" i="5"/>
  <c r="E160" i="5"/>
  <c r="E162" i="5"/>
  <c r="E108" i="5"/>
  <c r="E114" i="5"/>
  <c r="E116" i="5"/>
  <c r="E153" i="6"/>
  <c r="E154" i="6"/>
  <c r="E156" i="6"/>
  <c r="E158" i="6"/>
  <c r="E160" i="6"/>
  <c r="E162" i="6"/>
  <c r="E164" i="6"/>
  <c r="E166" i="6"/>
  <c r="E168" i="6"/>
  <c r="E170" i="6"/>
  <c r="E170" i="5"/>
  <c r="E118" i="5"/>
  <c r="E126" i="5"/>
  <c r="E134" i="5"/>
  <c r="E151" i="5"/>
  <c r="E152" i="5"/>
  <c r="E156" i="5"/>
  <c r="E158" i="5"/>
  <c r="E110" i="5"/>
  <c r="E112" i="5"/>
  <c r="E138" i="5"/>
  <c r="E144" i="5"/>
  <c r="E164" i="5"/>
  <c r="E150" i="5"/>
  <c r="E154" i="5"/>
  <c r="E168" i="5"/>
  <c r="E130" i="5"/>
  <c r="E153" i="5"/>
  <c r="E166" i="5"/>
  <c r="E110" i="6"/>
  <c r="E112" i="6"/>
  <c r="E114" i="6"/>
  <c r="E116" i="6"/>
  <c r="E118" i="6"/>
  <c r="E120" i="6"/>
  <c r="E108" i="6"/>
  <c r="N114" i="8"/>
  <c r="N118" i="8"/>
  <c r="N126" i="8"/>
  <c r="N130" i="8"/>
  <c r="N134" i="8"/>
  <c r="N138" i="8"/>
  <c r="N150" i="8"/>
  <c r="N152" i="8"/>
  <c r="N154" i="8"/>
  <c r="N158" i="8"/>
  <c r="N162" i="8"/>
  <c r="N108" i="8"/>
  <c r="N168" i="8"/>
  <c r="N108" i="1"/>
  <c r="N110" i="1"/>
  <c r="N112" i="1"/>
  <c r="N114" i="1"/>
  <c r="N116" i="8"/>
  <c r="N132" i="8"/>
  <c r="N140" i="8"/>
  <c r="N160" i="8"/>
  <c r="N164" i="8"/>
  <c r="N111" i="1"/>
  <c r="N116" i="1"/>
  <c r="N118" i="1"/>
  <c r="N120" i="1"/>
  <c r="N126" i="1"/>
  <c r="N128" i="1"/>
  <c r="N130" i="1"/>
  <c r="N132" i="1"/>
  <c r="N134" i="1"/>
  <c r="N136" i="1"/>
  <c r="N138" i="1"/>
  <c r="N140" i="1"/>
  <c r="N144" i="1"/>
  <c r="N150" i="1"/>
  <c r="N152" i="1"/>
  <c r="N154" i="1"/>
  <c r="N112" i="8"/>
  <c r="N120" i="8"/>
  <c r="N166" i="8"/>
  <c r="N113" i="1"/>
  <c r="N115" i="1"/>
  <c r="N151" i="1"/>
  <c r="N156" i="1"/>
  <c r="N158" i="1"/>
  <c r="N160" i="1"/>
  <c r="N162" i="1"/>
  <c r="N164" i="1"/>
  <c r="N166" i="1"/>
  <c r="N168" i="1"/>
  <c r="N170" i="1"/>
  <c r="N172" i="1"/>
  <c r="N174" i="1"/>
  <c r="N176" i="1"/>
  <c r="N108" i="4"/>
  <c r="N110" i="4"/>
  <c r="N112" i="4"/>
  <c r="N114" i="4"/>
  <c r="N136" i="8"/>
  <c r="N128" i="8"/>
  <c r="N109" i="1"/>
  <c r="N159" i="1"/>
  <c r="N167" i="1"/>
  <c r="N116" i="4"/>
  <c r="N120" i="4"/>
  <c r="N128" i="4"/>
  <c r="N132" i="4"/>
  <c r="N136" i="4"/>
  <c r="N140" i="4"/>
  <c r="N144" i="4"/>
  <c r="N152" i="4"/>
  <c r="N156" i="4"/>
  <c r="N160" i="4"/>
  <c r="N164" i="4"/>
  <c r="N168" i="4"/>
  <c r="N172" i="4"/>
  <c r="N156" i="8"/>
  <c r="N161" i="1"/>
  <c r="N169" i="1"/>
  <c r="N177" i="1"/>
  <c r="N153" i="4"/>
  <c r="N157" i="4"/>
  <c r="N161" i="4"/>
  <c r="N165" i="4"/>
  <c r="N169" i="4"/>
  <c r="N170" i="5"/>
  <c r="N118" i="5"/>
  <c r="N126" i="5"/>
  <c r="N130" i="5"/>
  <c r="N134" i="5"/>
  <c r="N138" i="5"/>
  <c r="N150" i="5"/>
  <c r="N152" i="5"/>
  <c r="N154" i="5"/>
  <c r="N158" i="5"/>
  <c r="N162" i="5"/>
  <c r="N166" i="5"/>
  <c r="N112" i="5"/>
  <c r="N116" i="5"/>
  <c r="N153" i="8"/>
  <c r="N151" i="4"/>
  <c r="N132" i="5"/>
  <c r="N140" i="5"/>
  <c r="N151" i="5"/>
  <c r="N156" i="5"/>
  <c r="N110" i="5"/>
  <c r="N119" i="1"/>
  <c r="N153" i="1"/>
  <c r="N155" i="1"/>
  <c r="N157" i="1"/>
  <c r="N171" i="1"/>
  <c r="N173" i="1"/>
  <c r="N118" i="4"/>
  <c r="N126" i="4"/>
  <c r="N130" i="4"/>
  <c r="N134" i="4"/>
  <c r="N138" i="4"/>
  <c r="N150" i="4"/>
  <c r="N155" i="4"/>
  <c r="N159" i="4"/>
  <c r="N163" i="4"/>
  <c r="N167" i="4"/>
  <c r="N171" i="4"/>
  <c r="N168" i="5"/>
  <c r="N154" i="6"/>
  <c r="N156" i="6"/>
  <c r="N158" i="6"/>
  <c r="N160" i="6"/>
  <c r="N162" i="6"/>
  <c r="N164" i="6"/>
  <c r="N166" i="6"/>
  <c r="N168" i="6"/>
  <c r="N170" i="6"/>
  <c r="N154" i="4"/>
  <c r="N162" i="4"/>
  <c r="N170" i="4"/>
  <c r="N160" i="5"/>
  <c r="N108" i="5"/>
  <c r="N165" i="1"/>
  <c r="N163" i="1"/>
  <c r="N111" i="4"/>
  <c r="N120" i="5"/>
  <c r="N136" i="5"/>
  <c r="N144" i="5"/>
  <c r="N164" i="5"/>
  <c r="N114" i="5"/>
  <c r="N158" i="4"/>
  <c r="N166" i="4"/>
  <c r="N153" i="6"/>
  <c r="N151" i="8"/>
  <c r="N109" i="4"/>
  <c r="N128" i="5"/>
  <c r="N172" i="5"/>
  <c r="N153" i="5"/>
  <c r="N108" i="6"/>
  <c r="N110" i="6"/>
  <c r="N112" i="6"/>
  <c r="N114" i="6"/>
  <c r="N116" i="6"/>
  <c r="N118" i="6"/>
  <c r="N120" i="6"/>
  <c r="J114" i="8"/>
  <c r="J118" i="8"/>
  <c r="J126" i="8"/>
  <c r="J130" i="8"/>
  <c r="J134" i="8"/>
  <c r="J138" i="8"/>
  <c r="J150" i="8"/>
  <c r="J152" i="8"/>
  <c r="J154" i="8"/>
  <c r="J158" i="8"/>
  <c r="J162" i="8"/>
  <c r="J108" i="8"/>
  <c r="J155" i="8"/>
  <c r="J168" i="8"/>
  <c r="J108" i="1"/>
  <c r="J110" i="1"/>
  <c r="J112" i="1"/>
  <c r="J114" i="1"/>
  <c r="J112" i="8"/>
  <c r="J120" i="8"/>
  <c r="J128" i="8"/>
  <c r="J136" i="8"/>
  <c r="J151" i="8"/>
  <c r="J153" i="8"/>
  <c r="J156" i="8"/>
  <c r="J166" i="8"/>
  <c r="J116" i="1"/>
  <c r="J118" i="1"/>
  <c r="J120" i="1"/>
  <c r="J126" i="1"/>
  <c r="J128" i="1"/>
  <c r="J130" i="1"/>
  <c r="J132" i="1"/>
  <c r="J134" i="1"/>
  <c r="J136" i="1"/>
  <c r="J138" i="1"/>
  <c r="J140" i="1"/>
  <c r="J144" i="1"/>
  <c r="J150" i="1"/>
  <c r="J152" i="1"/>
  <c r="J154" i="1"/>
  <c r="J164" i="8"/>
  <c r="J119" i="1"/>
  <c r="J156" i="1"/>
  <c r="J158" i="1"/>
  <c r="J160" i="1"/>
  <c r="J162" i="1"/>
  <c r="J164" i="1"/>
  <c r="J166" i="1"/>
  <c r="J168" i="1"/>
  <c r="J170" i="1"/>
  <c r="J172" i="1"/>
  <c r="J174" i="1"/>
  <c r="J176" i="1"/>
  <c r="J108" i="4"/>
  <c r="J110" i="4"/>
  <c r="J112" i="4"/>
  <c r="J114" i="4"/>
  <c r="J116" i="8"/>
  <c r="J140" i="8"/>
  <c r="J151" i="1"/>
  <c r="J153" i="1"/>
  <c r="J155" i="1"/>
  <c r="J163" i="1"/>
  <c r="J109" i="4"/>
  <c r="J121" i="4"/>
  <c r="J153" i="4"/>
  <c r="J157" i="4"/>
  <c r="J161" i="4"/>
  <c r="J165" i="4"/>
  <c r="J169" i="4"/>
  <c r="J173" i="4"/>
  <c r="J157" i="1"/>
  <c r="J165" i="1"/>
  <c r="J173" i="1"/>
  <c r="J111" i="4"/>
  <c r="J118" i="4"/>
  <c r="J126" i="4"/>
  <c r="J130" i="4"/>
  <c r="J134" i="4"/>
  <c r="J138" i="4"/>
  <c r="J150" i="4"/>
  <c r="J154" i="4"/>
  <c r="J158" i="4"/>
  <c r="J162" i="4"/>
  <c r="J166" i="4"/>
  <c r="J170" i="4"/>
  <c r="J170" i="5"/>
  <c r="J118" i="5"/>
  <c r="J126" i="5"/>
  <c r="J130" i="5"/>
  <c r="J134" i="5"/>
  <c r="J138" i="5"/>
  <c r="J150" i="5"/>
  <c r="J152" i="5"/>
  <c r="J154" i="5"/>
  <c r="J158" i="5"/>
  <c r="J162" i="5"/>
  <c r="J166" i="5"/>
  <c r="J112" i="5"/>
  <c r="J116" i="5"/>
  <c r="J153" i="6"/>
  <c r="J159" i="1"/>
  <c r="J161" i="1"/>
  <c r="J175" i="1"/>
  <c r="J155" i="4"/>
  <c r="J159" i="4"/>
  <c r="J163" i="4"/>
  <c r="J171" i="4"/>
  <c r="J172" i="5"/>
  <c r="J120" i="5"/>
  <c r="J128" i="5"/>
  <c r="J136" i="5"/>
  <c r="J160" i="5"/>
  <c r="J108" i="5"/>
  <c r="J114" i="5"/>
  <c r="J111" i="1"/>
  <c r="J121" i="1"/>
  <c r="J152" i="4"/>
  <c r="J156" i="4"/>
  <c r="J160" i="4"/>
  <c r="J164" i="4"/>
  <c r="J168" i="4"/>
  <c r="J172" i="4"/>
  <c r="J151" i="5"/>
  <c r="J156" i="5"/>
  <c r="J110" i="5"/>
  <c r="J154" i="6"/>
  <c r="J156" i="6"/>
  <c r="J158" i="6"/>
  <c r="J160" i="6"/>
  <c r="J162" i="6"/>
  <c r="J164" i="6"/>
  <c r="J166" i="6"/>
  <c r="J168" i="6"/>
  <c r="J170" i="6"/>
  <c r="J113" i="1"/>
  <c r="J153" i="5"/>
  <c r="J116" i="4"/>
  <c r="J132" i="4"/>
  <c r="J140" i="4"/>
  <c r="J151" i="4"/>
  <c r="J140" i="5"/>
  <c r="J132" i="8"/>
  <c r="J160" i="8"/>
  <c r="J144" i="5"/>
  <c r="J164" i="5"/>
  <c r="J167" i="1"/>
  <c r="J169" i="1"/>
  <c r="J128" i="4"/>
  <c r="J136" i="4"/>
  <c r="J120" i="4"/>
  <c r="J144" i="4"/>
  <c r="J132" i="5"/>
  <c r="J168" i="5"/>
  <c r="J108" i="6"/>
  <c r="J110" i="6"/>
  <c r="J112" i="6"/>
  <c r="J114" i="6"/>
  <c r="J116" i="6"/>
  <c r="J118" i="6"/>
  <c r="J120" i="6"/>
  <c r="F170" i="5"/>
  <c r="F118" i="5"/>
  <c r="F126" i="5"/>
  <c r="F130" i="5"/>
  <c r="F134" i="5"/>
  <c r="F138" i="5"/>
  <c r="F150" i="5"/>
  <c r="F152" i="5"/>
  <c r="F154" i="5"/>
  <c r="F158" i="5"/>
  <c r="F162" i="5"/>
  <c r="F166" i="5"/>
  <c r="F112" i="5"/>
  <c r="F116" i="5"/>
  <c r="F153" i="6"/>
  <c r="F132" i="5"/>
  <c r="F140" i="5"/>
  <c r="F144" i="5"/>
  <c r="F153" i="5"/>
  <c r="F164" i="5"/>
  <c r="F111" i="5"/>
  <c r="F160" i="5"/>
  <c r="F108" i="5"/>
  <c r="F114" i="5"/>
  <c r="F154" i="6"/>
  <c r="F156" i="6"/>
  <c r="F158" i="6"/>
  <c r="F160" i="6"/>
  <c r="F162" i="6"/>
  <c r="F164" i="6"/>
  <c r="F166" i="6"/>
  <c r="F168" i="6"/>
  <c r="F170" i="6"/>
  <c r="F151" i="5"/>
  <c r="F168" i="5"/>
  <c r="F110" i="5"/>
  <c r="F172" i="5"/>
  <c r="F128" i="5"/>
  <c r="F163" i="5"/>
  <c r="F136" i="5"/>
  <c r="F156" i="5"/>
  <c r="F120" i="5"/>
  <c r="F108" i="6"/>
  <c r="F110" i="6"/>
  <c r="F112" i="6"/>
  <c r="F114" i="6"/>
  <c r="F116" i="6"/>
  <c r="F118" i="6"/>
  <c r="F120" i="6"/>
  <c r="K110" i="8"/>
  <c r="K164" i="8"/>
  <c r="K109" i="1"/>
  <c r="K114" i="8"/>
  <c r="K118" i="8"/>
  <c r="K126" i="8"/>
  <c r="K130" i="8"/>
  <c r="K134" i="8"/>
  <c r="K138" i="8"/>
  <c r="K150" i="8"/>
  <c r="K152" i="8"/>
  <c r="K154" i="8"/>
  <c r="K158" i="8"/>
  <c r="K162" i="8"/>
  <c r="K110" i="1"/>
  <c r="K112" i="1"/>
  <c r="K115" i="1"/>
  <c r="K116" i="1"/>
  <c r="K118" i="1"/>
  <c r="K120" i="1"/>
  <c r="K126" i="1"/>
  <c r="K116" i="8"/>
  <c r="K132" i="8"/>
  <c r="K140" i="8"/>
  <c r="K160" i="8"/>
  <c r="K113" i="1"/>
  <c r="K136" i="8"/>
  <c r="K111" i="1"/>
  <c r="K114" i="1"/>
  <c r="K121" i="1"/>
  <c r="K130" i="1"/>
  <c r="K138" i="1"/>
  <c r="K153" i="1"/>
  <c r="K151" i="8"/>
  <c r="K153" i="8"/>
  <c r="K156" i="8"/>
  <c r="K108" i="1"/>
  <c r="K119" i="1"/>
  <c r="K132" i="1"/>
  <c r="K140" i="1"/>
  <c r="K152" i="1"/>
  <c r="K156" i="1"/>
  <c r="K158" i="1"/>
  <c r="K160" i="1"/>
  <c r="K162" i="1"/>
  <c r="K164" i="1"/>
  <c r="K166" i="1"/>
  <c r="K168" i="1"/>
  <c r="K170" i="1"/>
  <c r="K172" i="1"/>
  <c r="K174" i="1"/>
  <c r="K176" i="1"/>
  <c r="K108" i="4"/>
  <c r="K110" i="4"/>
  <c r="K112" i="4"/>
  <c r="K114" i="4"/>
  <c r="K116" i="4"/>
  <c r="K118" i="4"/>
  <c r="K120" i="4"/>
  <c r="K126" i="4"/>
  <c r="K128" i="4"/>
  <c r="K130" i="4"/>
  <c r="K132" i="4"/>
  <c r="K134" i="4"/>
  <c r="K136" i="4"/>
  <c r="K138" i="4"/>
  <c r="K140" i="4"/>
  <c r="K144" i="4"/>
  <c r="K150" i="4"/>
  <c r="K152" i="4"/>
  <c r="K154" i="4"/>
  <c r="K156" i="4"/>
  <c r="K158" i="4"/>
  <c r="K160" i="4"/>
  <c r="K162" i="4"/>
  <c r="K164" i="4"/>
  <c r="K166" i="4"/>
  <c r="K168" i="4"/>
  <c r="K170" i="4"/>
  <c r="K172" i="4"/>
  <c r="K136" i="1"/>
  <c r="K157" i="1"/>
  <c r="K165" i="1"/>
  <c r="K173" i="1"/>
  <c r="K111" i="4"/>
  <c r="K170" i="5"/>
  <c r="K118" i="5"/>
  <c r="K126" i="5"/>
  <c r="K130" i="5"/>
  <c r="K134" i="5"/>
  <c r="K138" i="5"/>
  <c r="K128" i="8"/>
  <c r="K168" i="8"/>
  <c r="K134" i="1"/>
  <c r="K159" i="1"/>
  <c r="K175" i="1"/>
  <c r="K151" i="4"/>
  <c r="K155" i="4"/>
  <c r="K159" i="4"/>
  <c r="K163" i="4"/>
  <c r="K167" i="4"/>
  <c r="K171" i="4"/>
  <c r="K108" i="5"/>
  <c r="K120" i="8"/>
  <c r="K144" i="8"/>
  <c r="K128" i="1"/>
  <c r="K155" i="1"/>
  <c r="K171" i="1"/>
  <c r="K144" i="5"/>
  <c r="K153" i="5"/>
  <c r="K162" i="5"/>
  <c r="K164" i="5"/>
  <c r="K109" i="5"/>
  <c r="K116" i="5"/>
  <c r="K153" i="6"/>
  <c r="K161" i="1"/>
  <c r="K117" i="4"/>
  <c r="K172" i="5"/>
  <c r="K120" i="5"/>
  <c r="K128" i="5"/>
  <c r="K136" i="5"/>
  <c r="K152" i="5"/>
  <c r="K158" i="5"/>
  <c r="K160" i="5"/>
  <c r="K112" i="5"/>
  <c r="K114" i="5"/>
  <c r="K166" i="8"/>
  <c r="K109" i="4"/>
  <c r="K140" i="5"/>
  <c r="K166" i="5"/>
  <c r="K154" i="6"/>
  <c r="K162" i="6"/>
  <c r="K170" i="6"/>
  <c r="K108" i="8"/>
  <c r="K144" i="1"/>
  <c r="K154" i="1"/>
  <c r="K153" i="4"/>
  <c r="K161" i="4"/>
  <c r="K169" i="4"/>
  <c r="K156" i="5"/>
  <c r="K156" i="6"/>
  <c r="K164" i="6"/>
  <c r="K112" i="8"/>
  <c r="K117" i="1"/>
  <c r="K150" i="1"/>
  <c r="K151" i="1"/>
  <c r="K163" i="1"/>
  <c r="K169" i="1"/>
  <c r="K132" i="5"/>
  <c r="K151" i="5"/>
  <c r="K168" i="5"/>
  <c r="K110" i="5"/>
  <c r="K158" i="6"/>
  <c r="K166" i="6"/>
  <c r="K168" i="6"/>
  <c r="K150" i="5"/>
  <c r="K154" i="5"/>
  <c r="K160" i="6"/>
  <c r="K173" i="4"/>
  <c r="K165" i="4"/>
  <c r="K108" i="6"/>
  <c r="K110" i="6"/>
  <c r="K112" i="6"/>
  <c r="K114" i="6"/>
  <c r="K116" i="6"/>
  <c r="K118" i="6"/>
  <c r="K120" i="6"/>
  <c r="G164" i="8"/>
  <c r="G109" i="1"/>
  <c r="G114" i="8"/>
  <c r="G118" i="8"/>
  <c r="G126" i="8"/>
  <c r="G130" i="8"/>
  <c r="G134" i="8"/>
  <c r="G138" i="8"/>
  <c r="G150" i="8"/>
  <c r="G152" i="8"/>
  <c r="G154" i="8"/>
  <c r="G158" i="8"/>
  <c r="G162" i="8"/>
  <c r="G168" i="8"/>
  <c r="G113" i="1"/>
  <c r="G116" i="1"/>
  <c r="G118" i="1"/>
  <c r="G120" i="1"/>
  <c r="G126" i="1"/>
  <c r="G108" i="8"/>
  <c r="G112" i="8"/>
  <c r="G120" i="8"/>
  <c r="G128" i="8"/>
  <c r="G136" i="8"/>
  <c r="G144" i="8"/>
  <c r="G151" i="8"/>
  <c r="G153" i="8"/>
  <c r="G156" i="8"/>
  <c r="G166" i="8"/>
  <c r="G108" i="1"/>
  <c r="G111" i="1"/>
  <c r="G116" i="8"/>
  <c r="G140" i="8"/>
  <c r="G163" i="8"/>
  <c r="G117" i="1"/>
  <c r="G128" i="1"/>
  <c r="G136" i="1"/>
  <c r="G144" i="1"/>
  <c r="G150" i="1"/>
  <c r="G160" i="8"/>
  <c r="G115" i="1"/>
  <c r="G130" i="1"/>
  <c r="G138" i="1"/>
  <c r="G153" i="1"/>
  <c r="G156" i="1"/>
  <c r="G158" i="1"/>
  <c r="G160" i="1"/>
  <c r="G162" i="1"/>
  <c r="G164" i="1"/>
  <c r="G166" i="1"/>
  <c r="G168" i="1"/>
  <c r="G170" i="1"/>
  <c r="G172" i="1"/>
  <c r="G174" i="1"/>
  <c r="G176" i="1"/>
  <c r="G108" i="4"/>
  <c r="G110" i="4"/>
  <c r="G112" i="4"/>
  <c r="G114" i="4"/>
  <c r="G116" i="4"/>
  <c r="G118" i="4"/>
  <c r="G120" i="4"/>
  <c r="G126" i="4"/>
  <c r="G128" i="4"/>
  <c r="G130" i="4"/>
  <c r="G132" i="4"/>
  <c r="G134" i="4"/>
  <c r="G136" i="4"/>
  <c r="G138" i="4"/>
  <c r="G140" i="4"/>
  <c r="G144" i="4"/>
  <c r="G150" i="4"/>
  <c r="G152" i="4"/>
  <c r="G154" i="4"/>
  <c r="G156" i="4"/>
  <c r="G158" i="4"/>
  <c r="G160" i="4"/>
  <c r="G162" i="4"/>
  <c r="G164" i="4"/>
  <c r="G166" i="4"/>
  <c r="G168" i="4"/>
  <c r="G170" i="4"/>
  <c r="G172" i="4"/>
  <c r="G114" i="1"/>
  <c r="G140" i="1"/>
  <c r="G154" i="1"/>
  <c r="G161" i="1"/>
  <c r="G177" i="1"/>
  <c r="G151" i="4"/>
  <c r="G155" i="4"/>
  <c r="G159" i="4"/>
  <c r="G163" i="4"/>
  <c r="G167" i="4"/>
  <c r="G171" i="4"/>
  <c r="G170" i="5"/>
  <c r="G118" i="5"/>
  <c r="G126" i="5"/>
  <c r="G130" i="5"/>
  <c r="G134" i="5"/>
  <c r="G138" i="5"/>
  <c r="G152" i="1"/>
  <c r="G155" i="1"/>
  <c r="G163" i="1"/>
  <c r="G171" i="1"/>
  <c r="G173" i="5"/>
  <c r="G108" i="5"/>
  <c r="G119" i="1"/>
  <c r="G134" i="1"/>
  <c r="G157" i="1"/>
  <c r="G173" i="1"/>
  <c r="G150" i="5"/>
  <c r="G166" i="5"/>
  <c r="G168" i="5"/>
  <c r="G155" i="6"/>
  <c r="G132" i="1"/>
  <c r="G167" i="1"/>
  <c r="G132" i="5"/>
  <c r="G140" i="5"/>
  <c r="G144" i="5"/>
  <c r="G153" i="5"/>
  <c r="G162" i="5"/>
  <c r="G164" i="5"/>
  <c r="G109" i="5"/>
  <c r="G116" i="5"/>
  <c r="G153" i="6"/>
  <c r="G165" i="1"/>
  <c r="G157" i="4"/>
  <c r="G165" i="4"/>
  <c r="G173" i="4"/>
  <c r="G172" i="5"/>
  <c r="G128" i="5"/>
  <c r="G154" i="5"/>
  <c r="G114" i="5"/>
  <c r="G158" i="6"/>
  <c r="G166" i="6"/>
  <c r="G170" i="6"/>
  <c r="G132" i="8"/>
  <c r="G151" i="1"/>
  <c r="G110" i="1"/>
  <c r="G159" i="1"/>
  <c r="G152" i="5"/>
  <c r="G158" i="5"/>
  <c r="G160" i="6"/>
  <c r="G168" i="6"/>
  <c r="G112" i="1"/>
  <c r="G111" i="4"/>
  <c r="G153" i="4"/>
  <c r="G161" i="4"/>
  <c r="G169" i="4"/>
  <c r="G120" i="5"/>
  <c r="G136" i="5"/>
  <c r="G156" i="5"/>
  <c r="G112" i="5"/>
  <c r="G154" i="6"/>
  <c r="G162" i="6"/>
  <c r="G175" i="1"/>
  <c r="G110" i="5"/>
  <c r="G156" i="6"/>
  <c r="G151" i="5"/>
  <c r="G160" i="5"/>
  <c r="G164" i="6"/>
  <c r="G108" i="6"/>
  <c r="G110" i="6"/>
  <c r="G112" i="6"/>
  <c r="G114" i="6"/>
  <c r="G116" i="6"/>
  <c r="G118" i="6"/>
  <c r="G120" i="6"/>
  <c r="M83" i="8"/>
  <c r="M173" i="8" s="1"/>
  <c r="M71" i="8"/>
  <c r="M161" i="8" s="1"/>
  <c r="M69" i="8"/>
  <c r="M159" i="8" s="1"/>
  <c r="M21" i="8"/>
  <c r="M111" i="8" s="1"/>
  <c r="M79" i="8"/>
  <c r="M169" i="8" s="1"/>
  <c r="M77" i="8"/>
  <c r="M167" i="8" s="1"/>
  <c r="M65" i="8"/>
  <c r="M155" i="8" s="1"/>
  <c r="M87" i="8"/>
  <c r="M177" i="8" s="1"/>
  <c r="M85" i="8"/>
  <c r="M175" i="8" s="1"/>
  <c r="M81" i="8"/>
  <c r="M171" i="8" s="1"/>
  <c r="M75" i="8"/>
  <c r="M165" i="8" s="1"/>
  <c r="M73" i="8"/>
  <c r="M163" i="8" s="1"/>
  <c r="M19" i="8"/>
  <c r="M109" i="8" s="1"/>
  <c r="M67" i="8"/>
  <c r="M157" i="8" s="1"/>
  <c r="I83" i="8"/>
  <c r="I173" i="8" s="1"/>
  <c r="I71" i="8"/>
  <c r="I161" i="8" s="1"/>
  <c r="I69" i="8"/>
  <c r="I159" i="8" s="1"/>
  <c r="I77" i="8"/>
  <c r="I167" i="8" s="1"/>
  <c r="I67" i="8"/>
  <c r="I157" i="8" s="1"/>
  <c r="I65" i="8"/>
  <c r="I155" i="8" s="1"/>
  <c r="I87" i="8"/>
  <c r="I177" i="8" s="1"/>
  <c r="I85" i="8"/>
  <c r="I175" i="8" s="1"/>
  <c r="I75" i="8"/>
  <c r="I165" i="8" s="1"/>
  <c r="I73" i="8"/>
  <c r="I163" i="8" s="1"/>
  <c r="I19" i="8"/>
  <c r="I109" i="8" s="1"/>
  <c r="I79" i="8"/>
  <c r="I169" i="8" s="1"/>
  <c r="I81" i="8"/>
  <c r="I171" i="8" s="1"/>
  <c r="N67" i="8"/>
  <c r="N157" i="8" s="1"/>
  <c r="N65" i="8"/>
  <c r="N155" i="8" s="1"/>
  <c r="N75" i="8"/>
  <c r="N165" i="8" s="1"/>
  <c r="N73" i="8"/>
  <c r="N163" i="8" s="1"/>
  <c r="N19" i="8"/>
  <c r="N109" i="8" s="1"/>
  <c r="N83" i="8"/>
  <c r="N173" i="8" s="1"/>
  <c r="N71" i="8"/>
  <c r="N161" i="8" s="1"/>
  <c r="N69" i="8"/>
  <c r="N159" i="8" s="1"/>
  <c r="N87" i="8"/>
  <c r="N177" i="8" s="1"/>
  <c r="N85" i="8"/>
  <c r="N175" i="8" s="1"/>
  <c r="N79" i="8"/>
  <c r="N169" i="8" s="1"/>
  <c r="N77" i="8"/>
  <c r="N167" i="8" s="1"/>
  <c r="N81" i="8"/>
  <c r="N171" i="8" s="1"/>
  <c r="J67" i="8"/>
  <c r="J157" i="8" s="1"/>
  <c r="J65" i="8"/>
  <c r="J75" i="8"/>
  <c r="J165" i="8" s="1"/>
  <c r="J83" i="8"/>
  <c r="J173" i="8" s="1"/>
  <c r="J71" i="8"/>
  <c r="J161" i="8" s="1"/>
  <c r="J69" i="8"/>
  <c r="J159" i="8" s="1"/>
  <c r="J87" i="8"/>
  <c r="J177" i="8" s="1"/>
  <c r="J85" i="8"/>
  <c r="J175" i="8" s="1"/>
  <c r="J73" i="8"/>
  <c r="J163" i="8" s="1"/>
  <c r="J19" i="8"/>
  <c r="J109" i="8" s="1"/>
  <c r="J79" i="8"/>
  <c r="J169" i="8" s="1"/>
  <c r="J77" i="8"/>
  <c r="J167" i="8" s="1"/>
  <c r="J81" i="8"/>
  <c r="J171" i="8" s="1"/>
  <c r="F67" i="8"/>
  <c r="F65" i="8"/>
  <c r="F87" i="8"/>
  <c r="F85" i="8"/>
  <c r="F73" i="8"/>
  <c r="F19" i="8"/>
  <c r="F79" i="8"/>
  <c r="F77" i="8"/>
  <c r="F83" i="8"/>
  <c r="F71" i="8"/>
  <c r="F69" i="8"/>
  <c r="F21" i="8"/>
  <c r="F75" i="8"/>
  <c r="F81" i="8"/>
  <c r="C79" i="8"/>
  <c r="C77" i="8"/>
  <c r="C19" i="8"/>
  <c r="P86" i="8"/>
  <c r="P84" i="8"/>
  <c r="P74" i="8"/>
  <c r="P72" i="8"/>
  <c r="C67" i="8"/>
  <c r="C65" i="8"/>
  <c r="C83" i="8"/>
  <c r="P78" i="8"/>
  <c r="P76" i="8"/>
  <c r="C71" i="8"/>
  <c r="C69" i="8"/>
  <c r="C87" i="8"/>
  <c r="C85" i="8"/>
  <c r="C75" i="8"/>
  <c r="C73" i="8"/>
  <c r="P66" i="8"/>
  <c r="P64" i="8"/>
  <c r="P82" i="8"/>
  <c r="C81" i="8"/>
  <c r="P70" i="8"/>
  <c r="P68" i="8"/>
  <c r="P80" i="8"/>
  <c r="K79" i="8"/>
  <c r="K169" i="8" s="1"/>
  <c r="K77" i="8"/>
  <c r="K167" i="8" s="1"/>
  <c r="K21" i="8"/>
  <c r="K111" i="8" s="1"/>
  <c r="K75" i="8"/>
  <c r="K165" i="8" s="1"/>
  <c r="K73" i="8"/>
  <c r="K163" i="8" s="1"/>
  <c r="K19" i="8"/>
  <c r="K109" i="8" s="1"/>
  <c r="K67" i="8"/>
  <c r="K157" i="8" s="1"/>
  <c r="K65" i="8"/>
  <c r="K155" i="8" s="1"/>
  <c r="K83" i="8"/>
  <c r="K173" i="8" s="1"/>
  <c r="K71" i="8"/>
  <c r="K161" i="8" s="1"/>
  <c r="K69" i="8"/>
  <c r="K159" i="8" s="1"/>
  <c r="K87" i="8"/>
  <c r="K177" i="8" s="1"/>
  <c r="K85" i="8"/>
  <c r="K175" i="8" s="1"/>
  <c r="K81" i="8"/>
  <c r="K171" i="8" s="1"/>
  <c r="G79" i="8"/>
  <c r="G169" i="8" s="1"/>
  <c r="G77" i="8"/>
  <c r="G167" i="8" s="1"/>
  <c r="G83" i="8"/>
  <c r="G173" i="8" s="1"/>
  <c r="G71" i="8"/>
  <c r="G161" i="8" s="1"/>
  <c r="G69" i="8"/>
  <c r="G159" i="8" s="1"/>
  <c r="G85" i="8"/>
  <c r="G175" i="8" s="1"/>
  <c r="G67" i="8"/>
  <c r="G157" i="8" s="1"/>
  <c r="G65" i="8"/>
  <c r="G155" i="8" s="1"/>
  <c r="G87" i="8"/>
  <c r="G177" i="8" s="1"/>
  <c r="G75" i="8"/>
  <c r="G165" i="8" s="1"/>
  <c r="G73" i="8"/>
  <c r="G19" i="8"/>
  <c r="G109" i="8" s="1"/>
  <c r="G81" i="8"/>
  <c r="G171" i="8" s="1"/>
  <c r="L87" i="8"/>
  <c r="L177" i="8" s="1"/>
  <c r="L85" i="8"/>
  <c r="L175" i="8" s="1"/>
  <c r="L75" i="8"/>
  <c r="L165" i="8" s="1"/>
  <c r="L73" i="8"/>
  <c r="L163" i="8" s="1"/>
  <c r="L19" i="8"/>
  <c r="L67" i="8"/>
  <c r="L157" i="8" s="1"/>
  <c r="L65" i="8"/>
  <c r="L155" i="8" s="1"/>
  <c r="L79" i="8"/>
  <c r="L169" i="8" s="1"/>
  <c r="L77" i="8"/>
  <c r="L167" i="8" s="1"/>
  <c r="L83" i="8"/>
  <c r="L173" i="8" s="1"/>
  <c r="L71" i="8"/>
  <c r="L161" i="8" s="1"/>
  <c r="L69" i="8"/>
  <c r="L159" i="8" s="1"/>
  <c r="L81" i="8"/>
  <c r="L171" i="8" s="1"/>
  <c r="H87" i="8"/>
  <c r="H177" i="8" s="1"/>
  <c r="H85" i="8"/>
  <c r="H175" i="8" s="1"/>
  <c r="H75" i="8"/>
  <c r="H165" i="8" s="1"/>
  <c r="H73" i="8"/>
  <c r="H163" i="8" s="1"/>
  <c r="H19" i="8"/>
  <c r="H109" i="8" s="1"/>
  <c r="H71" i="8"/>
  <c r="H161" i="8" s="1"/>
  <c r="H79" i="8"/>
  <c r="H169" i="8" s="1"/>
  <c r="H77" i="8"/>
  <c r="H167" i="8" s="1"/>
  <c r="H67" i="8"/>
  <c r="H157" i="8" s="1"/>
  <c r="H65" i="8"/>
  <c r="H155" i="8" s="1"/>
  <c r="H83" i="8"/>
  <c r="H173" i="8" s="1"/>
  <c r="H69" i="8"/>
  <c r="H159" i="8" s="1"/>
  <c r="H81" i="8"/>
  <c r="H171" i="8" s="1"/>
  <c r="D87" i="8"/>
  <c r="D85" i="8"/>
  <c r="D75" i="8"/>
  <c r="D73" i="8"/>
  <c r="D19" i="8"/>
  <c r="D67" i="8"/>
  <c r="D65" i="8"/>
  <c r="D83" i="8"/>
  <c r="D79" i="8"/>
  <c r="D77" i="8"/>
  <c r="D71" i="8"/>
  <c r="D69" i="8"/>
  <c r="D81" i="8"/>
  <c r="E83" i="8"/>
  <c r="E71" i="8"/>
  <c r="E69" i="8"/>
  <c r="E79" i="8"/>
  <c r="E77" i="8"/>
  <c r="E81" i="8"/>
  <c r="E65" i="8"/>
  <c r="E87" i="8"/>
  <c r="E85" i="8"/>
  <c r="E75" i="8"/>
  <c r="E73" i="8"/>
  <c r="E19" i="8"/>
  <c r="E67" i="8"/>
  <c r="H15" i="1"/>
  <c r="I15" i="1"/>
  <c r="J15" i="1"/>
  <c r="L15" i="1"/>
  <c r="D15" i="1"/>
  <c r="M15" i="1"/>
  <c r="E15" i="1"/>
  <c r="N15" i="1"/>
  <c r="K15" i="1"/>
  <c r="G15" i="1"/>
  <c r="L29" i="5"/>
  <c r="L119" i="5" s="1"/>
  <c r="L77" i="5"/>
  <c r="L167" i="5" s="1"/>
  <c r="L69" i="5"/>
  <c r="L159" i="5" s="1"/>
  <c r="L67" i="5"/>
  <c r="L157" i="5" s="1"/>
  <c r="L73" i="5"/>
  <c r="L163" i="5" s="1"/>
  <c r="L19" i="5"/>
  <c r="L109" i="5" s="1"/>
  <c r="L83" i="5"/>
  <c r="L173" i="5" s="1"/>
  <c r="L79" i="5"/>
  <c r="L169" i="5" s="1"/>
  <c r="L71" i="5"/>
  <c r="L161" i="5" s="1"/>
  <c r="L87" i="5"/>
  <c r="L177" i="5" s="1"/>
  <c r="L75" i="5"/>
  <c r="L165" i="5" s="1"/>
  <c r="L85" i="5"/>
  <c r="L175" i="5" s="1"/>
  <c r="L65" i="5"/>
  <c r="L155" i="5" s="1"/>
  <c r="L81" i="5"/>
  <c r="L171" i="5" s="1"/>
  <c r="D29" i="5"/>
  <c r="D119" i="5" s="1"/>
  <c r="D77" i="5"/>
  <c r="D167" i="5" s="1"/>
  <c r="D69" i="5"/>
  <c r="D159" i="5" s="1"/>
  <c r="D67" i="5"/>
  <c r="D157" i="5" s="1"/>
  <c r="D73" i="5"/>
  <c r="D163" i="5" s="1"/>
  <c r="D19" i="5"/>
  <c r="D109" i="5" s="1"/>
  <c r="D83" i="5"/>
  <c r="D173" i="5" s="1"/>
  <c r="D79" i="5"/>
  <c r="D169" i="5" s="1"/>
  <c r="D71" i="5"/>
  <c r="D161" i="5" s="1"/>
  <c r="D87" i="5"/>
  <c r="D177" i="5" s="1"/>
  <c r="D75" i="5"/>
  <c r="D165" i="5" s="1"/>
  <c r="D85" i="5"/>
  <c r="D175" i="5" s="1"/>
  <c r="D65" i="5"/>
  <c r="D155" i="5" s="1"/>
  <c r="D81" i="5"/>
  <c r="D171" i="5" s="1"/>
  <c r="M29" i="5"/>
  <c r="M119" i="5" s="1"/>
  <c r="M83" i="5"/>
  <c r="M173" i="5" s="1"/>
  <c r="M79" i="5"/>
  <c r="M169" i="5" s="1"/>
  <c r="M71" i="5"/>
  <c r="M161" i="5" s="1"/>
  <c r="M69" i="5"/>
  <c r="M159" i="5" s="1"/>
  <c r="M87" i="5"/>
  <c r="M177" i="5" s="1"/>
  <c r="M67" i="5"/>
  <c r="M157" i="5" s="1"/>
  <c r="M85" i="5"/>
  <c r="M175" i="5" s="1"/>
  <c r="M73" i="5"/>
  <c r="M163" i="5" s="1"/>
  <c r="M65" i="5"/>
  <c r="M155" i="5" s="1"/>
  <c r="M19" i="5"/>
  <c r="M109" i="5" s="1"/>
  <c r="M77" i="5"/>
  <c r="M167" i="5" s="1"/>
  <c r="M75" i="5"/>
  <c r="M165" i="5" s="1"/>
  <c r="M81" i="5"/>
  <c r="M171" i="5" s="1"/>
  <c r="I29" i="5"/>
  <c r="I119" i="5" s="1"/>
  <c r="I83" i="5"/>
  <c r="I173" i="5" s="1"/>
  <c r="I79" i="5"/>
  <c r="I169" i="5" s="1"/>
  <c r="I71" i="5"/>
  <c r="I161" i="5" s="1"/>
  <c r="I69" i="5"/>
  <c r="I159" i="5" s="1"/>
  <c r="I67" i="5"/>
  <c r="I157" i="5" s="1"/>
  <c r="I85" i="5"/>
  <c r="I175" i="5" s="1"/>
  <c r="I73" i="5"/>
  <c r="I163" i="5" s="1"/>
  <c r="I65" i="5"/>
  <c r="I155" i="5" s="1"/>
  <c r="I19" i="5"/>
  <c r="I109" i="5" s="1"/>
  <c r="I77" i="5"/>
  <c r="I167" i="5" s="1"/>
  <c r="I87" i="5"/>
  <c r="I177" i="5" s="1"/>
  <c r="I75" i="5"/>
  <c r="I165" i="5" s="1"/>
  <c r="I81" i="5"/>
  <c r="I171" i="5" s="1"/>
  <c r="E29" i="5"/>
  <c r="E119" i="5" s="1"/>
  <c r="E83" i="5"/>
  <c r="E173" i="5" s="1"/>
  <c r="E79" i="5"/>
  <c r="E169" i="5" s="1"/>
  <c r="E71" i="5"/>
  <c r="E161" i="5" s="1"/>
  <c r="E69" i="5"/>
  <c r="E159" i="5" s="1"/>
  <c r="E87" i="5"/>
  <c r="E67" i="5"/>
  <c r="E157" i="5" s="1"/>
  <c r="E85" i="5"/>
  <c r="E175" i="5" s="1"/>
  <c r="E73" i="5"/>
  <c r="E163" i="5" s="1"/>
  <c r="E65" i="5"/>
  <c r="E155" i="5" s="1"/>
  <c r="E19" i="5"/>
  <c r="E109" i="5" s="1"/>
  <c r="E77" i="5"/>
  <c r="E167" i="5" s="1"/>
  <c r="E75" i="5"/>
  <c r="E165" i="5" s="1"/>
  <c r="E81" i="5"/>
  <c r="E171" i="5" s="1"/>
  <c r="N29" i="5"/>
  <c r="N119" i="5" s="1"/>
  <c r="N85" i="5"/>
  <c r="N175" i="5" s="1"/>
  <c r="N73" i="5"/>
  <c r="N163" i="5" s="1"/>
  <c r="N65" i="5"/>
  <c r="N155" i="5" s="1"/>
  <c r="N77" i="5"/>
  <c r="N167" i="5" s="1"/>
  <c r="N69" i="5"/>
  <c r="N159" i="5" s="1"/>
  <c r="N87" i="5"/>
  <c r="N177" i="5" s="1"/>
  <c r="N75" i="5"/>
  <c r="N165" i="5" s="1"/>
  <c r="N67" i="5"/>
  <c r="N157" i="5" s="1"/>
  <c r="N19" i="5"/>
  <c r="N109" i="5" s="1"/>
  <c r="N83" i="5"/>
  <c r="N173" i="5" s="1"/>
  <c r="N79" i="5"/>
  <c r="N169" i="5" s="1"/>
  <c r="N71" i="5"/>
  <c r="N161" i="5" s="1"/>
  <c r="N81" i="5"/>
  <c r="N171" i="5" s="1"/>
  <c r="J29" i="5"/>
  <c r="J119" i="5" s="1"/>
  <c r="J85" i="5"/>
  <c r="J175" i="5" s="1"/>
  <c r="J73" i="5"/>
  <c r="J163" i="5" s="1"/>
  <c r="J65" i="5"/>
  <c r="J155" i="5" s="1"/>
  <c r="J19" i="5"/>
  <c r="J109" i="5" s="1"/>
  <c r="J83" i="5"/>
  <c r="J173" i="5" s="1"/>
  <c r="J79" i="5"/>
  <c r="J169" i="5" s="1"/>
  <c r="J69" i="5"/>
  <c r="J159" i="5" s="1"/>
  <c r="J87" i="5"/>
  <c r="J177" i="5" s="1"/>
  <c r="J75" i="5"/>
  <c r="J165" i="5" s="1"/>
  <c r="J67" i="5"/>
  <c r="J157" i="5" s="1"/>
  <c r="J71" i="5"/>
  <c r="J161" i="5" s="1"/>
  <c r="J77" i="5"/>
  <c r="J167" i="5" s="1"/>
  <c r="J81" i="5"/>
  <c r="J171" i="5" s="1"/>
  <c r="F29" i="5"/>
  <c r="F119" i="5" s="1"/>
  <c r="F85" i="5"/>
  <c r="F175" i="5" s="1"/>
  <c r="F73" i="5"/>
  <c r="F65" i="5"/>
  <c r="F155" i="5" s="1"/>
  <c r="F71" i="5"/>
  <c r="F161" i="5" s="1"/>
  <c r="F69" i="5"/>
  <c r="F159" i="5" s="1"/>
  <c r="F87" i="5"/>
  <c r="F177" i="5" s="1"/>
  <c r="F75" i="5"/>
  <c r="F165" i="5" s="1"/>
  <c r="F67" i="5"/>
  <c r="F157" i="5" s="1"/>
  <c r="F19" i="5"/>
  <c r="F109" i="5" s="1"/>
  <c r="F83" i="5"/>
  <c r="F173" i="5" s="1"/>
  <c r="F79" i="5"/>
  <c r="F169" i="5" s="1"/>
  <c r="F77" i="5"/>
  <c r="F167" i="5" s="1"/>
  <c r="F81" i="5"/>
  <c r="F171" i="5" s="1"/>
  <c r="H29" i="5"/>
  <c r="H119" i="5" s="1"/>
  <c r="H77" i="5"/>
  <c r="H167" i="5" s="1"/>
  <c r="H69" i="5"/>
  <c r="H159" i="5" s="1"/>
  <c r="H87" i="5"/>
  <c r="H177" i="5" s="1"/>
  <c r="H67" i="5"/>
  <c r="H157" i="5" s="1"/>
  <c r="H73" i="5"/>
  <c r="H163" i="5" s="1"/>
  <c r="H65" i="5"/>
  <c r="H155" i="5" s="1"/>
  <c r="H19" i="5"/>
  <c r="H109" i="5" s="1"/>
  <c r="H83" i="5"/>
  <c r="H173" i="5" s="1"/>
  <c r="H79" i="5"/>
  <c r="H169" i="5" s="1"/>
  <c r="H71" i="5"/>
  <c r="H161" i="5" s="1"/>
  <c r="H75" i="5"/>
  <c r="H165" i="5" s="1"/>
  <c r="H85" i="5"/>
  <c r="H175" i="5" s="1"/>
  <c r="H81" i="5"/>
  <c r="H171" i="5" s="1"/>
  <c r="C29" i="5"/>
  <c r="C119" i="5" s="1"/>
  <c r="C87" i="5"/>
  <c r="C177" i="5" s="1"/>
  <c r="C75" i="5"/>
  <c r="C165" i="5" s="1"/>
  <c r="C67" i="5"/>
  <c r="C157" i="5" s="1"/>
  <c r="C85" i="5"/>
  <c r="C175" i="5" s="1"/>
  <c r="C65" i="5"/>
  <c r="C155" i="5" s="1"/>
  <c r="C71" i="5"/>
  <c r="C161" i="5" s="1"/>
  <c r="C77" i="5"/>
  <c r="C167" i="5" s="1"/>
  <c r="C69" i="5"/>
  <c r="C159" i="5" s="1"/>
  <c r="C73" i="5"/>
  <c r="C163" i="5" s="1"/>
  <c r="C19" i="5"/>
  <c r="C109" i="5" s="1"/>
  <c r="C83" i="5"/>
  <c r="C173" i="5" s="1"/>
  <c r="C79" i="5"/>
  <c r="C169" i="5" s="1"/>
  <c r="P84" i="5"/>
  <c r="P74" i="5"/>
  <c r="P64" i="5"/>
  <c r="P72" i="5"/>
  <c r="P86" i="5"/>
  <c r="P78" i="5"/>
  <c r="P82" i="5"/>
  <c r="C81" i="5"/>
  <c r="C171" i="5" s="1"/>
  <c r="P66" i="5"/>
  <c r="P70" i="5"/>
  <c r="P68" i="5"/>
  <c r="P76" i="5"/>
  <c r="P80" i="5"/>
  <c r="K29" i="5"/>
  <c r="K119" i="5" s="1"/>
  <c r="K87" i="5"/>
  <c r="K177" i="5" s="1"/>
  <c r="K75" i="5"/>
  <c r="K165" i="5" s="1"/>
  <c r="K67" i="5"/>
  <c r="K157" i="5" s="1"/>
  <c r="K65" i="5"/>
  <c r="K155" i="5" s="1"/>
  <c r="K19" i="5"/>
  <c r="K71" i="5"/>
  <c r="K161" i="5" s="1"/>
  <c r="K77" i="5"/>
  <c r="K167" i="5" s="1"/>
  <c r="K69" i="5"/>
  <c r="K159" i="5" s="1"/>
  <c r="K85" i="5"/>
  <c r="K175" i="5" s="1"/>
  <c r="K73" i="5"/>
  <c r="K163" i="5" s="1"/>
  <c r="K83" i="5"/>
  <c r="K173" i="5" s="1"/>
  <c r="K79" i="5"/>
  <c r="K169" i="5" s="1"/>
  <c r="K81" i="5"/>
  <c r="K171" i="5" s="1"/>
  <c r="G29" i="5"/>
  <c r="G119" i="5" s="1"/>
  <c r="G87" i="5"/>
  <c r="G177" i="5" s="1"/>
  <c r="G75" i="5"/>
  <c r="G165" i="5" s="1"/>
  <c r="G67" i="5"/>
  <c r="G157" i="5" s="1"/>
  <c r="G65" i="5"/>
  <c r="G155" i="5" s="1"/>
  <c r="G19" i="5"/>
  <c r="G71" i="5"/>
  <c r="G161" i="5" s="1"/>
  <c r="G77" i="5"/>
  <c r="G167" i="5" s="1"/>
  <c r="G69" i="5"/>
  <c r="G159" i="5" s="1"/>
  <c r="G85" i="5"/>
  <c r="G175" i="5" s="1"/>
  <c r="G73" i="5"/>
  <c r="G163" i="5" s="1"/>
  <c r="G83" i="5"/>
  <c r="G79" i="5"/>
  <c r="G169" i="5" s="1"/>
  <c r="G81" i="5"/>
  <c r="G171" i="5" s="1"/>
  <c r="M67" i="6"/>
  <c r="M157" i="6" s="1"/>
  <c r="M65" i="6"/>
  <c r="M155" i="6" s="1"/>
  <c r="M83" i="6"/>
  <c r="M173" i="6" s="1"/>
  <c r="M81" i="6"/>
  <c r="M171" i="6" s="1"/>
  <c r="M75" i="6"/>
  <c r="M165" i="6" s="1"/>
  <c r="M87" i="6"/>
  <c r="M177" i="6" s="1"/>
  <c r="M85" i="6"/>
  <c r="M175" i="6" s="1"/>
  <c r="M79" i="6"/>
  <c r="M169" i="6" s="1"/>
  <c r="I67" i="6"/>
  <c r="I157" i="6" s="1"/>
  <c r="I65" i="6"/>
  <c r="I155" i="6" s="1"/>
  <c r="I79" i="6"/>
  <c r="I169" i="6" s="1"/>
  <c r="I75" i="6"/>
  <c r="I165" i="6" s="1"/>
  <c r="I87" i="6"/>
  <c r="I177" i="6" s="1"/>
  <c r="I85" i="6"/>
  <c r="I175" i="6" s="1"/>
  <c r="I83" i="6"/>
  <c r="I173" i="6" s="1"/>
  <c r="I81" i="6"/>
  <c r="I171" i="6" s="1"/>
  <c r="E67" i="6"/>
  <c r="E157" i="6" s="1"/>
  <c r="E65" i="6"/>
  <c r="E155" i="6" s="1"/>
  <c r="E83" i="6"/>
  <c r="E173" i="6" s="1"/>
  <c r="E81" i="6"/>
  <c r="E171" i="6" s="1"/>
  <c r="E75" i="6"/>
  <c r="E165" i="6" s="1"/>
  <c r="E87" i="6"/>
  <c r="E177" i="6" s="1"/>
  <c r="E85" i="6"/>
  <c r="E175" i="6" s="1"/>
  <c r="E79" i="6"/>
  <c r="E169" i="6" s="1"/>
  <c r="N87" i="6"/>
  <c r="N177" i="6" s="1"/>
  <c r="N85" i="6"/>
  <c r="N175" i="6" s="1"/>
  <c r="N67" i="6"/>
  <c r="N157" i="6" s="1"/>
  <c r="N65" i="6"/>
  <c r="N155" i="6" s="1"/>
  <c r="N79" i="6"/>
  <c r="N169" i="6" s="1"/>
  <c r="N83" i="6"/>
  <c r="N173" i="6" s="1"/>
  <c r="N75" i="6"/>
  <c r="N165" i="6" s="1"/>
  <c r="N81" i="6"/>
  <c r="N171" i="6" s="1"/>
  <c r="J87" i="6"/>
  <c r="J177" i="6" s="1"/>
  <c r="J85" i="6"/>
  <c r="J175" i="6" s="1"/>
  <c r="J75" i="6"/>
  <c r="J165" i="6" s="1"/>
  <c r="J81" i="6"/>
  <c r="J171" i="6" s="1"/>
  <c r="J67" i="6"/>
  <c r="J157" i="6" s="1"/>
  <c r="J65" i="6"/>
  <c r="J155" i="6" s="1"/>
  <c r="J79" i="6"/>
  <c r="J169" i="6" s="1"/>
  <c r="J83" i="6"/>
  <c r="J173" i="6" s="1"/>
  <c r="F87" i="6"/>
  <c r="F177" i="6" s="1"/>
  <c r="F85" i="6"/>
  <c r="F175" i="6" s="1"/>
  <c r="F67" i="6"/>
  <c r="F157" i="6" s="1"/>
  <c r="F65" i="6"/>
  <c r="F155" i="6" s="1"/>
  <c r="F79" i="6"/>
  <c r="F169" i="6" s="1"/>
  <c r="F83" i="6"/>
  <c r="F173" i="6" s="1"/>
  <c r="F75" i="6"/>
  <c r="F165" i="6" s="1"/>
  <c r="F81" i="6"/>
  <c r="F171" i="6" s="1"/>
  <c r="C79" i="6"/>
  <c r="C169" i="6" s="1"/>
  <c r="C83" i="6"/>
  <c r="C173" i="6" s="1"/>
  <c r="C67" i="6"/>
  <c r="C157" i="6" s="1"/>
  <c r="C75" i="6"/>
  <c r="C165" i="6" s="1"/>
  <c r="C87" i="6"/>
  <c r="C177" i="6" s="1"/>
  <c r="C85" i="6"/>
  <c r="C175" i="6" s="1"/>
  <c r="C65" i="6"/>
  <c r="C155" i="6" s="1"/>
  <c r="P84" i="6"/>
  <c r="P66" i="6"/>
  <c r="P74" i="6"/>
  <c r="P86" i="6"/>
  <c r="P64" i="6"/>
  <c r="P78" i="6"/>
  <c r="C81" i="6"/>
  <c r="C171" i="6" s="1"/>
  <c r="P82" i="6"/>
  <c r="P80" i="6"/>
  <c r="K79" i="6"/>
  <c r="K169" i="6" s="1"/>
  <c r="K83" i="6"/>
  <c r="K173" i="6" s="1"/>
  <c r="K67" i="6"/>
  <c r="K157" i="6" s="1"/>
  <c r="K75" i="6"/>
  <c r="K165" i="6" s="1"/>
  <c r="K87" i="6"/>
  <c r="K177" i="6" s="1"/>
  <c r="K85" i="6"/>
  <c r="K175" i="6" s="1"/>
  <c r="K65" i="6"/>
  <c r="K155" i="6" s="1"/>
  <c r="K81" i="6"/>
  <c r="K171" i="6" s="1"/>
  <c r="G79" i="6"/>
  <c r="G169" i="6" s="1"/>
  <c r="G83" i="6"/>
  <c r="G67" i="6"/>
  <c r="G157" i="6" s="1"/>
  <c r="G65" i="6"/>
  <c r="G75" i="6"/>
  <c r="G165" i="6" s="1"/>
  <c r="G87" i="6"/>
  <c r="G177" i="6" s="1"/>
  <c r="G85" i="6"/>
  <c r="G175" i="6" s="1"/>
  <c r="G81" i="6"/>
  <c r="G171" i="6" s="1"/>
  <c r="L75" i="6"/>
  <c r="L165" i="6" s="1"/>
  <c r="L79" i="6"/>
  <c r="L169" i="6" s="1"/>
  <c r="L87" i="6"/>
  <c r="L177" i="6" s="1"/>
  <c r="L85" i="6"/>
  <c r="L175" i="6" s="1"/>
  <c r="L67" i="6"/>
  <c r="L157" i="6" s="1"/>
  <c r="L65" i="6"/>
  <c r="L155" i="6" s="1"/>
  <c r="L83" i="6"/>
  <c r="L173" i="6" s="1"/>
  <c r="L81" i="6"/>
  <c r="L171" i="6" s="1"/>
  <c r="H75" i="6"/>
  <c r="H165" i="6" s="1"/>
  <c r="H85" i="6"/>
  <c r="H175" i="6" s="1"/>
  <c r="H65" i="6"/>
  <c r="H155" i="6" s="1"/>
  <c r="H83" i="6"/>
  <c r="H173" i="6" s="1"/>
  <c r="H87" i="6"/>
  <c r="H177" i="6" s="1"/>
  <c r="H67" i="6"/>
  <c r="H157" i="6" s="1"/>
  <c r="H79" i="6"/>
  <c r="H169" i="6" s="1"/>
  <c r="H81" i="6"/>
  <c r="H171" i="6" s="1"/>
  <c r="D75" i="6"/>
  <c r="D165" i="6" s="1"/>
  <c r="D79" i="6"/>
  <c r="D169" i="6" s="1"/>
  <c r="D87" i="6"/>
  <c r="D177" i="6" s="1"/>
  <c r="D85" i="6"/>
  <c r="D175" i="6" s="1"/>
  <c r="D67" i="6"/>
  <c r="D157" i="6" s="1"/>
  <c r="D65" i="6"/>
  <c r="D155" i="6" s="1"/>
  <c r="D83" i="6"/>
  <c r="D173" i="6" s="1"/>
  <c r="D81" i="6"/>
  <c r="D171" i="6" s="1"/>
  <c r="C19" i="6"/>
  <c r="C109" i="6" s="1"/>
  <c r="C29" i="6"/>
  <c r="C119" i="6" s="1"/>
  <c r="K19" i="6"/>
  <c r="K109" i="6" s="1"/>
  <c r="K29" i="6"/>
  <c r="K119" i="6" s="1"/>
  <c r="G19" i="6"/>
  <c r="G109" i="6" s="1"/>
  <c r="G29" i="6"/>
  <c r="G119" i="6" s="1"/>
  <c r="L19" i="6"/>
  <c r="L109" i="6" s="1"/>
  <c r="L29" i="6"/>
  <c r="L119" i="6" s="1"/>
  <c r="H19" i="6"/>
  <c r="H109" i="6" s="1"/>
  <c r="H29" i="6"/>
  <c r="H119" i="6" s="1"/>
  <c r="D19" i="6"/>
  <c r="D109" i="6" s="1"/>
  <c r="D29" i="6"/>
  <c r="D119" i="6" s="1"/>
  <c r="M19" i="6"/>
  <c r="M109" i="6" s="1"/>
  <c r="M29" i="6"/>
  <c r="M119" i="6" s="1"/>
  <c r="I19" i="6"/>
  <c r="I109" i="6" s="1"/>
  <c r="I29" i="6"/>
  <c r="I119" i="6" s="1"/>
  <c r="E19" i="6"/>
  <c r="E109" i="6" s="1"/>
  <c r="E29" i="6"/>
  <c r="E119" i="6" s="1"/>
  <c r="N19" i="6"/>
  <c r="N109" i="6" s="1"/>
  <c r="N29" i="6"/>
  <c r="N119" i="6" s="1"/>
  <c r="J19" i="6"/>
  <c r="J109" i="6" s="1"/>
  <c r="J29" i="6"/>
  <c r="J119" i="6" s="1"/>
  <c r="F19" i="6"/>
  <c r="F109" i="6" s="1"/>
  <c r="F29" i="6"/>
  <c r="F119" i="6" s="1"/>
  <c r="C15" i="1"/>
  <c r="J96" i="8"/>
  <c r="J98" i="8"/>
  <c r="J100" i="8"/>
  <c r="J102" i="8"/>
  <c r="J104" i="8"/>
  <c r="J96" i="1"/>
  <c r="J100" i="1"/>
  <c r="J98" i="1"/>
  <c r="J102" i="1"/>
  <c r="J106" i="1"/>
  <c r="J96" i="4"/>
  <c r="J98" i="4"/>
  <c r="J105" i="1"/>
  <c r="J100" i="4"/>
  <c r="J102" i="4"/>
  <c r="J104" i="4"/>
  <c r="J106" i="4"/>
  <c r="J98" i="5"/>
  <c r="J100" i="5"/>
  <c r="J102" i="5"/>
  <c r="J104" i="5"/>
  <c r="J106" i="5"/>
  <c r="J105" i="5"/>
  <c r="J104" i="1"/>
  <c r="J100" i="6"/>
  <c r="J104" i="6"/>
  <c r="J124" i="6"/>
  <c r="J128" i="6"/>
  <c r="J132" i="6"/>
  <c r="J136" i="6"/>
  <c r="J140" i="6"/>
  <c r="J144" i="6"/>
  <c r="J152" i="6"/>
  <c r="J151" i="6"/>
  <c r="J96" i="6"/>
  <c r="J102" i="6"/>
  <c r="J130" i="6"/>
  <c r="J138" i="6"/>
  <c r="J98" i="6"/>
  <c r="J134" i="6"/>
  <c r="J126" i="6"/>
  <c r="J150" i="6"/>
  <c r="J106" i="6"/>
  <c r="L98" i="1"/>
  <c r="L102" i="1"/>
  <c r="L96" i="8"/>
  <c r="L98" i="8"/>
  <c r="L100" i="8"/>
  <c r="L102" i="8"/>
  <c r="L104" i="8"/>
  <c r="L96" i="1"/>
  <c r="L100" i="1"/>
  <c r="L105" i="1"/>
  <c r="L104" i="1"/>
  <c r="L96" i="4"/>
  <c r="L106" i="1"/>
  <c r="L98" i="4"/>
  <c r="L100" i="4"/>
  <c r="L102" i="4"/>
  <c r="L104" i="4"/>
  <c r="L106" i="4"/>
  <c r="L98" i="5"/>
  <c r="L100" i="5"/>
  <c r="L102" i="5"/>
  <c r="L104" i="5"/>
  <c r="L106" i="5"/>
  <c r="L98" i="6"/>
  <c r="L102" i="6"/>
  <c r="L106" i="6"/>
  <c r="L126" i="6"/>
  <c r="L130" i="6"/>
  <c r="L134" i="6"/>
  <c r="L138" i="6"/>
  <c r="L150" i="6"/>
  <c r="L100" i="6"/>
  <c r="L128" i="6"/>
  <c r="L136" i="6"/>
  <c r="L144" i="6"/>
  <c r="L96" i="6"/>
  <c r="L124" i="6"/>
  <c r="L152" i="6"/>
  <c r="L104" i="6"/>
  <c r="L140" i="6"/>
  <c r="L132" i="6"/>
  <c r="L151" i="6"/>
  <c r="H98" i="1"/>
  <c r="H102" i="1"/>
  <c r="H96" i="8"/>
  <c r="H98" i="8"/>
  <c r="H100" i="8"/>
  <c r="H102" i="8"/>
  <c r="H104" i="8"/>
  <c r="H96" i="1"/>
  <c r="H100" i="1"/>
  <c r="H105" i="1"/>
  <c r="H104" i="1"/>
  <c r="H98" i="4"/>
  <c r="H96" i="4"/>
  <c r="H100" i="4"/>
  <c r="H102" i="4"/>
  <c r="H104" i="4"/>
  <c r="H106" i="4"/>
  <c r="H98" i="5"/>
  <c r="H100" i="5"/>
  <c r="H102" i="5"/>
  <c r="H104" i="5"/>
  <c r="H106" i="5"/>
  <c r="H106" i="1"/>
  <c r="H98" i="6"/>
  <c r="H102" i="6"/>
  <c r="H106" i="6"/>
  <c r="H126" i="6"/>
  <c r="H130" i="6"/>
  <c r="H134" i="6"/>
  <c r="H138" i="6"/>
  <c r="H150" i="6"/>
  <c r="H105" i="6"/>
  <c r="H104" i="6"/>
  <c r="H124" i="6"/>
  <c r="H132" i="6"/>
  <c r="H140" i="6"/>
  <c r="H151" i="6"/>
  <c r="H152" i="6"/>
  <c r="H144" i="6"/>
  <c r="H96" i="6"/>
  <c r="H100" i="6"/>
  <c r="H136" i="6"/>
  <c r="H128" i="6"/>
  <c r="D105" i="5"/>
  <c r="D98" i="5"/>
  <c r="D100" i="5"/>
  <c r="D102" i="5"/>
  <c r="D104" i="5"/>
  <c r="D106" i="5"/>
  <c r="D98" i="6"/>
  <c r="D102" i="6"/>
  <c r="D106" i="6"/>
  <c r="D126" i="6"/>
  <c r="D130" i="6"/>
  <c r="D134" i="6"/>
  <c r="D138" i="6"/>
  <c r="D150" i="6"/>
  <c r="D100" i="6"/>
  <c r="D128" i="6"/>
  <c r="D136" i="6"/>
  <c r="D144" i="6"/>
  <c r="D96" i="6"/>
  <c r="D132" i="6"/>
  <c r="D151" i="6"/>
  <c r="D124" i="6"/>
  <c r="D152" i="6"/>
  <c r="D104" i="6"/>
  <c r="D140" i="6"/>
  <c r="F98" i="5"/>
  <c r="F100" i="5"/>
  <c r="F102" i="5"/>
  <c r="F104" i="5"/>
  <c r="F106" i="5"/>
  <c r="F100" i="6"/>
  <c r="F104" i="6"/>
  <c r="F124" i="6"/>
  <c r="F128" i="6"/>
  <c r="F132" i="6"/>
  <c r="F136" i="6"/>
  <c r="F140" i="6"/>
  <c r="F144" i="6"/>
  <c r="F152" i="6"/>
  <c r="F151" i="6"/>
  <c r="F96" i="6"/>
  <c r="F98" i="6"/>
  <c r="F106" i="6"/>
  <c r="F126" i="6"/>
  <c r="F134" i="6"/>
  <c r="F150" i="6"/>
  <c r="F102" i="6"/>
  <c r="F138" i="6"/>
  <c r="F130" i="6"/>
  <c r="M96" i="8"/>
  <c r="M98" i="8"/>
  <c r="M100" i="8"/>
  <c r="M102" i="8"/>
  <c r="M104" i="8"/>
  <c r="M106" i="8"/>
  <c r="M96" i="1"/>
  <c r="M100" i="1"/>
  <c r="M104" i="1"/>
  <c r="M106" i="1"/>
  <c r="M96" i="4"/>
  <c r="M98" i="4"/>
  <c r="M98" i="1"/>
  <c r="M102" i="1"/>
  <c r="M105" i="1"/>
  <c r="M106" i="4"/>
  <c r="M100" i="6"/>
  <c r="M104" i="6"/>
  <c r="M124" i="6"/>
  <c r="M128" i="6"/>
  <c r="M132" i="6"/>
  <c r="M136" i="6"/>
  <c r="M140" i="6"/>
  <c r="M144" i="6"/>
  <c r="M152" i="6"/>
  <c r="M100" i="4"/>
  <c r="M104" i="4"/>
  <c r="M98" i="5"/>
  <c r="M102" i="5"/>
  <c r="M106" i="5"/>
  <c r="M102" i="6"/>
  <c r="M130" i="6"/>
  <c r="M138" i="6"/>
  <c r="M96" i="6"/>
  <c r="M102" i="4"/>
  <c r="M100" i="5"/>
  <c r="M104" i="5"/>
  <c r="M98" i="6"/>
  <c r="M106" i="6"/>
  <c r="M126" i="6"/>
  <c r="M134" i="6"/>
  <c r="M150" i="6"/>
  <c r="M151" i="6"/>
  <c r="I96" i="8"/>
  <c r="I98" i="8"/>
  <c r="I100" i="8"/>
  <c r="I102" i="8"/>
  <c r="I104" i="8"/>
  <c r="I96" i="1"/>
  <c r="I100" i="1"/>
  <c r="I98" i="1"/>
  <c r="I102" i="1"/>
  <c r="I104" i="1"/>
  <c r="I106" i="1"/>
  <c r="I96" i="4"/>
  <c r="I98" i="4"/>
  <c r="I100" i="6"/>
  <c r="I104" i="6"/>
  <c r="I124" i="6"/>
  <c r="I128" i="6"/>
  <c r="I132" i="6"/>
  <c r="I136" i="6"/>
  <c r="I140" i="6"/>
  <c r="I144" i="6"/>
  <c r="I152" i="6"/>
  <c r="I98" i="6"/>
  <c r="I106" i="6"/>
  <c r="I126" i="6"/>
  <c r="I134" i="6"/>
  <c r="I150" i="6"/>
  <c r="I151" i="6"/>
  <c r="I100" i="4"/>
  <c r="I104" i="4"/>
  <c r="I106" i="4"/>
  <c r="I98" i="5"/>
  <c r="I102" i="5"/>
  <c r="I106" i="5"/>
  <c r="I102" i="6"/>
  <c r="I130" i="6"/>
  <c r="I138" i="6"/>
  <c r="I96" i="6"/>
  <c r="I100" i="5"/>
  <c r="I105" i="1"/>
  <c r="I104" i="5"/>
  <c r="I102" i="4"/>
  <c r="E98" i="5"/>
  <c r="E100" i="5"/>
  <c r="E102" i="5"/>
  <c r="E104" i="5"/>
  <c r="E106" i="5"/>
  <c r="E100" i="6"/>
  <c r="E104" i="6"/>
  <c r="E124" i="6"/>
  <c r="E128" i="6"/>
  <c r="E132" i="6"/>
  <c r="E136" i="6"/>
  <c r="E140" i="6"/>
  <c r="E144" i="6"/>
  <c r="E152" i="6"/>
  <c r="E102" i="6"/>
  <c r="E130" i="6"/>
  <c r="E138" i="6"/>
  <c r="E96" i="6"/>
  <c r="E98" i="6"/>
  <c r="E106" i="6"/>
  <c r="E126" i="6"/>
  <c r="E134" i="6"/>
  <c r="E150" i="6"/>
  <c r="E151" i="6"/>
  <c r="N96" i="8"/>
  <c r="N98" i="8"/>
  <c r="N100" i="8"/>
  <c r="N102" i="8"/>
  <c r="N104" i="8"/>
  <c r="N96" i="1"/>
  <c r="N100" i="1"/>
  <c r="N98" i="1"/>
  <c r="N102" i="1"/>
  <c r="N106" i="1"/>
  <c r="N96" i="4"/>
  <c r="N98" i="4"/>
  <c r="N105" i="1"/>
  <c r="N104" i="1"/>
  <c r="N100" i="4"/>
  <c r="N102" i="4"/>
  <c r="N104" i="4"/>
  <c r="N106" i="4"/>
  <c r="N98" i="5"/>
  <c r="N100" i="5"/>
  <c r="N102" i="5"/>
  <c r="N104" i="5"/>
  <c r="N106" i="5"/>
  <c r="N100" i="6"/>
  <c r="N104" i="6"/>
  <c r="N124" i="6"/>
  <c r="N128" i="6"/>
  <c r="N132" i="6"/>
  <c r="N136" i="6"/>
  <c r="N140" i="6"/>
  <c r="N144" i="6"/>
  <c r="N152" i="6"/>
  <c r="N151" i="6"/>
  <c r="N96" i="6"/>
  <c r="N98" i="6"/>
  <c r="N106" i="6"/>
  <c r="N126" i="6"/>
  <c r="N134" i="6"/>
  <c r="N150" i="6"/>
  <c r="N102" i="6"/>
  <c r="N138" i="6"/>
  <c r="N130" i="6"/>
  <c r="C98" i="5"/>
  <c r="C100" i="5"/>
  <c r="C102" i="5"/>
  <c r="C104" i="5"/>
  <c r="C151" i="6"/>
  <c r="C96" i="6"/>
  <c r="C98" i="6"/>
  <c r="C102" i="6"/>
  <c r="C126" i="6"/>
  <c r="C130" i="6"/>
  <c r="C134" i="6"/>
  <c r="C138" i="6"/>
  <c r="C150" i="6"/>
  <c r="C104" i="6"/>
  <c r="C124" i="6"/>
  <c r="C132" i="6"/>
  <c r="C140" i="6"/>
  <c r="C152" i="6"/>
  <c r="C100" i="6"/>
  <c r="C128" i="6"/>
  <c r="C136" i="6"/>
  <c r="C144" i="6"/>
  <c r="K98" i="1"/>
  <c r="K102" i="1"/>
  <c r="K106" i="1"/>
  <c r="K96" i="4"/>
  <c r="K98" i="4"/>
  <c r="K96" i="8"/>
  <c r="K98" i="8"/>
  <c r="K100" i="8"/>
  <c r="K102" i="8"/>
  <c r="K104" i="8"/>
  <c r="K106" i="8"/>
  <c r="K105" i="1"/>
  <c r="K104" i="1"/>
  <c r="K96" i="1"/>
  <c r="K100" i="1"/>
  <c r="K100" i="4"/>
  <c r="K102" i="4"/>
  <c r="K104" i="4"/>
  <c r="K106" i="4"/>
  <c r="K98" i="5"/>
  <c r="K100" i="5"/>
  <c r="K102" i="5"/>
  <c r="K104" i="5"/>
  <c r="K106" i="5"/>
  <c r="K151" i="6"/>
  <c r="K96" i="6"/>
  <c r="K98" i="6"/>
  <c r="K102" i="6"/>
  <c r="K106" i="6"/>
  <c r="K126" i="6"/>
  <c r="K130" i="6"/>
  <c r="K134" i="6"/>
  <c r="K138" i="6"/>
  <c r="K150" i="6"/>
  <c r="K104" i="6"/>
  <c r="K124" i="6"/>
  <c r="K132" i="6"/>
  <c r="K140" i="6"/>
  <c r="K152" i="6"/>
  <c r="K100" i="6"/>
  <c r="K128" i="6"/>
  <c r="K136" i="6"/>
  <c r="K144" i="6"/>
  <c r="G98" i="1"/>
  <c r="G102" i="1"/>
  <c r="G96" i="1"/>
  <c r="G100" i="1"/>
  <c r="G106" i="1"/>
  <c r="G96" i="4"/>
  <c r="G98" i="4"/>
  <c r="G105" i="1"/>
  <c r="G96" i="8"/>
  <c r="G98" i="8"/>
  <c r="G100" i="8"/>
  <c r="G102" i="8"/>
  <c r="G104" i="8"/>
  <c r="G104" i="1"/>
  <c r="G100" i="4"/>
  <c r="G102" i="4"/>
  <c r="G104" i="4"/>
  <c r="G106" i="4"/>
  <c r="G98" i="5"/>
  <c r="G100" i="5"/>
  <c r="G102" i="5"/>
  <c r="G104" i="5"/>
  <c r="G106" i="5"/>
  <c r="G151" i="6"/>
  <c r="G96" i="6"/>
  <c r="G98" i="6"/>
  <c r="G102" i="6"/>
  <c r="G106" i="6"/>
  <c r="G126" i="6"/>
  <c r="G130" i="6"/>
  <c r="G134" i="6"/>
  <c r="G138" i="6"/>
  <c r="G150" i="6"/>
  <c r="G100" i="6"/>
  <c r="G128" i="6"/>
  <c r="G136" i="6"/>
  <c r="G144" i="6"/>
  <c r="G104" i="6"/>
  <c r="G124" i="6"/>
  <c r="G132" i="6"/>
  <c r="G140" i="6"/>
  <c r="G152" i="6"/>
  <c r="C73" i="6"/>
  <c r="C163" i="6" s="1"/>
  <c r="C77" i="6"/>
  <c r="C167" i="6" s="1"/>
  <c r="C69" i="6"/>
  <c r="C159" i="6" s="1"/>
  <c r="C71" i="6"/>
  <c r="C161" i="6" s="1"/>
  <c r="P72" i="6"/>
  <c r="P70" i="6"/>
  <c r="P68" i="6"/>
  <c r="P76" i="6"/>
  <c r="K73" i="6"/>
  <c r="K163" i="6" s="1"/>
  <c r="K77" i="6"/>
  <c r="K167" i="6" s="1"/>
  <c r="K69" i="6"/>
  <c r="K159" i="6" s="1"/>
  <c r="K71" i="6"/>
  <c r="K161" i="6" s="1"/>
  <c r="G73" i="6"/>
  <c r="G163" i="6" s="1"/>
  <c r="G77" i="6"/>
  <c r="G167" i="6" s="1"/>
  <c r="G69" i="6"/>
  <c r="G159" i="6" s="1"/>
  <c r="G71" i="6"/>
  <c r="G161" i="6" s="1"/>
  <c r="L77" i="6"/>
  <c r="L167" i="6" s="1"/>
  <c r="L73" i="6"/>
  <c r="L163" i="6" s="1"/>
  <c r="L69" i="6"/>
  <c r="L159" i="6" s="1"/>
  <c r="L71" i="6"/>
  <c r="L161" i="6" s="1"/>
  <c r="H77" i="6"/>
  <c r="H167" i="6" s="1"/>
  <c r="H71" i="6"/>
  <c r="H161" i="6" s="1"/>
  <c r="H73" i="6"/>
  <c r="H163" i="6" s="1"/>
  <c r="H69" i="6"/>
  <c r="H159" i="6" s="1"/>
  <c r="D77" i="6"/>
  <c r="D167" i="6" s="1"/>
  <c r="D73" i="6"/>
  <c r="D163" i="6" s="1"/>
  <c r="D69" i="6"/>
  <c r="D159" i="6" s="1"/>
  <c r="D71" i="6"/>
  <c r="D161" i="6" s="1"/>
  <c r="M73" i="6"/>
  <c r="M163" i="6" s="1"/>
  <c r="M69" i="6"/>
  <c r="M159" i="6" s="1"/>
  <c r="M71" i="6"/>
  <c r="M161" i="6" s="1"/>
  <c r="M77" i="6"/>
  <c r="M167" i="6" s="1"/>
  <c r="I73" i="6"/>
  <c r="I163" i="6" s="1"/>
  <c r="I71" i="6"/>
  <c r="I161" i="6" s="1"/>
  <c r="I77" i="6"/>
  <c r="I167" i="6" s="1"/>
  <c r="I69" i="6"/>
  <c r="I159" i="6" s="1"/>
  <c r="E73" i="6"/>
  <c r="E163" i="6" s="1"/>
  <c r="E71" i="6"/>
  <c r="E161" i="6" s="1"/>
  <c r="E77" i="6"/>
  <c r="E167" i="6" s="1"/>
  <c r="E69" i="6"/>
  <c r="E159" i="6" s="1"/>
  <c r="N71" i="6"/>
  <c r="N161" i="6" s="1"/>
  <c r="N77" i="6"/>
  <c r="N167" i="6" s="1"/>
  <c r="N69" i="6"/>
  <c r="N159" i="6" s="1"/>
  <c r="N73" i="6"/>
  <c r="N163" i="6" s="1"/>
  <c r="J71" i="6"/>
  <c r="J161" i="6" s="1"/>
  <c r="J69" i="6"/>
  <c r="J159" i="6" s="1"/>
  <c r="J73" i="6"/>
  <c r="J163" i="6" s="1"/>
  <c r="J77" i="6"/>
  <c r="J167" i="6" s="1"/>
  <c r="F71" i="6"/>
  <c r="F161" i="6" s="1"/>
  <c r="F77" i="6"/>
  <c r="F167" i="6" s="1"/>
  <c r="F69" i="6"/>
  <c r="F159" i="6" s="1"/>
  <c r="F73" i="6"/>
  <c r="F163" i="6" s="1"/>
  <c r="C15" i="6"/>
  <c r="C105" i="6" s="1"/>
  <c r="C31" i="6"/>
  <c r="C121" i="6" s="1"/>
  <c r="C27" i="6"/>
  <c r="C117" i="6" s="1"/>
  <c r="C25" i="6"/>
  <c r="C115" i="6" s="1"/>
  <c r="C23" i="6"/>
  <c r="C113" i="6" s="1"/>
  <c r="C21" i="6"/>
  <c r="C111" i="6" s="1"/>
  <c r="G15" i="6"/>
  <c r="G105" i="6" s="1"/>
  <c r="G31" i="6"/>
  <c r="G121" i="6" s="1"/>
  <c r="G25" i="6"/>
  <c r="G115" i="6" s="1"/>
  <c r="G21" i="6"/>
  <c r="G111" i="6" s="1"/>
  <c r="G27" i="6"/>
  <c r="G117" i="6" s="1"/>
  <c r="G23" i="6"/>
  <c r="G113" i="6" s="1"/>
  <c r="K15" i="5"/>
  <c r="K105" i="5" s="1"/>
  <c r="K31" i="5"/>
  <c r="K121" i="5" s="1"/>
  <c r="K23" i="5"/>
  <c r="K113" i="5" s="1"/>
  <c r="K25" i="5"/>
  <c r="K115" i="5" s="1"/>
  <c r="K27" i="5"/>
  <c r="K117" i="5" s="1"/>
  <c r="K21" i="5"/>
  <c r="K111" i="5" s="1"/>
  <c r="C15" i="4"/>
  <c r="C31" i="4"/>
  <c r="C27" i="4"/>
  <c r="C29" i="4"/>
  <c r="C23" i="4"/>
  <c r="C25" i="4"/>
  <c r="G15" i="4"/>
  <c r="G105" i="4" s="1"/>
  <c r="G25" i="4"/>
  <c r="G115" i="4" s="1"/>
  <c r="G31" i="4"/>
  <c r="G121" i="4" s="1"/>
  <c r="G27" i="4"/>
  <c r="G117" i="4" s="1"/>
  <c r="G29" i="4"/>
  <c r="G119" i="4" s="1"/>
  <c r="G23" i="4"/>
  <c r="G113" i="4" s="1"/>
  <c r="C15" i="8"/>
  <c r="C29" i="8"/>
  <c r="C25" i="8"/>
  <c r="C31" i="8"/>
  <c r="C23" i="8"/>
  <c r="C27" i="8"/>
  <c r="G15" i="8"/>
  <c r="G105" i="8" s="1"/>
  <c r="G29" i="8"/>
  <c r="G119" i="8" s="1"/>
  <c r="G25" i="8"/>
  <c r="G115" i="8" s="1"/>
  <c r="G27" i="8"/>
  <c r="G117" i="8" s="1"/>
  <c r="G31" i="8"/>
  <c r="G121" i="8" s="1"/>
  <c r="G23" i="8"/>
  <c r="G113" i="8" s="1"/>
  <c r="N15" i="6"/>
  <c r="N105" i="6" s="1"/>
  <c r="N31" i="6"/>
  <c r="N121" i="6" s="1"/>
  <c r="N27" i="6"/>
  <c r="N117" i="6" s="1"/>
  <c r="N25" i="6"/>
  <c r="N115" i="6" s="1"/>
  <c r="N23" i="6"/>
  <c r="N113" i="6" s="1"/>
  <c r="N21" i="6"/>
  <c r="N111" i="6" s="1"/>
  <c r="F15" i="6"/>
  <c r="F105" i="6" s="1"/>
  <c r="F31" i="6"/>
  <c r="F121" i="6" s="1"/>
  <c r="F27" i="6"/>
  <c r="F117" i="6" s="1"/>
  <c r="F25" i="6"/>
  <c r="F115" i="6" s="1"/>
  <c r="F23" i="6"/>
  <c r="F113" i="6" s="1"/>
  <c r="F21" i="6"/>
  <c r="F111" i="6" s="1"/>
  <c r="J15" i="5"/>
  <c r="J27" i="5"/>
  <c r="J117" i="5" s="1"/>
  <c r="J23" i="5"/>
  <c r="J113" i="5" s="1"/>
  <c r="J31" i="5"/>
  <c r="J121" i="5" s="1"/>
  <c r="J21" i="5"/>
  <c r="J111" i="5" s="1"/>
  <c r="J25" i="5"/>
  <c r="J115" i="5" s="1"/>
  <c r="N15" i="4"/>
  <c r="N105" i="4" s="1"/>
  <c r="N31" i="4"/>
  <c r="N121" i="4" s="1"/>
  <c r="N27" i="4"/>
  <c r="N117" i="4" s="1"/>
  <c r="N23" i="4"/>
  <c r="N113" i="4" s="1"/>
  <c r="N29" i="4"/>
  <c r="N119" i="4" s="1"/>
  <c r="N25" i="4"/>
  <c r="N115" i="4" s="1"/>
  <c r="F15" i="4"/>
  <c r="F31" i="4"/>
  <c r="F27" i="4"/>
  <c r="F23" i="4"/>
  <c r="F29" i="4"/>
  <c r="F25" i="4"/>
  <c r="N31" i="8"/>
  <c r="N121" i="8" s="1"/>
  <c r="N27" i="8"/>
  <c r="N117" i="8" s="1"/>
  <c r="N23" i="8"/>
  <c r="N113" i="8" s="1"/>
  <c r="N15" i="8"/>
  <c r="N105" i="8" s="1"/>
  <c r="N25" i="8"/>
  <c r="N115" i="8" s="1"/>
  <c r="N29" i="8"/>
  <c r="N119" i="8" s="1"/>
  <c r="F31" i="8"/>
  <c r="F27" i="8"/>
  <c r="F23" i="8"/>
  <c r="F15" i="8"/>
  <c r="F25" i="8"/>
  <c r="F29" i="8"/>
  <c r="M15" i="6"/>
  <c r="M105" i="6" s="1"/>
  <c r="M31" i="6"/>
  <c r="M121" i="6" s="1"/>
  <c r="M27" i="6"/>
  <c r="M117" i="6" s="1"/>
  <c r="M25" i="6"/>
  <c r="M115" i="6" s="1"/>
  <c r="M23" i="6"/>
  <c r="M113" i="6" s="1"/>
  <c r="M21" i="6"/>
  <c r="M111" i="6" s="1"/>
  <c r="I15" i="6"/>
  <c r="I105" i="6" s="1"/>
  <c r="I31" i="6"/>
  <c r="I121" i="6" s="1"/>
  <c r="I27" i="6"/>
  <c r="I117" i="6" s="1"/>
  <c r="I25" i="6"/>
  <c r="I115" i="6" s="1"/>
  <c r="I23" i="6"/>
  <c r="I113" i="6" s="1"/>
  <c r="I21" i="6"/>
  <c r="I111" i="6" s="1"/>
  <c r="E15" i="6"/>
  <c r="E105" i="6" s="1"/>
  <c r="E31" i="6"/>
  <c r="E121" i="6" s="1"/>
  <c r="E27" i="6"/>
  <c r="E117" i="6" s="1"/>
  <c r="E25" i="6"/>
  <c r="E115" i="6" s="1"/>
  <c r="E23" i="6"/>
  <c r="E113" i="6" s="1"/>
  <c r="E21" i="6"/>
  <c r="E111" i="6" s="1"/>
  <c r="M15" i="5"/>
  <c r="M105" i="5" s="1"/>
  <c r="M27" i="5"/>
  <c r="M117" i="5" s="1"/>
  <c r="M25" i="5"/>
  <c r="M115" i="5" s="1"/>
  <c r="M21" i="5"/>
  <c r="M111" i="5" s="1"/>
  <c r="M31" i="5"/>
  <c r="M121" i="5" s="1"/>
  <c r="M23" i="5"/>
  <c r="M113" i="5" s="1"/>
  <c r="I15" i="5"/>
  <c r="I105" i="5" s="1"/>
  <c r="I27" i="5"/>
  <c r="I25" i="5"/>
  <c r="I31" i="5"/>
  <c r="I121" i="5" s="1"/>
  <c r="I21" i="5"/>
  <c r="I111" i="5" s="1"/>
  <c r="I23" i="5"/>
  <c r="I113" i="5" s="1"/>
  <c r="E15" i="5"/>
  <c r="E105" i="5" s="1"/>
  <c r="E27" i="5"/>
  <c r="E117" i="5" s="1"/>
  <c r="E21" i="5"/>
  <c r="E111" i="5" s="1"/>
  <c r="E23" i="5"/>
  <c r="E113" i="5" s="1"/>
  <c r="E31" i="5"/>
  <c r="E121" i="5" s="1"/>
  <c r="E25" i="5"/>
  <c r="E115" i="5" s="1"/>
  <c r="M15" i="4"/>
  <c r="M105" i="4" s="1"/>
  <c r="M31" i="4"/>
  <c r="M121" i="4" s="1"/>
  <c r="M25" i="4"/>
  <c r="M115" i="4" s="1"/>
  <c r="M27" i="4"/>
  <c r="M117" i="4" s="1"/>
  <c r="M23" i="4"/>
  <c r="M113" i="4" s="1"/>
  <c r="M29" i="4"/>
  <c r="M119" i="4" s="1"/>
  <c r="I15" i="4"/>
  <c r="I105" i="4" s="1"/>
  <c r="I27" i="4"/>
  <c r="I117" i="4" s="1"/>
  <c r="I23" i="4"/>
  <c r="I113" i="4" s="1"/>
  <c r="I29" i="4"/>
  <c r="I119" i="4" s="1"/>
  <c r="I31" i="4"/>
  <c r="I121" i="4" s="1"/>
  <c r="I25" i="4"/>
  <c r="I115" i="4" s="1"/>
  <c r="E15" i="4"/>
  <c r="E23" i="4"/>
  <c r="E29" i="4"/>
  <c r="E31" i="4"/>
  <c r="E25" i="4"/>
  <c r="E27" i="4"/>
  <c r="M31" i="8"/>
  <c r="M121" i="8" s="1"/>
  <c r="M27" i="8"/>
  <c r="M117" i="8" s="1"/>
  <c r="M23" i="8"/>
  <c r="M113" i="8" s="1"/>
  <c r="M15" i="8"/>
  <c r="M105" i="8" s="1"/>
  <c r="M25" i="8"/>
  <c r="M115" i="8" s="1"/>
  <c r="M29" i="8"/>
  <c r="M119" i="8" s="1"/>
  <c r="I31" i="8"/>
  <c r="I121" i="8" s="1"/>
  <c r="I27" i="8"/>
  <c r="I117" i="8" s="1"/>
  <c r="I23" i="8"/>
  <c r="I113" i="8" s="1"/>
  <c r="I29" i="8"/>
  <c r="I119" i="8" s="1"/>
  <c r="I15" i="8"/>
  <c r="I105" i="8" s="1"/>
  <c r="I25" i="8"/>
  <c r="I115" i="8" s="1"/>
  <c r="E31" i="8"/>
  <c r="E27" i="8"/>
  <c r="E23" i="8"/>
  <c r="E15" i="8"/>
  <c r="E25" i="8"/>
  <c r="E29" i="8"/>
  <c r="K15" i="6"/>
  <c r="K105" i="6" s="1"/>
  <c r="K31" i="6"/>
  <c r="K121" i="6" s="1"/>
  <c r="K27" i="6"/>
  <c r="K117" i="6" s="1"/>
  <c r="K25" i="6"/>
  <c r="K115" i="6" s="1"/>
  <c r="K23" i="6"/>
  <c r="K113" i="6" s="1"/>
  <c r="K21" i="6"/>
  <c r="K111" i="6" s="1"/>
  <c r="C15" i="5"/>
  <c r="C105" i="5" s="1"/>
  <c r="C31" i="5"/>
  <c r="C121" i="5" s="1"/>
  <c r="C25" i="5"/>
  <c r="C115" i="5" s="1"/>
  <c r="C21" i="5"/>
  <c r="C111" i="5" s="1"/>
  <c r="C27" i="5"/>
  <c r="C117" i="5" s="1"/>
  <c r="C23" i="5"/>
  <c r="C113" i="5" s="1"/>
  <c r="G15" i="5"/>
  <c r="G105" i="5" s="1"/>
  <c r="G31" i="5"/>
  <c r="G121" i="5" s="1"/>
  <c r="G23" i="5"/>
  <c r="G113" i="5" s="1"/>
  <c r="G27" i="5"/>
  <c r="G117" i="5" s="1"/>
  <c r="G25" i="5"/>
  <c r="G115" i="5" s="1"/>
  <c r="G21" i="5"/>
  <c r="G111" i="5" s="1"/>
  <c r="K15" i="4"/>
  <c r="K105" i="4" s="1"/>
  <c r="K29" i="4"/>
  <c r="K119" i="4" s="1"/>
  <c r="K23" i="4"/>
  <c r="K113" i="4" s="1"/>
  <c r="K25" i="4"/>
  <c r="K115" i="4" s="1"/>
  <c r="K31" i="4"/>
  <c r="K121" i="4" s="1"/>
  <c r="K27" i="4"/>
  <c r="K15" i="8"/>
  <c r="K105" i="8" s="1"/>
  <c r="K29" i="8"/>
  <c r="K119" i="8" s="1"/>
  <c r="K25" i="8"/>
  <c r="K115" i="8" s="1"/>
  <c r="K31" i="8"/>
  <c r="K121" i="8" s="1"/>
  <c r="K23" i="8"/>
  <c r="K113" i="8" s="1"/>
  <c r="K27" i="8"/>
  <c r="K117" i="8" s="1"/>
  <c r="J15" i="6"/>
  <c r="J105" i="6" s="1"/>
  <c r="J31" i="6"/>
  <c r="J121" i="6" s="1"/>
  <c r="J27" i="6"/>
  <c r="J117" i="6" s="1"/>
  <c r="J25" i="6"/>
  <c r="J115" i="6" s="1"/>
  <c r="J23" i="6"/>
  <c r="J113" i="6" s="1"/>
  <c r="J21" i="6"/>
  <c r="J111" i="6" s="1"/>
  <c r="N15" i="5"/>
  <c r="N105" i="5" s="1"/>
  <c r="N27" i="5"/>
  <c r="N117" i="5" s="1"/>
  <c r="N23" i="5"/>
  <c r="N113" i="5" s="1"/>
  <c r="N25" i="5"/>
  <c r="N115" i="5" s="1"/>
  <c r="N21" i="5"/>
  <c r="N111" i="5" s="1"/>
  <c r="N31" i="5"/>
  <c r="N121" i="5" s="1"/>
  <c r="F15" i="5"/>
  <c r="F105" i="5" s="1"/>
  <c r="F27" i="5"/>
  <c r="F117" i="5" s="1"/>
  <c r="F23" i="5"/>
  <c r="F113" i="5" s="1"/>
  <c r="F31" i="5"/>
  <c r="F121" i="5" s="1"/>
  <c r="F25" i="5"/>
  <c r="F115" i="5" s="1"/>
  <c r="F21" i="5"/>
  <c r="J15" i="4"/>
  <c r="J105" i="4" s="1"/>
  <c r="J31" i="4"/>
  <c r="J27" i="4"/>
  <c r="J117" i="4" s="1"/>
  <c r="J23" i="4"/>
  <c r="J113" i="4" s="1"/>
  <c r="J29" i="4"/>
  <c r="J119" i="4" s="1"/>
  <c r="J25" i="4"/>
  <c r="J115" i="4" s="1"/>
  <c r="J31" i="8"/>
  <c r="J121" i="8" s="1"/>
  <c r="J27" i="8"/>
  <c r="J117" i="8" s="1"/>
  <c r="J23" i="8"/>
  <c r="J113" i="8" s="1"/>
  <c r="J29" i="8"/>
  <c r="J119" i="8" s="1"/>
  <c r="J15" i="8"/>
  <c r="J105" i="8" s="1"/>
  <c r="J25" i="8"/>
  <c r="J115" i="8" s="1"/>
  <c r="L15" i="6"/>
  <c r="L105" i="6" s="1"/>
  <c r="L31" i="6"/>
  <c r="L121" i="6" s="1"/>
  <c r="L25" i="6"/>
  <c r="L115" i="6" s="1"/>
  <c r="L27" i="6"/>
  <c r="L117" i="6" s="1"/>
  <c r="L23" i="6"/>
  <c r="L113" i="6" s="1"/>
  <c r="L21" i="6"/>
  <c r="L111" i="6" s="1"/>
  <c r="H15" i="6"/>
  <c r="H27" i="6"/>
  <c r="H117" i="6" s="1"/>
  <c r="H21" i="6"/>
  <c r="H111" i="6" s="1"/>
  <c r="H31" i="6"/>
  <c r="H121" i="6" s="1"/>
  <c r="H25" i="6"/>
  <c r="H115" i="6" s="1"/>
  <c r="H23" i="6"/>
  <c r="H113" i="6" s="1"/>
  <c r="D15" i="6"/>
  <c r="D105" i="6" s="1"/>
  <c r="D31" i="6"/>
  <c r="D121" i="6" s="1"/>
  <c r="D25" i="6"/>
  <c r="D115" i="6" s="1"/>
  <c r="D27" i="6"/>
  <c r="D117" i="6" s="1"/>
  <c r="D23" i="6"/>
  <c r="D113" i="6" s="1"/>
  <c r="D21" i="6"/>
  <c r="D111" i="6" s="1"/>
  <c r="L15" i="5"/>
  <c r="L105" i="5" s="1"/>
  <c r="L31" i="5"/>
  <c r="L121" i="5" s="1"/>
  <c r="L25" i="5"/>
  <c r="L115" i="5" s="1"/>
  <c r="L21" i="5"/>
  <c r="L111" i="5" s="1"/>
  <c r="L23" i="5"/>
  <c r="L113" i="5" s="1"/>
  <c r="L27" i="5"/>
  <c r="L117" i="5" s="1"/>
  <c r="H15" i="5"/>
  <c r="H105" i="5" s="1"/>
  <c r="H31" i="5"/>
  <c r="H121" i="5" s="1"/>
  <c r="H25" i="5"/>
  <c r="H115" i="5" s="1"/>
  <c r="H21" i="5"/>
  <c r="H111" i="5" s="1"/>
  <c r="H27" i="5"/>
  <c r="H117" i="5" s="1"/>
  <c r="H23" i="5"/>
  <c r="H113" i="5" s="1"/>
  <c r="D15" i="5"/>
  <c r="D31" i="5"/>
  <c r="D121" i="5" s="1"/>
  <c r="D25" i="5"/>
  <c r="D115" i="5" s="1"/>
  <c r="D21" i="5"/>
  <c r="D111" i="5" s="1"/>
  <c r="D27" i="5"/>
  <c r="D117" i="5" s="1"/>
  <c r="D23" i="5"/>
  <c r="D113" i="5" s="1"/>
  <c r="L15" i="4"/>
  <c r="L105" i="4" s="1"/>
  <c r="L29" i="4"/>
  <c r="L119" i="4" s="1"/>
  <c r="L25" i="4"/>
  <c r="L115" i="4" s="1"/>
  <c r="L31" i="4"/>
  <c r="L121" i="4" s="1"/>
  <c r="L27" i="4"/>
  <c r="L117" i="4" s="1"/>
  <c r="L23" i="4"/>
  <c r="L113" i="4" s="1"/>
  <c r="H15" i="4"/>
  <c r="H105" i="4" s="1"/>
  <c r="H29" i="4"/>
  <c r="H119" i="4" s="1"/>
  <c r="H25" i="4"/>
  <c r="H115" i="4" s="1"/>
  <c r="H31" i="4"/>
  <c r="H121" i="4" s="1"/>
  <c r="H27" i="4"/>
  <c r="H117" i="4" s="1"/>
  <c r="H23" i="4"/>
  <c r="H113" i="4" s="1"/>
  <c r="D15" i="4"/>
  <c r="D29" i="4"/>
  <c r="D25" i="4"/>
  <c r="D27" i="4"/>
  <c r="D23" i="4"/>
  <c r="D31" i="4"/>
  <c r="L15" i="8"/>
  <c r="L105" i="8" s="1"/>
  <c r="L29" i="8"/>
  <c r="L119" i="8" s="1"/>
  <c r="L25" i="8"/>
  <c r="L115" i="8" s="1"/>
  <c r="L31" i="8"/>
  <c r="L121" i="8" s="1"/>
  <c r="L23" i="8"/>
  <c r="L113" i="8" s="1"/>
  <c r="L27" i="8"/>
  <c r="L117" i="8" s="1"/>
  <c r="H15" i="8"/>
  <c r="H105" i="8" s="1"/>
  <c r="H29" i="8"/>
  <c r="H119" i="8" s="1"/>
  <c r="H25" i="8"/>
  <c r="H115" i="8" s="1"/>
  <c r="H27" i="8"/>
  <c r="H117" i="8" s="1"/>
  <c r="H31" i="8"/>
  <c r="H121" i="8" s="1"/>
  <c r="H23" i="8"/>
  <c r="H113" i="8" s="1"/>
  <c r="D15" i="8"/>
  <c r="D29" i="8"/>
  <c r="D25" i="8"/>
  <c r="D31" i="8"/>
  <c r="D23" i="8"/>
  <c r="D27" i="8"/>
  <c r="L94" i="15"/>
  <c r="L96" i="15"/>
  <c r="L98" i="15"/>
  <c r="L100" i="15"/>
  <c r="L102" i="15"/>
  <c r="L104" i="15"/>
  <c r="L106" i="15"/>
  <c r="L108" i="15"/>
  <c r="L110" i="15"/>
  <c r="L112" i="15"/>
  <c r="L114" i="15"/>
  <c r="L116" i="15"/>
  <c r="L118" i="15"/>
  <c r="L120" i="15"/>
  <c r="L122" i="15"/>
  <c r="L124" i="15"/>
  <c r="L126" i="15"/>
  <c r="L128" i="15"/>
  <c r="L130" i="15"/>
  <c r="L132" i="15"/>
  <c r="L134" i="15"/>
  <c r="L136" i="15"/>
  <c r="L138" i="15"/>
  <c r="L140" i="15"/>
  <c r="L142" i="15"/>
  <c r="L139" i="13"/>
  <c r="L135" i="13"/>
  <c r="L131" i="13"/>
  <c r="L127" i="13"/>
  <c r="L123" i="13"/>
  <c r="L95" i="15"/>
  <c r="L99" i="15"/>
  <c r="L103" i="15"/>
  <c r="L107" i="15"/>
  <c r="L111" i="15"/>
  <c r="L115" i="15"/>
  <c r="L119" i="15"/>
  <c r="L123" i="15"/>
  <c r="L127" i="15"/>
  <c r="L131" i="15"/>
  <c r="L135" i="15"/>
  <c r="L139" i="15"/>
  <c r="L142" i="13"/>
  <c r="L138" i="13"/>
  <c r="L134" i="13"/>
  <c r="L130" i="13"/>
  <c r="L126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7" i="15"/>
  <c r="L105" i="15"/>
  <c r="L113" i="15"/>
  <c r="L121" i="15"/>
  <c r="L129" i="15"/>
  <c r="L137" i="15"/>
  <c r="L140" i="13"/>
  <c r="L132" i="13"/>
  <c r="L124" i="13"/>
  <c r="L137" i="13"/>
  <c r="L129" i="13"/>
  <c r="L141" i="13"/>
  <c r="L125" i="13"/>
  <c r="L95" i="12"/>
  <c r="L93" i="12"/>
  <c r="L142" i="11"/>
  <c r="L140" i="11"/>
  <c r="L138" i="11"/>
  <c r="L136" i="11"/>
  <c r="L134" i="11"/>
  <c r="L132" i="11"/>
  <c r="L130" i="11"/>
  <c r="L128" i="11"/>
  <c r="L126" i="11"/>
  <c r="L124" i="11"/>
  <c r="L122" i="11"/>
  <c r="L120" i="11"/>
  <c r="L118" i="11"/>
  <c r="L116" i="11"/>
  <c r="L114" i="11"/>
  <c r="L112" i="11"/>
  <c r="L110" i="11"/>
  <c r="L108" i="11"/>
  <c r="L106" i="11"/>
  <c r="L104" i="11"/>
  <c r="L100" i="11"/>
  <c r="L96" i="11"/>
  <c r="L95" i="10"/>
  <c r="L99" i="10"/>
  <c r="L103" i="10"/>
  <c r="L107" i="10"/>
  <c r="L111" i="10"/>
  <c r="L123" i="10"/>
  <c r="L127" i="10"/>
  <c r="L101" i="15"/>
  <c r="L136" i="13"/>
  <c r="L97" i="11"/>
  <c r="L98" i="10"/>
  <c r="L110" i="10"/>
  <c r="L118" i="10"/>
  <c r="L126" i="10"/>
  <c r="L131" i="10"/>
  <c r="L133" i="10"/>
  <c r="L135" i="10"/>
  <c r="L138" i="10"/>
  <c r="L140" i="10"/>
  <c r="L142" i="10"/>
  <c r="L96" i="12"/>
  <c r="L141" i="11"/>
  <c r="L93" i="15"/>
  <c r="L109" i="15"/>
  <c r="L125" i="15"/>
  <c r="L141" i="15"/>
  <c r="L128" i="13"/>
  <c r="L99" i="11"/>
  <c r="L95" i="11"/>
  <c r="L96" i="10"/>
  <c r="L100" i="10"/>
  <c r="L104" i="10"/>
  <c r="L108" i="10"/>
  <c r="L112" i="10"/>
  <c r="L116" i="10"/>
  <c r="L120" i="10"/>
  <c r="L124" i="10"/>
  <c r="L128" i="10"/>
  <c r="L115" i="10"/>
  <c r="L119" i="10"/>
  <c r="L117" i="15"/>
  <c r="L133" i="15"/>
  <c r="L101" i="11"/>
  <c r="L93" i="11"/>
  <c r="L94" i="10"/>
  <c r="L102" i="10"/>
  <c r="L106" i="10"/>
  <c r="L114" i="10"/>
  <c r="L122" i="10"/>
  <c r="L130" i="10"/>
  <c r="L132" i="10"/>
  <c r="L134" i="10"/>
  <c r="L136" i="10"/>
  <c r="L137" i="10"/>
  <c r="L139" i="10"/>
  <c r="L141" i="10"/>
  <c r="L133" i="13"/>
  <c r="L94" i="12"/>
  <c r="L137" i="11"/>
  <c r="L129" i="11"/>
  <c r="L121" i="11"/>
  <c r="L113" i="11"/>
  <c r="L105" i="11"/>
  <c r="L97" i="10"/>
  <c r="L113" i="10"/>
  <c r="L129" i="10"/>
  <c r="L135" i="11"/>
  <c r="L127" i="11"/>
  <c r="L119" i="11"/>
  <c r="L111" i="11"/>
  <c r="L103" i="11"/>
  <c r="L94" i="11"/>
  <c r="L93" i="10"/>
  <c r="L109" i="10"/>
  <c r="L125" i="10"/>
  <c r="L133" i="11"/>
  <c r="L125" i="11"/>
  <c r="L117" i="11"/>
  <c r="L109" i="11"/>
  <c r="L98" i="11"/>
  <c r="L105" i="10"/>
  <c r="L121" i="10"/>
  <c r="L139" i="11"/>
  <c r="L131" i="11"/>
  <c r="L123" i="11"/>
  <c r="L115" i="11"/>
  <c r="L107" i="11"/>
  <c r="L102" i="11"/>
  <c r="L101" i="10"/>
  <c r="L117" i="10"/>
  <c r="H93" i="15"/>
  <c r="H95" i="15"/>
  <c r="H97" i="15"/>
  <c r="H99" i="15"/>
  <c r="H101" i="15"/>
  <c r="H103" i="15"/>
  <c r="H105" i="15"/>
  <c r="H107" i="15"/>
  <c r="H109" i="15"/>
  <c r="H111" i="15"/>
  <c r="H113" i="15"/>
  <c r="H115" i="15"/>
  <c r="H117" i="15"/>
  <c r="H119" i="15"/>
  <c r="H121" i="15"/>
  <c r="H123" i="15"/>
  <c r="H125" i="15"/>
  <c r="H127" i="15"/>
  <c r="H129" i="15"/>
  <c r="H131" i="15"/>
  <c r="H133" i="15"/>
  <c r="H135" i="15"/>
  <c r="H137" i="15"/>
  <c r="H139" i="15"/>
  <c r="H141" i="15"/>
  <c r="H142" i="13"/>
  <c r="H138" i="13"/>
  <c r="H134" i="13"/>
  <c r="H130" i="13"/>
  <c r="H126" i="13"/>
  <c r="H94" i="15"/>
  <c r="H98" i="15"/>
  <c r="H102" i="15"/>
  <c r="H106" i="15"/>
  <c r="H110" i="15"/>
  <c r="H114" i="15"/>
  <c r="H118" i="15"/>
  <c r="H122" i="15"/>
  <c r="H126" i="15"/>
  <c r="H130" i="15"/>
  <c r="H134" i="15"/>
  <c r="H138" i="15"/>
  <c r="H142" i="15"/>
  <c r="H141" i="13"/>
  <c r="H137" i="13"/>
  <c r="H133" i="13"/>
  <c r="H129" i="13"/>
  <c r="H125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100" i="15"/>
  <c r="H108" i="15"/>
  <c r="H116" i="15"/>
  <c r="H124" i="15"/>
  <c r="H132" i="15"/>
  <c r="H140" i="15"/>
  <c r="H135" i="13"/>
  <c r="H127" i="13"/>
  <c r="H140" i="13"/>
  <c r="H132" i="13"/>
  <c r="H124" i="13"/>
  <c r="H136" i="13"/>
  <c r="H96" i="12"/>
  <c r="H94" i="12"/>
  <c r="H141" i="11"/>
  <c r="H139" i="11"/>
  <c r="H137" i="11"/>
  <c r="H135" i="11"/>
  <c r="H133" i="11"/>
  <c r="H131" i="11"/>
  <c r="H129" i="11"/>
  <c r="H127" i="11"/>
  <c r="H125" i="11"/>
  <c r="H123" i="11"/>
  <c r="H121" i="11"/>
  <c r="H119" i="11"/>
  <c r="H117" i="11"/>
  <c r="H115" i="11"/>
  <c r="H113" i="11"/>
  <c r="H111" i="11"/>
  <c r="H109" i="11"/>
  <c r="H107" i="11"/>
  <c r="H105" i="11"/>
  <c r="H103" i="11"/>
  <c r="H99" i="11"/>
  <c r="H95" i="11"/>
  <c r="H94" i="10"/>
  <c r="H98" i="10"/>
  <c r="H102" i="10"/>
  <c r="H106" i="10"/>
  <c r="H110" i="10"/>
  <c r="H114" i="10"/>
  <c r="H118" i="10"/>
  <c r="H100" i="11"/>
  <c r="H93" i="10"/>
  <c r="H101" i="10"/>
  <c r="H113" i="10"/>
  <c r="H121" i="10"/>
  <c r="H129" i="10"/>
  <c r="H132" i="10"/>
  <c r="H134" i="10"/>
  <c r="H136" i="10"/>
  <c r="H137" i="10"/>
  <c r="H139" i="10"/>
  <c r="H141" i="10"/>
  <c r="H128" i="13"/>
  <c r="H95" i="12"/>
  <c r="H140" i="11"/>
  <c r="H104" i="15"/>
  <c r="H120" i="15"/>
  <c r="H136" i="15"/>
  <c r="H139" i="13"/>
  <c r="H123" i="13"/>
  <c r="H102" i="11"/>
  <c r="H98" i="11"/>
  <c r="H94" i="11"/>
  <c r="H95" i="10"/>
  <c r="H99" i="10"/>
  <c r="H103" i="10"/>
  <c r="H107" i="10"/>
  <c r="H111" i="10"/>
  <c r="H115" i="10"/>
  <c r="H119" i="10"/>
  <c r="H123" i="10"/>
  <c r="H127" i="10"/>
  <c r="H122" i="10"/>
  <c r="H126" i="10"/>
  <c r="H130" i="10"/>
  <c r="H96" i="15"/>
  <c r="H112" i="15"/>
  <c r="H128" i="15"/>
  <c r="H131" i="13"/>
  <c r="H96" i="11"/>
  <c r="H97" i="10"/>
  <c r="H105" i="10"/>
  <c r="H109" i="10"/>
  <c r="H117" i="10"/>
  <c r="H125" i="10"/>
  <c r="H131" i="10"/>
  <c r="H133" i="10"/>
  <c r="H135" i="10"/>
  <c r="H138" i="10"/>
  <c r="H140" i="10"/>
  <c r="H142" i="10"/>
  <c r="H93" i="12"/>
  <c r="H142" i="11"/>
  <c r="H132" i="11"/>
  <c r="H124" i="11"/>
  <c r="H116" i="11"/>
  <c r="H108" i="11"/>
  <c r="H101" i="11"/>
  <c r="H108" i="10"/>
  <c r="H124" i="10"/>
  <c r="H138" i="11"/>
  <c r="H130" i="11"/>
  <c r="H122" i="11"/>
  <c r="H114" i="11"/>
  <c r="H106" i="11"/>
  <c r="H104" i="10"/>
  <c r="H120" i="10"/>
  <c r="H136" i="11"/>
  <c r="H128" i="11"/>
  <c r="H120" i="11"/>
  <c r="H112" i="11"/>
  <c r="H104" i="11"/>
  <c r="H93" i="11"/>
  <c r="H100" i="10"/>
  <c r="H116" i="10"/>
  <c r="H134" i="11"/>
  <c r="H126" i="11"/>
  <c r="H118" i="11"/>
  <c r="H110" i="11"/>
  <c r="H97" i="11"/>
  <c r="H96" i="10"/>
  <c r="H112" i="10"/>
  <c r="H128" i="10"/>
  <c r="D94" i="15"/>
  <c r="D96" i="15"/>
  <c r="D98" i="15"/>
  <c r="D100" i="15"/>
  <c r="D102" i="15"/>
  <c r="D104" i="15"/>
  <c r="D106" i="15"/>
  <c r="D108" i="15"/>
  <c r="D110" i="15"/>
  <c r="D112" i="15"/>
  <c r="D114" i="15"/>
  <c r="D116" i="15"/>
  <c r="D118" i="15"/>
  <c r="D120" i="15"/>
  <c r="D122" i="15"/>
  <c r="D124" i="15"/>
  <c r="D126" i="15"/>
  <c r="D128" i="15"/>
  <c r="D130" i="15"/>
  <c r="D132" i="15"/>
  <c r="D134" i="15"/>
  <c r="D136" i="15"/>
  <c r="D138" i="15"/>
  <c r="D140" i="15"/>
  <c r="D142" i="15"/>
  <c r="D141" i="13"/>
  <c r="D137" i="13"/>
  <c r="D133" i="13"/>
  <c r="D129" i="13"/>
  <c r="D125" i="13"/>
  <c r="D93" i="15"/>
  <c r="D97" i="15"/>
  <c r="D101" i="15"/>
  <c r="D105" i="15"/>
  <c r="D109" i="15"/>
  <c r="D113" i="15"/>
  <c r="D117" i="15"/>
  <c r="D121" i="15"/>
  <c r="D125" i="15"/>
  <c r="D129" i="15"/>
  <c r="D133" i="15"/>
  <c r="D137" i="15"/>
  <c r="D141" i="15"/>
  <c r="D140" i="13"/>
  <c r="D136" i="13"/>
  <c r="D132" i="13"/>
  <c r="D128" i="13"/>
  <c r="D124" i="13"/>
  <c r="D122" i="13"/>
  <c r="D121" i="13"/>
  <c r="D120" i="13"/>
  <c r="D119" i="13"/>
  <c r="D118" i="13"/>
  <c r="D117" i="13"/>
  <c r="D116" i="13"/>
  <c r="D115" i="13"/>
  <c r="D114" i="13"/>
  <c r="D113" i="13"/>
  <c r="D112" i="13"/>
  <c r="D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5" i="15"/>
  <c r="D103" i="15"/>
  <c r="D111" i="15"/>
  <c r="D119" i="15"/>
  <c r="D127" i="15"/>
  <c r="D135" i="15"/>
  <c r="D138" i="13"/>
  <c r="D130" i="13"/>
  <c r="D135" i="13"/>
  <c r="D127" i="13"/>
  <c r="D131" i="13"/>
  <c r="D97" i="12"/>
  <c r="D95" i="12"/>
  <c r="D93" i="12"/>
  <c r="D142" i="11"/>
  <c r="D140" i="11"/>
  <c r="D138" i="11"/>
  <c r="D136" i="11"/>
  <c r="D134" i="11"/>
  <c r="D132" i="11"/>
  <c r="D130" i="11"/>
  <c r="D128" i="11"/>
  <c r="D126" i="11"/>
  <c r="D124" i="11"/>
  <c r="D122" i="11"/>
  <c r="D120" i="11"/>
  <c r="D118" i="11"/>
  <c r="D116" i="11"/>
  <c r="D114" i="11"/>
  <c r="D112" i="11"/>
  <c r="D110" i="11"/>
  <c r="D108" i="11"/>
  <c r="D106" i="11"/>
  <c r="D104" i="11"/>
  <c r="D102" i="11"/>
  <c r="D98" i="11"/>
  <c r="D94" i="11"/>
  <c r="D93" i="10"/>
  <c r="D97" i="10"/>
  <c r="D101" i="10"/>
  <c r="D105" i="10"/>
  <c r="D109" i="10"/>
  <c r="D113" i="10"/>
  <c r="D126" i="13"/>
  <c r="D95" i="11"/>
  <c r="D96" i="10"/>
  <c r="D104" i="10"/>
  <c r="D108" i="10"/>
  <c r="D116" i="10"/>
  <c r="D124" i="10"/>
  <c r="D131" i="10"/>
  <c r="D133" i="10"/>
  <c r="D135" i="10"/>
  <c r="D138" i="10"/>
  <c r="D140" i="10"/>
  <c r="D142" i="10"/>
  <c r="D139" i="13"/>
  <c r="D94" i="12"/>
  <c r="D99" i="15"/>
  <c r="D115" i="15"/>
  <c r="D131" i="15"/>
  <c r="D134" i="13"/>
  <c r="D101" i="11"/>
  <c r="D97" i="11"/>
  <c r="D93" i="11"/>
  <c r="D94" i="10"/>
  <c r="D98" i="10"/>
  <c r="D102" i="10"/>
  <c r="D106" i="10"/>
  <c r="D110" i="10"/>
  <c r="D114" i="10"/>
  <c r="D118" i="10"/>
  <c r="D122" i="10"/>
  <c r="D126" i="10"/>
  <c r="D130" i="10"/>
  <c r="D117" i="10"/>
  <c r="D121" i="10"/>
  <c r="D125" i="10"/>
  <c r="D129" i="10"/>
  <c r="D107" i="15"/>
  <c r="D123" i="15"/>
  <c r="D139" i="15"/>
  <c r="D142" i="13"/>
  <c r="D103" i="11"/>
  <c r="D99" i="11"/>
  <c r="D100" i="10"/>
  <c r="D112" i="10"/>
  <c r="D120" i="10"/>
  <c r="D128" i="10"/>
  <c r="D132" i="10"/>
  <c r="D134" i="10"/>
  <c r="D136" i="10"/>
  <c r="D137" i="10"/>
  <c r="D139" i="10"/>
  <c r="D141" i="10"/>
  <c r="D123" i="13"/>
  <c r="D96" i="12"/>
  <c r="D141" i="11"/>
  <c r="D135" i="11"/>
  <c r="D127" i="11"/>
  <c r="D119" i="11"/>
  <c r="D111" i="11"/>
  <c r="D96" i="11"/>
  <c r="D103" i="10"/>
  <c r="D119" i="10"/>
  <c r="D123" i="10"/>
  <c r="D133" i="11"/>
  <c r="D125" i="11"/>
  <c r="D117" i="11"/>
  <c r="D109" i="11"/>
  <c r="D100" i="11"/>
  <c r="D99" i="10"/>
  <c r="D115" i="10"/>
  <c r="D139" i="11"/>
  <c r="D131" i="11"/>
  <c r="D123" i="11"/>
  <c r="D115" i="11"/>
  <c r="D107" i="11"/>
  <c r="D95" i="10"/>
  <c r="D111" i="10"/>
  <c r="D127" i="10"/>
  <c r="D137" i="11"/>
  <c r="D129" i="11"/>
  <c r="D121" i="11"/>
  <c r="D113" i="11"/>
  <c r="D105" i="11"/>
  <c r="D107" i="10"/>
  <c r="M94" i="15"/>
  <c r="M96" i="15"/>
  <c r="M98" i="15"/>
  <c r="M100" i="15"/>
  <c r="M102" i="15"/>
  <c r="M104" i="15"/>
  <c r="M106" i="15"/>
  <c r="M108" i="15"/>
  <c r="M110" i="15"/>
  <c r="M112" i="15"/>
  <c r="M114" i="15"/>
  <c r="M116" i="15"/>
  <c r="M118" i="15"/>
  <c r="M120" i="15"/>
  <c r="M122" i="15"/>
  <c r="M124" i="15"/>
  <c r="M126" i="15"/>
  <c r="M128" i="15"/>
  <c r="M130" i="15"/>
  <c r="M132" i="15"/>
  <c r="M134" i="15"/>
  <c r="M136" i="15"/>
  <c r="M138" i="15"/>
  <c r="M140" i="15"/>
  <c r="M142" i="15"/>
  <c r="M142" i="13"/>
  <c r="M141" i="13"/>
  <c r="M140" i="13"/>
  <c r="M139" i="13"/>
  <c r="M138" i="13"/>
  <c r="M137" i="13"/>
  <c r="M136" i="13"/>
  <c r="M135" i="13"/>
  <c r="M134" i="13"/>
  <c r="M133" i="13"/>
  <c r="M132" i="13"/>
  <c r="M131" i="13"/>
  <c r="M130" i="13"/>
  <c r="M129" i="13"/>
  <c r="M128" i="13"/>
  <c r="M127" i="13"/>
  <c r="M126" i="13"/>
  <c r="M125" i="13"/>
  <c r="M124" i="13"/>
  <c r="M123" i="13"/>
  <c r="M122" i="13"/>
  <c r="M93" i="15"/>
  <c r="M97" i="15"/>
  <c r="M101" i="15"/>
  <c r="M105" i="15"/>
  <c r="M109" i="15"/>
  <c r="M113" i="15"/>
  <c r="M117" i="15"/>
  <c r="M121" i="15"/>
  <c r="M125" i="15"/>
  <c r="M129" i="15"/>
  <c r="M133" i="15"/>
  <c r="M137" i="15"/>
  <c r="M141" i="15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142" i="12"/>
  <c r="M141" i="12"/>
  <c r="M137" i="12"/>
  <c r="M133" i="12"/>
  <c r="M129" i="12"/>
  <c r="M125" i="12"/>
  <c r="M121" i="12"/>
  <c r="M117" i="12"/>
  <c r="M113" i="12"/>
  <c r="M109" i="12"/>
  <c r="M105" i="12"/>
  <c r="M101" i="12"/>
  <c r="M97" i="12"/>
  <c r="M95" i="15"/>
  <c r="M103" i="15"/>
  <c r="M111" i="15"/>
  <c r="M119" i="15"/>
  <c r="M127" i="15"/>
  <c r="M135" i="15"/>
  <c r="M140" i="12"/>
  <c r="M136" i="12"/>
  <c r="M132" i="12"/>
  <c r="M128" i="12"/>
  <c r="M124" i="12"/>
  <c r="M120" i="12"/>
  <c r="M116" i="12"/>
  <c r="M112" i="12"/>
  <c r="M108" i="12"/>
  <c r="M104" i="12"/>
  <c r="M100" i="12"/>
  <c r="M107" i="15"/>
  <c r="M123" i="15"/>
  <c r="M139" i="15"/>
  <c r="M138" i="12"/>
  <c r="M130" i="12"/>
  <c r="M122" i="12"/>
  <c r="M114" i="12"/>
  <c r="M106" i="12"/>
  <c r="M98" i="12"/>
  <c r="M99" i="11"/>
  <c r="M95" i="11"/>
  <c r="M94" i="10"/>
  <c r="M98" i="10"/>
  <c r="M102" i="10"/>
  <c r="M110" i="10"/>
  <c r="M114" i="10"/>
  <c r="M122" i="10"/>
  <c r="M126" i="10"/>
  <c r="M130" i="10"/>
  <c r="M133" i="10"/>
  <c r="M136" i="10"/>
  <c r="M139" i="10"/>
  <c r="M142" i="10"/>
  <c r="M139" i="12"/>
  <c r="M123" i="12"/>
  <c r="M115" i="12"/>
  <c r="M99" i="12"/>
  <c r="M93" i="12"/>
  <c r="M140" i="11"/>
  <c r="M136" i="11"/>
  <c r="M132" i="11"/>
  <c r="M128" i="11"/>
  <c r="M124" i="11"/>
  <c r="M120" i="11"/>
  <c r="M116" i="11"/>
  <c r="M112" i="11"/>
  <c r="M108" i="11"/>
  <c r="M104" i="11"/>
  <c r="M96" i="11"/>
  <c r="M97" i="10"/>
  <c r="M109" i="10"/>
  <c r="M117" i="10"/>
  <c r="M125" i="10"/>
  <c r="M115" i="15"/>
  <c r="M118" i="12"/>
  <c r="M110" i="12"/>
  <c r="M135" i="12"/>
  <c r="M127" i="12"/>
  <c r="M119" i="12"/>
  <c r="M111" i="12"/>
  <c r="M103" i="12"/>
  <c r="M96" i="12"/>
  <c r="M94" i="12"/>
  <c r="M141" i="11"/>
  <c r="M139" i="11"/>
  <c r="M137" i="11"/>
  <c r="M135" i="11"/>
  <c r="M133" i="11"/>
  <c r="M131" i="11"/>
  <c r="M129" i="11"/>
  <c r="M127" i="11"/>
  <c r="M125" i="11"/>
  <c r="M123" i="11"/>
  <c r="M121" i="11"/>
  <c r="M119" i="11"/>
  <c r="M117" i="11"/>
  <c r="M115" i="11"/>
  <c r="M113" i="11"/>
  <c r="M111" i="11"/>
  <c r="M109" i="11"/>
  <c r="M107" i="11"/>
  <c r="M105" i="11"/>
  <c r="M103" i="11"/>
  <c r="M102" i="11"/>
  <c r="M98" i="11"/>
  <c r="M94" i="11"/>
  <c r="M95" i="10"/>
  <c r="M99" i="10"/>
  <c r="M103" i="10"/>
  <c r="M107" i="10"/>
  <c r="M111" i="10"/>
  <c r="M115" i="10"/>
  <c r="M119" i="10"/>
  <c r="M123" i="10"/>
  <c r="M127" i="10"/>
  <c r="M106" i="10"/>
  <c r="M118" i="10"/>
  <c r="M131" i="10"/>
  <c r="M132" i="10"/>
  <c r="M134" i="10"/>
  <c r="M135" i="10"/>
  <c r="M137" i="10"/>
  <c r="M138" i="10"/>
  <c r="M140" i="10"/>
  <c r="M141" i="10"/>
  <c r="M131" i="12"/>
  <c r="M107" i="12"/>
  <c r="M95" i="12"/>
  <c r="M142" i="11"/>
  <c r="M138" i="11"/>
  <c r="M134" i="11"/>
  <c r="M130" i="11"/>
  <c r="M126" i="11"/>
  <c r="M122" i="11"/>
  <c r="M118" i="11"/>
  <c r="M114" i="11"/>
  <c r="M110" i="11"/>
  <c r="M106" i="11"/>
  <c r="M100" i="11"/>
  <c r="M93" i="10"/>
  <c r="M101" i="10"/>
  <c r="M105" i="10"/>
  <c r="M113" i="10"/>
  <c r="M121" i="10"/>
  <c r="M129" i="10"/>
  <c r="M99" i="15"/>
  <c r="M131" i="15"/>
  <c r="M134" i="12"/>
  <c r="M126" i="12"/>
  <c r="M102" i="12"/>
  <c r="M97" i="11"/>
  <c r="M104" i="10"/>
  <c r="M120" i="10"/>
  <c r="M101" i="11"/>
  <c r="M100" i="10"/>
  <c r="M116" i="10"/>
  <c r="M96" i="10"/>
  <c r="M112" i="10"/>
  <c r="M128" i="10"/>
  <c r="M93" i="11"/>
  <c r="M108" i="10"/>
  <c r="M124" i="10"/>
  <c r="I93" i="15"/>
  <c r="I95" i="15"/>
  <c r="I97" i="15"/>
  <c r="I99" i="15"/>
  <c r="I101" i="15"/>
  <c r="I103" i="15"/>
  <c r="I105" i="15"/>
  <c r="I107" i="15"/>
  <c r="I109" i="15"/>
  <c r="I111" i="15"/>
  <c r="I113" i="15"/>
  <c r="I115" i="15"/>
  <c r="I117" i="15"/>
  <c r="I119" i="15"/>
  <c r="I121" i="15"/>
  <c r="I123" i="15"/>
  <c r="I125" i="15"/>
  <c r="I127" i="15"/>
  <c r="I129" i="15"/>
  <c r="I131" i="15"/>
  <c r="I133" i="15"/>
  <c r="I135" i="15"/>
  <c r="I137" i="15"/>
  <c r="I139" i="15"/>
  <c r="I141" i="15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96" i="15"/>
  <c r="I100" i="15"/>
  <c r="I104" i="15"/>
  <c r="I108" i="15"/>
  <c r="I112" i="15"/>
  <c r="I116" i="15"/>
  <c r="I120" i="15"/>
  <c r="I124" i="15"/>
  <c r="I128" i="15"/>
  <c r="I132" i="15"/>
  <c r="I136" i="15"/>
  <c r="I140" i="15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142" i="12"/>
  <c r="I140" i="12"/>
  <c r="I136" i="12"/>
  <c r="I132" i="12"/>
  <c r="I128" i="12"/>
  <c r="I124" i="12"/>
  <c r="I120" i="12"/>
  <c r="I116" i="12"/>
  <c r="I112" i="12"/>
  <c r="I108" i="12"/>
  <c r="I104" i="12"/>
  <c r="I100" i="12"/>
  <c r="I98" i="15"/>
  <c r="I106" i="15"/>
  <c r="I114" i="15"/>
  <c r="I122" i="15"/>
  <c r="I130" i="15"/>
  <c r="I138" i="15"/>
  <c r="I139" i="12"/>
  <c r="I135" i="12"/>
  <c r="I131" i="12"/>
  <c r="I127" i="12"/>
  <c r="I123" i="12"/>
  <c r="I119" i="12"/>
  <c r="I115" i="12"/>
  <c r="I111" i="12"/>
  <c r="I107" i="12"/>
  <c r="I103" i="12"/>
  <c r="I99" i="12"/>
  <c r="I102" i="15"/>
  <c r="I118" i="15"/>
  <c r="I134" i="15"/>
  <c r="I141" i="12"/>
  <c r="I133" i="12"/>
  <c r="I125" i="12"/>
  <c r="I117" i="12"/>
  <c r="I109" i="12"/>
  <c r="I101" i="12"/>
  <c r="I102" i="11"/>
  <c r="I98" i="11"/>
  <c r="I94" i="11"/>
  <c r="I93" i="10"/>
  <c r="I97" i="10"/>
  <c r="I101" i="10"/>
  <c r="I105" i="10"/>
  <c r="I109" i="10"/>
  <c r="I113" i="10"/>
  <c r="I117" i="10"/>
  <c r="I121" i="10"/>
  <c r="I125" i="10"/>
  <c r="I129" i="10"/>
  <c r="I131" i="10"/>
  <c r="I134" i="10"/>
  <c r="I135" i="10"/>
  <c r="I137" i="10"/>
  <c r="I138" i="10"/>
  <c r="I140" i="10"/>
  <c r="I141" i="10"/>
  <c r="I134" i="12"/>
  <c r="I118" i="12"/>
  <c r="I110" i="12"/>
  <c r="I96" i="12"/>
  <c r="I139" i="11"/>
  <c r="I135" i="11"/>
  <c r="I131" i="11"/>
  <c r="I127" i="11"/>
  <c r="I123" i="11"/>
  <c r="I119" i="11"/>
  <c r="I115" i="11"/>
  <c r="I111" i="11"/>
  <c r="I107" i="11"/>
  <c r="I103" i="11"/>
  <c r="I99" i="11"/>
  <c r="I100" i="10"/>
  <c r="I112" i="10"/>
  <c r="I120" i="10"/>
  <c r="I128" i="10"/>
  <c r="I94" i="15"/>
  <c r="I126" i="15"/>
  <c r="I137" i="12"/>
  <c r="I129" i="12"/>
  <c r="I105" i="12"/>
  <c r="I138" i="12"/>
  <c r="I130" i="12"/>
  <c r="I122" i="12"/>
  <c r="I114" i="12"/>
  <c r="I106" i="12"/>
  <c r="I98" i="12"/>
  <c r="I95" i="12"/>
  <c r="I93" i="12"/>
  <c r="I142" i="11"/>
  <c r="I140" i="11"/>
  <c r="I138" i="11"/>
  <c r="I136" i="11"/>
  <c r="I134" i="11"/>
  <c r="I132" i="11"/>
  <c r="I130" i="11"/>
  <c r="I128" i="11"/>
  <c r="I126" i="11"/>
  <c r="I124" i="11"/>
  <c r="I122" i="11"/>
  <c r="I120" i="11"/>
  <c r="I118" i="11"/>
  <c r="I116" i="11"/>
  <c r="I114" i="11"/>
  <c r="I112" i="11"/>
  <c r="I110" i="11"/>
  <c r="I108" i="11"/>
  <c r="I106" i="11"/>
  <c r="I104" i="11"/>
  <c r="I101" i="11"/>
  <c r="I97" i="11"/>
  <c r="I93" i="11"/>
  <c r="I94" i="10"/>
  <c r="I98" i="10"/>
  <c r="I102" i="10"/>
  <c r="I106" i="10"/>
  <c r="I110" i="10"/>
  <c r="I114" i="10"/>
  <c r="I118" i="10"/>
  <c r="I122" i="10"/>
  <c r="I126" i="10"/>
  <c r="I130" i="10"/>
  <c r="I132" i="10"/>
  <c r="I133" i="10"/>
  <c r="I136" i="10"/>
  <c r="I139" i="10"/>
  <c r="I142" i="10"/>
  <c r="I126" i="12"/>
  <c r="I102" i="12"/>
  <c r="I94" i="12"/>
  <c r="I141" i="11"/>
  <c r="I137" i="11"/>
  <c r="I133" i="11"/>
  <c r="I129" i="11"/>
  <c r="I125" i="11"/>
  <c r="I121" i="11"/>
  <c r="I117" i="11"/>
  <c r="I113" i="11"/>
  <c r="I109" i="11"/>
  <c r="I105" i="11"/>
  <c r="I95" i="11"/>
  <c r="I96" i="10"/>
  <c r="I104" i="10"/>
  <c r="I108" i="10"/>
  <c r="I116" i="10"/>
  <c r="I124" i="10"/>
  <c r="I110" i="15"/>
  <c r="I142" i="15"/>
  <c r="I121" i="12"/>
  <c r="I113" i="12"/>
  <c r="I97" i="12"/>
  <c r="I99" i="10"/>
  <c r="I115" i="10"/>
  <c r="I96" i="11"/>
  <c r="I95" i="10"/>
  <c r="I111" i="10"/>
  <c r="I127" i="10"/>
  <c r="I100" i="11"/>
  <c r="I107" i="10"/>
  <c r="I123" i="10"/>
  <c r="I103" i="10"/>
  <c r="I119" i="10"/>
  <c r="E94" i="15"/>
  <c r="E96" i="15"/>
  <c r="E98" i="15"/>
  <c r="E100" i="15"/>
  <c r="E102" i="15"/>
  <c r="E104" i="15"/>
  <c r="E106" i="15"/>
  <c r="E108" i="15"/>
  <c r="E110" i="15"/>
  <c r="E112" i="15"/>
  <c r="E114" i="15"/>
  <c r="E116" i="15"/>
  <c r="E118" i="15"/>
  <c r="E120" i="15"/>
  <c r="E122" i="15"/>
  <c r="E124" i="15"/>
  <c r="E126" i="15"/>
  <c r="E128" i="15"/>
  <c r="E130" i="15"/>
  <c r="E132" i="15"/>
  <c r="E134" i="15"/>
  <c r="E136" i="15"/>
  <c r="E138" i="15"/>
  <c r="E140" i="15"/>
  <c r="E142" i="15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95" i="15"/>
  <c r="E99" i="15"/>
  <c r="E103" i="15"/>
  <c r="E107" i="15"/>
  <c r="E111" i="15"/>
  <c r="E115" i="15"/>
  <c r="E119" i="15"/>
  <c r="E123" i="15"/>
  <c r="E127" i="15"/>
  <c r="E131" i="15"/>
  <c r="E135" i="15"/>
  <c r="E139" i="15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142" i="12"/>
  <c r="E139" i="12"/>
  <c r="E135" i="12"/>
  <c r="E131" i="12"/>
  <c r="E127" i="12"/>
  <c r="E123" i="12"/>
  <c r="E119" i="12"/>
  <c r="E115" i="12"/>
  <c r="E111" i="12"/>
  <c r="E107" i="12"/>
  <c r="E103" i="12"/>
  <c r="E99" i="12"/>
  <c r="E93" i="15"/>
  <c r="E101" i="15"/>
  <c r="E109" i="15"/>
  <c r="E117" i="15"/>
  <c r="E125" i="15"/>
  <c r="E133" i="15"/>
  <c r="E141" i="15"/>
  <c r="E138" i="12"/>
  <c r="E134" i="12"/>
  <c r="E130" i="12"/>
  <c r="E126" i="12"/>
  <c r="E122" i="12"/>
  <c r="E118" i="12"/>
  <c r="E114" i="12"/>
  <c r="E110" i="12"/>
  <c r="E106" i="12"/>
  <c r="E102" i="12"/>
  <c r="E98" i="12"/>
  <c r="E97" i="15"/>
  <c r="E113" i="15"/>
  <c r="E129" i="15"/>
  <c r="E136" i="12"/>
  <c r="E128" i="12"/>
  <c r="E120" i="12"/>
  <c r="E112" i="12"/>
  <c r="E104" i="12"/>
  <c r="E101" i="11"/>
  <c r="E97" i="11"/>
  <c r="E93" i="11"/>
  <c r="E96" i="10"/>
  <c r="E100" i="10"/>
  <c r="E104" i="10"/>
  <c r="E108" i="10"/>
  <c r="E112" i="10"/>
  <c r="E116" i="10"/>
  <c r="E132" i="10"/>
  <c r="E133" i="10"/>
  <c r="E136" i="10"/>
  <c r="E139" i="10"/>
  <c r="E142" i="10"/>
  <c r="E129" i="12"/>
  <c r="E105" i="12"/>
  <c r="E95" i="12"/>
  <c r="E142" i="11"/>
  <c r="E138" i="11"/>
  <c r="E134" i="11"/>
  <c r="E130" i="11"/>
  <c r="E126" i="11"/>
  <c r="E122" i="11"/>
  <c r="E118" i="11"/>
  <c r="E114" i="11"/>
  <c r="E110" i="11"/>
  <c r="E106" i="11"/>
  <c r="E94" i="11"/>
  <c r="E95" i="10"/>
  <c r="E103" i="10"/>
  <c r="E107" i="10"/>
  <c r="E115" i="10"/>
  <c r="E123" i="10"/>
  <c r="E137" i="15"/>
  <c r="E124" i="12"/>
  <c r="E100" i="12"/>
  <c r="E141" i="12"/>
  <c r="E133" i="12"/>
  <c r="E125" i="12"/>
  <c r="E117" i="12"/>
  <c r="E109" i="12"/>
  <c r="E101" i="12"/>
  <c r="E96" i="12"/>
  <c r="E94" i="12"/>
  <c r="E141" i="11"/>
  <c r="E139" i="11"/>
  <c r="E137" i="11"/>
  <c r="E135" i="11"/>
  <c r="E133" i="11"/>
  <c r="E131" i="11"/>
  <c r="E129" i="11"/>
  <c r="E127" i="11"/>
  <c r="E125" i="11"/>
  <c r="E123" i="11"/>
  <c r="E121" i="11"/>
  <c r="E119" i="11"/>
  <c r="E117" i="11"/>
  <c r="E115" i="11"/>
  <c r="E113" i="11"/>
  <c r="E111" i="11"/>
  <c r="E109" i="11"/>
  <c r="E107" i="11"/>
  <c r="E105" i="11"/>
  <c r="E100" i="11"/>
  <c r="E96" i="11"/>
  <c r="E93" i="10"/>
  <c r="E97" i="10"/>
  <c r="E101" i="10"/>
  <c r="E105" i="10"/>
  <c r="E109" i="10"/>
  <c r="E113" i="10"/>
  <c r="E117" i="10"/>
  <c r="E121" i="10"/>
  <c r="E125" i="10"/>
  <c r="E129" i="10"/>
  <c r="E120" i="10"/>
  <c r="E124" i="10"/>
  <c r="E128" i="10"/>
  <c r="E131" i="10"/>
  <c r="E134" i="10"/>
  <c r="E135" i="10"/>
  <c r="E137" i="10"/>
  <c r="E138" i="10"/>
  <c r="E140" i="10"/>
  <c r="E141" i="10"/>
  <c r="E137" i="12"/>
  <c r="E121" i="12"/>
  <c r="E113" i="12"/>
  <c r="E97" i="12"/>
  <c r="E93" i="12"/>
  <c r="E140" i="11"/>
  <c r="E136" i="11"/>
  <c r="E132" i="11"/>
  <c r="E128" i="11"/>
  <c r="E124" i="11"/>
  <c r="E120" i="11"/>
  <c r="E116" i="11"/>
  <c r="E112" i="11"/>
  <c r="E108" i="11"/>
  <c r="E104" i="11"/>
  <c r="E102" i="11"/>
  <c r="E98" i="11"/>
  <c r="E99" i="10"/>
  <c r="E111" i="10"/>
  <c r="E119" i="10"/>
  <c r="E127" i="10"/>
  <c r="E105" i="15"/>
  <c r="E121" i="15"/>
  <c r="E140" i="12"/>
  <c r="E132" i="12"/>
  <c r="E116" i="12"/>
  <c r="E108" i="12"/>
  <c r="E103" i="11"/>
  <c r="E94" i="10"/>
  <c r="E110" i="10"/>
  <c r="E126" i="10"/>
  <c r="E106" i="10"/>
  <c r="E122" i="10"/>
  <c r="E95" i="11"/>
  <c r="E102" i="10"/>
  <c r="E118" i="10"/>
  <c r="E99" i="11"/>
  <c r="E98" i="10"/>
  <c r="E114" i="10"/>
  <c r="E130" i="10"/>
  <c r="N93" i="15"/>
  <c r="N94" i="15"/>
  <c r="N95" i="15"/>
  <c r="N96" i="15"/>
  <c r="N97" i="15"/>
  <c r="N98" i="15"/>
  <c r="N99" i="15"/>
  <c r="N100" i="15"/>
  <c r="N101" i="15"/>
  <c r="N102" i="15"/>
  <c r="N103" i="15"/>
  <c r="N104" i="15"/>
  <c r="N105" i="15"/>
  <c r="N106" i="15"/>
  <c r="N107" i="15"/>
  <c r="N108" i="15"/>
  <c r="N109" i="15"/>
  <c r="N110" i="15"/>
  <c r="N111" i="15"/>
  <c r="N112" i="15"/>
  <c r="N113" i="15"/>
  <c r="N114" i="15"/>
  <c r="N115" i="15"/>
  <c r="N116" i="15"/>
  <c r="N117" i="15"/>
  <c r="N118" i="15"/>
  <c r="N119" i="15"/>
  <c r="N120" i="15"/>
  <c r="N121" i="15"/>
  <c r="N122" i="15"/>
  <c r="N123" i="15"/>
  <c r="N124" i="15"/>
  <c r="N125" i="15"/>
  <c r="N126" i="15"/>
  <c r="N127" i="15"/>
  <c r="N128" i="15"/>
  <c r="N129" i="15"/>
  <c r="N130" i="15"/>
  <c r="N131" i="15"/>
  <c r="N132" i="15"/>
  <c r="N133" i="15"/>
  <c r="N134" i="15"/>
  <c r="N135" i="15"/>
  <c r="N136" i="15"/>
  <c r="N137" i="15"/>
  <c r="N138" i="15"/>
  <c r="N139" i="15"/>
  <c r="N140" i="15"/>
  <c r="N141" i="15"/>
  <c r="N142" i="15"/>
  <c r="N142" i="13"/>
  <c r="N138" i="13"/>
  <c r="N134" i="13"/>
  <c r="N130" i="13"/>
  <c r="N126" i="13"/>
  <c r="N122" i="13"/>
  <c r="N141" i="13"/>
  <c r="N137" i="13"/>
  <c r="N133" i="13"/>
  <c r="N129" i="13"/>
  <c r="N125" i="13"/>
  <c r="N139" i="13"/>
  <c r="N131" i="13"/>
  <c r="N123" i="13"/>
  <c r="N120" i="13"/>
  <c r="N118" i="13"/>
  <c r="N116" i="13"/>
  <c r="N114" i="13"/>
  <c r="N112" i="13"/>
  <c r="N110" i="13"/>
  <c r="N108" i="13"/>
  <c r="N106" i="13"/>
  <c r="N104" i="13"/>
  <c r="N102" i="13"/>
  <c r="N100" i="13"/>
  <c r="N98" i="13"/>
  <c r="N96" i="13"/>
  <c r="N94" i="13"/>
  <c r="N141" i="12"/>
  <c r="N140" i="12"/>
  <c r="N136" i="12"/>
  <c r="N132" i="12"/>
  <c r="N128" i="12"/>
  <c r="N124" i="12"/>
  <c r="N120" i="12"/>
  <c r="N116" i="12"/>
  <c r="N112" i="12"/>
  <c r="N108" i="12"/>
  <c r="N104" i="12"/>
  <c r="N100" i="12"/>
  <c r="N136" i="13"/>
  <c r="N128" i="13"/>
  <c r="N139" i="12"/>
  <c r="N135" i="12"/>
  <c r="N131" i="12"/>
  <c r="N127" i="12"/>
  <c r="N123" i="12"/>
  <c r="N119" i="12"/>
  <c r="N115" i="12"/>
  <c r="N111" i="12"/>
  <c r="N107" i="12"/>
  <c r="N103" i="12"/>
  <c r="N99" i="12"/>
  <c r="N96" i="12"/>
  <c r="N95" i="12"/>
  <c r="N94" i="12"/>
  <c r="N93" i="12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132" i="13"/>
  <c r="N137" i="12"/>
  <c r="N129" i="12"/>
  <c r="N121" i="12"/>
  <c r="N113" i="12"/>
  <c r="N105" i="12"/>
  <c r="N97" i="12"/>
  <c r="N93" i="10"/>
  <c r="N97" i="10"/>
  <c r="N101" i="10"/>
  <c r="N105" i="10"/>
  <c r="N109" i="10"/>
  <c r="N113" i="10"/>
  <c r="N119" i="13"/>
  <c r="N111" i="13"/>
  <c r="N103" i="13"/>
  <c r="N95" i="13"/>
  <c r="N130" i="12"/>
  <c r="N106" i="12"/>
  <c r="N96" i="10"/>
  <c r="N104" i="10"/>
  <c r="N108" i="10"/>
  <c r="N116" i="10"/>
  <c r="N124" i="10"/>
  <c r="N124" i="13"/>
  <c r="N133" i="12"/>
  <c r="N125" i="12"/>
  <c r="N101" i="12"/>
  <c r="N135" i="13"/>
  <c r="N121" i="13"/>
  <c r="N117" i="13"/>
  <c r="N113" i="13"/>
  <c r="N109" i="13"/>
  <c r="N105" i="13"/>
  <c r="N101" i="13"/>
  <c r="N97" i="13"/>
  <c r="N93" i="13"/>
  <c r="N134" i="12"/>
  <c r="N126" i="12"/>
  <c r="N118" i="12"/>
  <c r="N110" i="12"/>
  <c r="N102" i="12"/>
  <c r="N94" i="10"/>
  <c r="N98" i="10"/>
  <c r="N102" i="10"/>
  <c r="N106" i="10"/>
  <c r="N110" i="10"/>
  <c r="N114" i="10"/>
  <c r="N118" i="10"/>
  <c r="N122" i="10"/>
  <c r="N126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17" i="10"/>
  <c r="N121" i="10"/>
  <c r="N125" i="10"/>
  <c r="N129" i="10"/>
  <c r="N127" i="13"/>
  <c r="N115" i="13"/>
  <c r="N107" i="13"/>
  <c r="N99" i="13"/>
  <c r="N142" i="12"/>
  <c r="N138" i="12"/>
  <c r="N122" i="12"/>
  <c r="N114" i="12"/>
  <c r="N98" i="12"/>
  <c r="N100" i="10"/>
  <c r="N112" i="10"/>
  <c r="N120" i="10"/>
  <c r="N128" i="10"/>
  <c r="N140" i="13"/>
  <c r="N117" i="12"/>
  <c r="N109" i="12"/>
  <c r="N95" i="10"/>
  <c r="N111" i="10"/>
  <c r="N127" i="10"/>
  <c r="N107" i="10"/>
  <c r="N123" i="10"/>
  <c r="N103" i="10"/>
  <c r="N119" i="10"/>
  <c r="N99" i="10"/>
  <c r="N115" i="10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1" i="13"/>
  <c r="J137" i="13"/>
  <c r="J133" i="13"/>
  <c r="J129" i="13"/>
  <c r="J125" i="13"/>
  <c r="J140" i="13"/>
  <c r="J136" i="13"/>
  <c r="J132" i="13"/>
  <c r="J128" i="13"/>
  <c r="J124" i="13"/>
  <c r="J142" i="13"/>
  <c r="J134" i="13"/>
  <c r="J126" i="13"/>
  <c r="J121" i="13"/>
  <c r="J119" i="13"/>
  <c r="J117" i="13"/>
  <c r="J115" i="13"/>
  <c r="J113" i="13"/>
  <c r="J111" i="13"/>
  <c r="J109" i="13"/>
  <c r="J107" i="13"/>
  <c r="J105" i="13"/>
  <c r="J103" i="13"/>
  <c r="J101" i="13"/>
  <c r="J99" i="13"/>
  <c r="J97" i="13"/>
  <c r="J95" i="13"/>
  <c r="J93" i="13"/>
  <c r="J142" i="12"/>
  <c r="J139" i="12"/>
  <c r="J135" i="12"/>
  <c r="J131" i="12"/>
  <c r="J127" i="12"/>
  <c r="J123" i="12"/>
  <c r="J119" i="12"/>
  <c r="J115" i="12"/>
  <c r="J111" i="12"/>
  <c r="J107" i="12"/>
  <c r="J103" i="12"/>
  <c r="J99" i="12"/>
  <c r="J139" i="13"/>
  <c r="J131" i="13"/>
  <c r="J123" i="13"/>
  <c r="J138" i="12"/>
  <c r="J134" i="12"/>
  <c r="J130" i="12"/>
  <c r="J126" i="12"/>
  <c r="J122" i="12"/>
  <c r="J118" i="12"/>
  <c r="J114" i="12"/>
  <c r="J110" i="12"/>
  <c r="J106" i="12"/>
  <c r="J102" i="12"/>
  <c r="J98" i="12"/>
  <c r="J96" i="12"/>
  <c r="J95" i="12"/>
  <c r="J94" i="12"/>
  <c r="J93" i="12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127" i="13"/>
  <c r="J140" i="12"/>
  <c r="J132" i="12"/>
  <c r="J124" i="12"/>
  <c r="J116" i="12"/>
  <c r="J108" i="12"/>
  <c r="J100" i="12"/>
  <c r="J96" i="10"/>
  <c r="J100" i="10"/>
  <c r="J104" i="10"/>
  <c r="J108" i="10"/>
  <c r="J112" i="10"/>
  <c r="J116" i="10"/>
  <c r="J120" i="10"/>
  <c r="J124" i="10"/>
  <c r="J128" i="10"/>
  <c r="J122" i="13"/>
  <c r="J114" i="13"/>
  <c r="J106" i="13"/>
  <c r="J98" i="13"/>
  <c r="J141" i="12"/>
  <c r="J125" i="12"/>
  <c r="J101" i="12"/>
  <c r="J99" i="10"/>
  <c r="J111" i="10"/>
  <c r="J119" i="10"/>
  <c r="J127" i="10"/>
  <c r="J135" i="13"/>
  <c r="J120" i="12"/>
  <c r="J112" i="12"/>
  <c r="J130" i="13"/>
  <c r="J120" i="13"/>
  <c r="J116" i="13"/>
  <c r="J112" i="13"/>
  <c r="J108" i="13"/>
  <c r="J104" i="13"/>
  <c r="J100" i="13"/>
  <c r="J96" i="13"/>
  <c r="J137" i="12"/>
  <c r="J129" i="12"/>
  <c r="J121" i="12"/>
  <c r="J113" i="12"/>
  <c r="J105" i="12"/>
  <c r="J97" i="12"/>
  <c r="J93" i="10"/>
  <c r="J97" i="10"/>
  <c r="J101" i="10"/>
  <c r="J105" i="10"/>
  <c r="J109" i="10"/>
  <c r="J113" i="10"/>
  <c r="J117" i="10"/>
  <c r="J121" i="10"/>
  <c r="J125" i="10"/>
  <c r="J129" i="10"/>
  <c r="J131" i="10"/>
  <c r="J132" i="10"/>
  <c r="J133" i="10"/>
  <c r="J134" i="10"/>
  <c r="J135" i="10"/>
  <c r="J136" i="10"/>
  <c r="J137" i="10"/>
  <c r="J138" i="10"/>
  <c r="J139" i="10"/>
  <c r="J140" i="10"/>
  <c r="J141" i="10"/>
  <c r="J142" i="10"/>
  <c r="J138" i="13"/>
  <c r="J118" i="13"/>
  <c r="J110" i="13"/>
  <c r="J102" i="13"/>
  <c r="J94" i="13"/>
  <c r="J133" i="12"/>
  <c r="J117" i="12"/>
  <c r="J109" i="12"/>
  <c r="J95" i="10"/>
  <c r="J103" i="10"/>
  <c r="J107" i="10"/>
  <c r="J115" i="10"/>
  <c r="J123" i="10"/>
  <c r="J136" i="12"/>
  <c r="J128" i="12"/>
  <c r="J104" i="12"/>
  <c r="J106" i="10"/>
  <c r="J122" i="10"/>
  <c r="J102" i="10"/>
  <c r="J118" i="10"/>
  <c r="J98" i="10"/>
  <c r="J114" i="10"/>
  <c r="J130" i="10"/>
  <c r="J94" i="10"/>
  <c r="J110" i="10"/>
  <c r="J126" i="10"/>
  <c r="F93" i="15"/>
  <c r="F94" i="15"/>
  <c r="F95" i="15"/>
  <c r="F96" i="15"/>
  <c r="F97" i="15"/>
  <c r="F98" i="15"/>
  <c r="F99" i="15"/>
  <c r="F100" i="15"/>
  <c r="F101" i="15"/>
  <c r="F102" i="15"/>
  <c r="F103" i="15"/>
  <c r="F104" i="15"/>
  <c r="F105" i="15"/>
  <c r="F106" i="15"/>
  <c r="F107" i="15"/>
  <c r="F108" i="15"/>
  <c r="F109" i="15"/>
  <c r="F110" i="15"/>
  <c r="F111" i="15"/>
  <c r="F112" i="15"/>
  <c r="F113" i="15"/>
  <c r="F114" i="15"/>
  <c r="F115" i="15"/>
  <c r="F116" i="15"/>
  <c r="F117" i="15"/>
  <c r="F118" i="15"/>
  <c r="F119" i="15"/>
  <c r="F120" i="15"/>
  <c r="F121" i="15"/>
  <c r="F122" i="15"/>
  <c r="F123" i="15"/>
  <c r="F124" i="15"/>
  <c r="F125" i="15"/>
  <c r="F126" i="15"/>
  <c r="F127" i="15"/>
  <c r="F128" i="15"/>
  <c r="F129" i="15"/>
  <c r="F130" i="15"/>
  <c r="F131" i="15"/>
  <c r="F132" i="15"/>
  <c r="F133" i="15"/>
  <c r="F134" i="15"/>
  <c r="F135" i="15"/>
  <c r="F136" i="15"/>
  <c r="F137" i="15"/>
  <c r="F138" i="15"/>
  <c r="F139" i="15"/>
  <c r="F140" i="15"/>
  <c r="F141" i="15"/>
  <c r="F142" i="15"/>
  <c r="F140" i="13"/>
  <c r="F136" i="13"/>
  <c r="F132" i="13"/>
  <c r="F128" i="13"/>
  <c r="F124" i="13"/>
  <c r="F139" i="13"/>
  <c r="F135" i="13"/>
  <c r="F131" i="13"/>
  <c r="F127" i="13"/>
  <c r="F123" i="13"/>
  <c r="F137" i="13"/>
  <c r="F129" i="13"/>
  <c r="F122" i="13"/>
  <c r="F120" i="13"/>
  <c r="F118" i="13"/>
  <c r="F116" i="13"/>
  <c r="F114" i="13"/>
  <c r="F112" i="13"/>
  <c r="F110" i="13"/>
  <c r="F108" i="13"/>
  <c r="F106" i="13"/>
  <c r="F104" i="13"/>
  <c r="F102" i="13"/>
  <c r="F100" i="13"/>
  <c r="F98" i="13"/>
  <c r="F96" i="13"/>
  <c r="F94" i="13"/>
  <c r="F138" i="12"/>
  <c r="F134" i="12"/>
  <c r="F130" i="12"/>
  <c r="F126" i="12"/>
  <c r="F122" i="12"/>
  <c r="F118" i="12"/>
  <c r="F114" i="12"/>
  <c r="F110" i="12"/>
  <c r="F106" i="12"/>
  <c r="F102" i="12"/>
  <c r="F98" i="12"/>
  <c r="F142" i="13"/>
  <c r="F134" i="13"/>
  <c r="F126" i="13"/>
  <c r="F141" i="12"/>
  <c r="F137" i="12"/>
  <c r="F133" i="12"/>
  <c r="F129" i="12"/>
  <c r="F125" i="12"/>
  <c r="F121" i="12"/>
  <c r="F117" i="12"/>
  <c r="F113" i="12"/>
  <c r="F109" i="12"/>
  <c r="F105" i="12"/>
  <c r="F101" i="12"/>
  <c r="F97" i="12"/>
  <c r="F96" i="12"/>
  <c r="F95" i="12"/>
  <c r="F94" i="12"/>
  <c r="F93" i="12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138" i="13"/>
  <c r="F135" i="12"/>
  <c r="F127" i="12"/>
  <c r="F119" i="12"/>
  <c r="F111" i="12"/>
  <c r="F103" i="12"/>
  <c r="F95" i="10"/>
  <c r="F99" i="10"/>
  <c r="F103" i="10"/>
  <c r="F107" i="10"/>
  <c r="F111" i="10"/>
  <c r="F115" i="10"/>
  <c r="F119" i="10"/>
  <c r="F133" i="13"/>
  <c r="F117" i="13"/>
  <c r="F109" i="13"/>
  <c r="F101" i="13"/>
  <c r="F93" i="13"/>
  <c r="F136" i="12"/>
  <c r="F120" i="12"/>
  <c r="F112" i="12"/>
  <c r="F94" i="10"/>
  <c r="F102" i="10"/>
  <c r="F106" i="10"/>
  <c r="F114" i="10"/>
  <c r="F122" i="10"/>
  <c r="F130" i="10"/>
  <c r="F139" i="12"/>
  <c r="F131" i="12"/>
  <c r="F107" i="12"/>
  <c r="F141" i="13"/>
  <c r="F125" i="13"/>
  <c r="F119" i="13"/>
  <c r="F115" i="13"/>
  <c r="F111" i="13"/>
  <c r="F107" i="13"/>
  <c r="F103" i="13"/>
  <c r="F99" i="13"/>
  <c r="F95" i="13"/>
  <c r="F142" i="12"/>
  <c r="F140" i="12"/>
  <c r="F132" i="12"/>
  <c r="F124" i="12"/>
  <c r="F116" i="12"/>
  <c r="F108" i="12"/>
  <c r="F100" i="12"/>
  <c r="F96" i="10"/>
  <c r="F100" i="10"/>
  <c r="F104" i="10"/>
  <c r="F108" i="10"/>
  <c r="F112" i="10"/>
  <c r="F116" i="10"/>
  <c r="F120" i="10"/>
  <c r="F124" i="10"/>
  <c r="F128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23" i="10"/>
  <c r="F127" i="10"/>
  <c r="F121" i="13"/>
  <c r="F113" i="13"/>
  <c r="F105" i="13"/>
  <c r="F97" i="13"/>
  <c r="F128" i="12"/>
  <c r="F104" i="12"/>
  <c r="F98" i="10"/>
  <c r="F110" i="10"/>
  <c r="F118" i="10"/>
  <c r="F126" i="10"/>
  <c r="F130" i="13"/>
  <c r="F123" i="12"/>
  <c r="F115" i="12"/>
  <c r="F99" i="12"/>
  <c r="F101" i="10"/>
  <c r="F117" i="10"/>
  <c r="F97" i="10"/>
  <c r="F113" i="10"/>
  <c r="F129" i="10"/>
  <c r="F93" i="10"/>
  <c r="F109" i="10"/>
  <c r="F125" i="10"/>
  <c r="F105" i="10"/>
  <c r="F121" i="10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2" i="13"/>
  <c r="C138" i="13"/>
  <c r="C134" i="13"/>
  <c r="C130" i="13"/>
  <c r="C126" i="13"/>
  <c r="C141" i="13"/>
  <c r="C137" i="13"/>
  <c r="C133" i="13"/>
  <c r="C129" i="13"/>
  <c r="C125" i="13"/>
  <c r="C139" i="13"/>
  <c r="C131" i="13"/>
  <c r="C123" i="13"/>
  <c r="C140" i="12"/>
  <c r="C136" i="12"/>
  <c r="C132" i="12"/>
  <c r="C128" i="12"/>
  <c r="C124" i="12"/>
  <c r="C120" i="12"/>
  <c r="C116" i="12"/>
  <c r="C112" i="12"/>
  <c r="C108" i="12"/>
  <c r="C104" i="12"/>
  <c r="C100" i="12"/>
  <c r="C97" i="12"/>
  <c r="C96" i="12"/>
  <c r="C95" i="12"/>
  <c r="C94" i="12"/>
  <c r="C93" i="12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36" i="13"/>
  <c r="C128" i="13"/>
  <c r="C122" i="13"/>
  <c r="C120" i="13"/>
  <c r="C118" i="13"/>
  <c r="C116" i="13"/>
  <c r="C114" i="13"/>
  <c r="C112" i="13"/>
  <c r="C110" i="13"/>
  <c r="C108" i="13"/>
  <c r="C106" i="13"/>
  <c r="C104" i="13"/>
  <c r="C102" i="13"/>
  <c r="C100" i="13"/>
  <c r="C98" i="13"/>
  <c r="C96" i="13"/>
  <c r="C94" i="13"/>
  <c r="C139" i="12"/>
  <c r="C135" i="12"/>
  <c r="C131" i="12"/>
  <c r="C127" i="12"/>
  <c r="C123" i="12"/>
  <c r="C119" i="12"/>
  <c r="C115" i="12"/>
  <c r="C111" i="12"/>
  <c r="C107" i="12"/>
  <c r="C103" i="12"/>
  <c r="C99" i="12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40" i="13"/>
  <c r="C124" i="13"/>
  <c r="C121" i="13"/>
  <c r="C117" i="13"/>
  <c r="C113" i="13"/>
  <c r="C109" i="13"/>
  <c r="C105" i="13"/>
  <c r="C101" i="13"/>
  <c r="C97" i="13"/>
  <c r="C93" i="13"/>
  <c r="C137" i="12"/>
  <c r="C129" i="12"/>
  <c r="C121" i="12"/>
  <c r="C113" i="12"/>
  <c r="C105" i="12"/>
  <c r="C103" i="11"/>
  <c r="C99" i="11"/>
  <c r="C95" i="11"/>
  <c r="C138" i="12"/>
  <c r="C122" i="12"/>
  <c r="C114" i="12"/>
  <c r="C98" i="12"/>
  <c r="C96" i="11"/>
  <c r="C132" i="13"/>
  <c r="C115" i="13"/>
  <c r="C107" i="13"/>
  <c r="C99" i="13"/>
  <c r="C95" i="13"/>
  <c r="C141" i="12"/>
  <c r="C117" i="12"/>
  <c r="C109" i="12"/>
  <c r="C127" i="13"/>
  <c r="C134" i="12"/>
  <c r="C126" i="12"/>
  <c r="C118" i="12"/>
  <c r="C110" i="12"/>
  <c r="C102" i="12"/>
  <c r="C102" i="11"/>
  <c r="C98" i="11"/>
  <c r="C94" i="11"/>
  <c r="C135" i="13"/>
  <c r="C130" i="12"/>
  <c r="C106" i="12"/>
  <c r="C100" i="11"/>
  <c r="C119" i="13"/>
  <c r="C111" i="13"/>
  <c r="C103" i="13"/>
  <c r="C142" i="12"/>
  <c r="C133" i="12"/>
  <c r="C125" i="12"/>
  <c r="C101" i="12"/>
  <c r="C134" i="10"/>
  <c r="C138" i="10"/>
  <c r="C142" i="10"/>
  <c r="C141" i="10"/>
  <c r="C93" i="11"/>
  <c r="C131" i="10"/>
  <c r="C135" i="10"/>
  <c r="C139" i="10"/>
  <c r="C97" i="11"/>
  <c r="C132" i="10"/>
  <c r="C136" i="10"/>
  <c r="C140" i="10"/>
  <c r="C101" i="11"/>
  <c r="C133" i="10"/>
  <c r="C137" i="10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0" i="13"/>
  <c r="K136" i="13"/>
  <c r="K132" i="13"/>
  <c r="K128" i="13"/>
  <c r="K124" i="13"/>
  <c r="K139" i="13"/>
  <c r="K135" i="13"/>
  <c r="K131" i="13"/>
  <c r="K127" i="13"/>
  <c r="K123" i="13"/>
  <c r="K141" i="13"/>
  <c r="K133" i="13"/>
  <c r="K125" i="13"/>
  <c r="K138" i="12"/>
  <c r="K134" i="12"/>
  <c r="K130" i="12"/>
  <c r="K126" i="12"/>
  <c r="K122" i="12"/>
  <c r="K118" i="12"/>
  <c r="K114" i="12"/>
  <c r="K110" i="12"/>
  <c r="K106" i="12"/>
  <c r="K102" i="12"/>
  <c r="K98" i="12"/>
  <c r="K96" i="12"/>
  <c r="K95" i="12"/>
  <c r="K94" i="12"/>
  <c r="K93" i="12"/>
  <c r="K142" i="11"/>
  <c r="K141" i="11"/>
  <c r="K140" i="11"/>
  <c r="K139" i="11"/>
  <c r="K138" i="11"/>
  <c r="K137" i="11"/>
  <c r="K136" i="11"/>
  <c r="K135" i="11"/>
  <c r="K134" i="11"/>
  <c r="K133" i="11"/>
  <c r="K132" i="11"/>
  <c r="K131" i="11"/>
  <c r="K130" i="11"/>
  <c r="K129" i="11"/>
  <c r="K128" i="11"/>
  <c r="K127" i="11"/>
  <c r="K126" i="11"/>
  <c r="K125" i="11"/>
  <c r="K124" i="11"/>
  <c r="K123" i="11"/>
  <c r="K122" i="11"/>
  <c r="K121" i="11"/>
  <c r="K120" i="11"/>
  <c r="K119" i="11"/>
  <c r="K118" i="11"/>
  <c r="K117" i="11"/>
  <c r="K116" i="11"/>
  <c r="K115" i="11"/>
  <c r="K114" i="11"/>
  <c r="K113" i="11"/>
  <c r="K112" i="11"/>
  <c r="K111" i="11"/>
  <c r="K110" i="11"/>
  <c r="K109" i="11"/>
  <c r="K108" i="11"/>
  <c r="K107" i="11"/>
  <c r="K106" i="11"/>
  <c r="K105" i="11"/>
  <c r="K104" i="11"/>
  <c r="K103" i="11"/>
  <c r="K138" i="13"/>
  <c r="K130" i="13"/>
  <c r="K122" i="13"/>
  <c r="K120" i="13"/>
  <c r="K118" i="13"/>
  <c r="K116" i="13"/>
  <c r="K114" i="13"/>
  <c r="K112" i="13"/>
  <c r="K110" i="13"/>
  <c r="K108" i="13"/>
  <c r="K106" i="13"/>
  <c r="K104" i="13"/>
  <c r="K102" i="13"/>
  <c r="K100" i="13"/>
  <c r="K98" i="13"/>
  <c r="K96" i="13"/>
  <c r="K94" i="13"/>
  <c r="K141" i="12"/>
  <c r="K137" i="12"/>
  <c r="K133" i="12"/>
  <c r="K129" i="12"/>
  <c r="K125" i="12"/>
  <c r="K121" i="12"/>
  <c r="K117" i="12"/>
  <c r="K113" i="12"/>
  <c r="K109" i="12"/>
  <c r="K105" i="12"/>
  <c r="K101" i="12"/>
  <c r="K97" i="12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4" i="13"/>
  <c r="K119" i="13"/>
  <c r="K115" i="13"/>
  <c r="K111" i="13"/>
  <c r="K107" i="13"/>
  <c r="K103" i="13"/>
  <c r="K99" i="13"/>
  <c r="K95" i="13"/>
  <c r="K142" i="12"/>
  <c r="K139" i="12"/>
  <c r="K131" i="12"/>
  <c r="K123" i="12"/>
  <c r="K115" i="12"/>
  <c r="K107" i="12"/>
  <c r="K99" i="12"/>
  <c r="K101" i="11"/>
  <c r="K97" i="11"/>
  <c r="K93" i="11"/>
  <c r="K129" i="13"/>
  <c r="K132" i="12"/>
  <c r="K108" i="12"/>
  <c r="K102" i="11"/>
  <c r="K98" i="11"/>
  <c r="K142" i="13"/>
  <c r="K121" i="13"/>
  <c r="K117" i="13"/>
  <c r="K109" i="13"/>
  <c r="K101" i="13"/>
  <c r="K135" i="12"/>
  <c r="K127" i="12"/>
  <c r="K103" i="12"/>
  <c r="K137" i="13"/>
  <c r="K136" i="12"/>
  <c r="K128" i="12"/>
  <c r="K120" i="12"/>
  <c r="K112" i="12"/>
  <c r="K104" i="12"/>
  <c r="K100" i="11"/>
  <c r="K96" i="11"/>
  <c r="K140" i="12"/>
  <c r="K124" i="12"/>
  <c r="K116" i="12"/>
  <c r="K100" i="12"/>
  <c r="K94" i="11"/>
  <c r="K126" i="13"/>
  <c r="K113" i="13"/>
  <c r="K105" i="13"/>
  <c r="K97" i="13"/>
  <c r="K93" i="13"/>
  <c r="K119" i="12"/>
  <c r="K111" i="12"/>
  <c r="K99" i="11"/>
  <c r="K132" i="10"/>
  <c r="K136" i="10"/>
  <c r="K140" i="10"/>
  <c r="K133" i="10"/>
  <c r="K137" i="10"/>
  <c r="K141" i="10"/>
  <c r="K134" i="10"/>
  <c r="K138" i="10"/>
  <c r="K142" i="10"/>
  <c r="K95" i="11"/>
  <c r="K131" i="10"/>
  <c r="K135" i="10"/>
  <c r="K139" i="10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G140" i="15"/>
  <c r="G141" i="15"/>
  <c r="G142" i="15"/>
  <c r="G139" i="13"/>
  <c r="G135" i="13"/>
  <c r="G131" i="13"/>
  <c r="G127" i="13"/>
  <c r="G123" i="13"/>
  <c r="G142" i="13"/>
  <c r="G138" i="13"/>
  <c r="G134" i="13"/>
  <c r="G130" i="13"/>
  <c r="G126" i="13"/>
  <c r="G136" i="13"/>
  <c r="G128" i="13"/>
  <c r="G141" i="12"/>
  <c r="G137" i="12"/>
  <c r="G133" i="12"/>
  <c r="G129" i="12"/>
  <c r="G125" i="12"/>
  <c r="G121" i="12"/>
  <c r="G117" i="12"/>
  <c r="G113" i="12"/>
  <c r="G109" i="12"/>
  <c r="G105" i="12"/>
  <c r="G101" i="12"/>
  <c r="G97" i="12"/>
  <c r="G96" i="12"/>
  <c r="G95" i="12"/>
  <c r="G94" i="12"/>
  <c r="G93" i="12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41" i="13"/>
  <c r="G133" i="13"/>
  <c r="G125" i="13"/>
  <c r="G121" i="13"/>
  <c r="G119" i="13"/>
  <c r="G117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142" i="12"/>
  <c r="G140" i="12"/>
  <c r="G136" i="12"/>
  <c r="G132" i="12"/>
  <c r="G128" i="12"/>
  <c r="G124" i="12"/>
  <c r="G120" i="12"/>
  <c r="G116" i="12"/>
  <c r="G112" i="12"/>
  <c r="G108" i="12"/>
  <c r="G104" i="12"/>
  <c r="G100" i="12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29" i="13"/>
  <c r="G122" i="13"/>
  <c r="G118" i="13"/>
  <c r="G114" i="13"/>
  <c r="G110" i="13"/>
  <c r="G106" i="13"/>
  <c r="G102" i="13"/>
  <c r="G98" i="13"/>
  <c r="G94" i="13"/>
  <c r="G134" i="12"/>
  <c r="G126" i="12"/>
  <c r="G118" i="12"/>
  <c r="G110" i="12"/>
  <c r="G102" i="12"/>
  <c r="G100" i="11"/>
  <c r="G96" i="11"/>
  <c r="G140" i="13"/>
  <c r="G127" i="12"/>
  <c r="G103" i="12"/>
  <c r="G101" i="11"/>
  <c r="G93" i="11"/>
  <c r="G112" i="13"/>
  <c r="G104" i="13"/>
  <c r="G122" i="12"/>
  <c r="G114" i="12"/>
  <c r="G98" i="12"/>
  <c r="G132" i="13"/>
  <c r="G139" i="12"/>
  <c r="G131" i="12"/>
  <c r="G123" i="12"/>
  <c r="G115" i="12"/>
  <c r="G107" i="12"/>
  <c r="G99" i="12"/>
  <c r="G103" i="11"/>
  <c r="G99" i="11"/>
  <c r="G95" i="11"/>
  <c r="G124" i="13"/>
  <c r="G135" i="12"/>
  <c r="G119" i="12"/>
  <c r="G111" i="12"/>
  <c r="G97" i="11"/>
  <c r="G137" i="13"/>
  <c r="G120" i="13"/>
  <c r="G116" i="13"/>
  <c r="G108" i="13"/>
  <c r="G100" i="13"/>
  <c r="G96" i="13"/>
  <c r="G138" i="12"/>
  <c r="G130" i="12"/>
  <c r="G106" i="12"/>
  <c r="G94" i="11"/>
  <c r="G131" i="10"/>
  <c r="G135" i="10"/>
  <c r="G139" i="10"/>
  <c r="G134" i="10"/>
  <c r="G138" i="10"/>
  <c r="G98" i="11"/>
  <c r="G132" i="10"/>
  <c r="G136" i="10"/>
  <c r="G140" i="10"/>
  <c r="G102" i="11"/>
  <c r="G133" i="10"/>
  <c r="G137" i="10"/>
  <c r="G141" i="10"/>
  <c r="G142" i="10"/>
  <c r="C34" i="8"/>
  <c r="D34" i="8"/>
  <c r="E34" i="8"/>
  <c r="F34" i="8"/>
  <c r="G34" i="8"/>
  <c r="G124" i="8" s="1"/>
  <c r="H34" i="8"/>
  <c r="H124" i="8" s="1"/>
  <c r="I34" i="8"/>
  <c r="I124" i="8" s="1"/>
  <c r="J34" i="8"/>
  <c r="J124" i="8" s="1"/>
  <c r="K34" i="8"/>
  <c r="K124" i="8" s="1"/>
  <c r="L34" i="8"/>
  <c r="L124" i="8" s="1"/>
  <c r="M34" i="8"/>
  <c r="M124" i="8" s="1"/>
  <c r="N34" i="8"/>
  <c r="N124" i="8" s="1"/>
  <c r="N21" i="8" l="1"/>
  <c r="N111" i="8" s="1"/>
  <c r="I110" i="8"/>
  <c r="G110" i="8"/>
  <c r="E21" i="8"/>
  <c r="N110" i="8"/>
  <c r="H21" i="8"/>
  <c r="H111" i="8" s="1"/>
  <c r="L21" i="8"/>
  <c r="L111" i="8" s="1"/>
  <c r="L110" i="8"/>
  <c r="G21" i="8"/>
  <c r="G111" i="8" s="1"/>
  <c r="I21" i="8"/>
  <c r="I111" i="8" s="1"/>
  <c r="H110" i="8"/>
  <c r="J16" i="8"/>
  <c r="J106" i="8" s="1"/>
  <c r="J110" i="8"/>
  <c r="D16" i="7"/>
  <c r="L55" i="7"/>
  <c r="I55" i="7"/>
  <c r="K16" i="7"/>
  <c r="F16" i="7"/>
  <c r="N55" i="7"/>
  <c r="H55" i="7"/>
  <c r="M16" i="7"/>
  <c r="E55" i="7"/>
  <c r="O100" i="5"/>
  <c r="H16" i="7"/>
  <c r="M55" i="7"/>
  <c r="G16" i="7"/>
  <c r="G55" i="7"/>
  <c r="E16" i="7"/>
  <c r="K55" i="7"/>
  <c r="J16" i="7"/>
  <c r="J55" i="7"/>
  <c r="C55" i="7"/>
  <c r="C16" i="7"/>
  <c r="D55" i="7"/>
  <c r="L16" i="7"/>
  <c r="I16" i="7"/>
  <c r="F55" i="7"/>
  <c r="N16" i="7"/>
  <c r="C16" i="8"/>
  <c r="O20" i="8"/>
  <c r="P20" i="8" s="1"/>
  <c r="D21" i="8"/>
  <c r="C21" i="8"/>
  <c r="J21" i="8"/>
  <c r="J111" i="8" s="1"/>
  <c r="O130" i="6"/>
  <c r="O116" i="6"/>
  <c r="O110" i="5"/>
  <c r="O104" i="5"/>
  <c r="O140" i="6"/>
  <c r="O126" i="6"/>
  <c r="O114" i="6"/>
  <c r="O166" i="6"/>
  <c r="O154" i="6"/>
  <c r="O132" i="6"/>
  <c r="O102" i="6"/>
  <c r="O112" i="6"/>
  <c r="O158" i="6"/>
  <c r="O164" i="6"/>
  <c r="O124" i="6"/>
  <c r="O98" i="6"/>
  <c r="O110" i="6"/>
  <c r="O156" i="6"/>
  <c r="O144" i="6"/>
  <c r="O104" i="6"/>
  <c r="O96" i="6"/>
  <c r="O108" i="6"/>
  <c r="O168" i="6"/>
  <c r="O176" i="6"/>
  <c r="O136" i="6"/>
  <c r="O162" i="6"/>
  <c r="O128" i="6"/>
  <c r="O138" i="6"/>
  <c r="O120" i="6"/>
  <c r="O174" i="6"/>
  <c r="O100" i="6"/>
  <c r="O134" i="6"/>
  <c r="O118" i="6"/>
  <c r="O160" i="6"/>
  <c r="O170" i="6"/>
  <c r="O178" i="6"/>
  <c r="O172" i="6"/>
  <c r="O98" i="5"/>
  <c r="O162" i="5"/>
  <c r="O128" i="5"/>
  <c r="O156" i="5"/>
  <c r="O118" i="5"/>
  <c r="O178" i="5"/>
  <c r="O126" i="5"/>
  <c r="O116" i="5"/>
  <c r="O120" i="5"/>
  <c r="O154" i="5"/>
  <c r="O170" i="5"/>
  <c r="O158" i="5"/>
  <c r="O160" i="5"/>
  <c r="O172" i="5"/>
  <c r="O174" i="5"/>
  <c r="O114" i="5"/>
  <c r="O132" i="5"/>
  <c r="O108" i="5"/>
  <c r="O112" i="5"/>
  <c r="O140" i="5"/>
  <c r="O164" i="5"/>
  <c r="O168" i="5"/>
  <c r="O138" i="5"/>
  <c r="O176" i="5"/>
  <c r="O144" i="5"/>
  <c r="O166" i="5"/>
  <c r="O134" i="5"/>
  <c r="O136" i="5"/>
  <c r="O102" i="5"/>
  <c r="O130" i="5"/>
  <c r="I17" i="7" l="1"/>
  <c r="I32" i="7"/>
  <c r="I33" i="7" s="1"/>
  <c r="M17" i="7"/>
  <c r="M32" i="7"/>
  <c r="M33" i="7" s="1"/>
  <c r="C17" i="7"/>
  <c r="C32" i="7"/>
  <c r="C33" i="7" s="1"/>
  <c r="K17" i="7"/>
  <c r="K32" i="7"/>
  <c r="K33" i="7" s="1"/>
  <c r="L17" i="7"/>
  <c r="L32" i="7"/>
  <c r="L33" i="7" s="1"/>
  <c r="J17" i="7"/>
  <c r="J32" i="7"/>
  <c r="J33" i="7" s="1"/>
  <c r="E17" i="7"/>
  <c r="E32" i="7"/>
  <c r="E33" i="7" s="1"/>
  <c r="G17" i="7"/>
  <c r="G32" i="7"/>
  <c r="G33" i="7" s="1"/>
  <c r="H17" i="7"/>
  <c r="H32" i="7"/>
  <c r="H33" i="7" s="1"/>
  <c r="F17" i="7"/>
  <c r="F32" i="7"/>
  <c r="F33" i="7" s="1"/>
  <c r="D17" i="7"/>
  <c r="D32" i="7"/>
  <c r="D33" i="7" s="1"/>
  <c r="N17" i="7"/>
  <c r="N32" i="7"/>
  <c r="N33" i="7" s="1"/>
  <c r="B92" i="13"/>
  <c r="B91" i="13"/>
  <c r="P55" i="13"/>
  <c r="O55" i="13"/>
  <c r="R55" i="13" s="1"/>
  <c r="B55" i="13"/>
  <c r="P54" i="13"/>
  <c r="O54" i="13"/>
  <c r="R54" i="13" s="1"/>
  <c r="B54" i="13"/>
  <c r="P53" i="13"/>
  <c r="O53" i="13"/>
  <c r="R53" i="13" s="1"/>
  <c r="B53" i="13"/>
  <c r="P52" i="13"/>
  <c r="O52" i="13"/>
  <c r="R52" i="13" s="1"/>
  <c r="B52" i="13"/>
  <c r="B139" i="13" s="1"/>
  <c r="P51" i="13"/>
  <c r="O51" i="13"/>
  <c r="R51" i="13" s="1"/>
  <c r="B51" i="13"/>
  <c r="P50" i="13"/>
  <c r="O50" i="13"/>
  <c r="R50" i="13" s="1"/>
  <c r="B50" i="13"/>
  <c r="P49" i="13"/>
  <c r="O49" i="13"/>
  <c r="R49" i="13" s="1"/>
  <c r="B49" i="13"/>
  <c r="P48" i="13"/>
  <c r="O48" i="13"/>
  <c r="R48" i="13" s="1"/>
  <c r="B48" i="13"/>
  <c r="P47" i="13"/>
  <c r="O47" i="13"/>
  <c r="R47" i="13" s="1"/>
  <c r="B47" i="13"/>
  <c r="P46" i="13"/>
  <c r="O46" i="13"/>
  <c r="R46" i="13" s="1"/>
  <c r="B46" i="13"/>
  <c r="B133" i="13" s="1"/>
  <c r="P45" i="13"/>
  <c r="O45" i="13"/>
  <c r="R45" i="13" s="1"/>
  <c r="B45" i="13"/>
  <c r="B132" i="13" s="1"/>
  <c r="P44" i="13"/>
  <c r="O44" i="13"/>
  <c r="R44" i="13" s="1"/>
  <c r="B44" i="13"/>
  <c r="P43" i="13"/>
  <c r="O43" i="13"/>
  <c r="R43" i="13" s="1"/>
  <c r="B43" i="13"/>
  <c r="P42" i="13"/>
  <c r="O42" i="13"/>
  <c r="R42" i="13" s="1"/>
  <c r="B42" i="13"/>
  <c r="P41" i="13"/>
  <c r="O41" i="13"/>
  <c r="R41" i="13" s="1"/>
  <c r="B41" i="13"/>
  <c r="P40" i="13"/>
  <c r="O40" i="13"/>
  <c r="R40" i="13" s="1"/>
  <c r="B40" i="13"/>
  <c r="P39" i="13"/>
  <c r="O39" i="13"/>
  <c r="R39" i="13" s="1"/>
  <c r="B39" i="13"/>
  <c r="P38" i="13"/>
  <c r="O38" i="13"/>
  <c r="R38" i="13" s="1"/>
  <c r="B38" i="13"/>
  <c r="P37" i="13"/>
  <c r="O37" i="13"/>
  <c r="R37" i="13" s="1"/>
  <c r="B37" i="13"/>
  <c r="B124" i="13" s="1"/>
  <c r="P36" i="13"/>
  <c r="O36" i="13"/>
  <c r="R36" i="13" s="1"/>
  <c r="B36" i="13"/>
  <c r="P35" i="13"/>
  <c r="O35" i="13"/>
  <c r="R35" i="13" s="1"/>
  <c r="B35" i="13"/>
  <c r="P34" i="13"/>
  <c r="O34" i="13"/>
  <c r="R34" i="13" s="1"/>
  <c r="B34" i="13"/>
  <c r="P33" i="13"/>
  <c r="O33" i="13"/>
  <c r="R33" i="13" s="1"/>
  <c r="B33" i="13"/>
  <c r="P32" i="13"/>
  <c r="O32" i="13"/>
  <c r="R32" i="13" s="1"/>
  <c r="B32" i="13"/>
  <c r="P31" i="13"/>
  <c r="O31" i="13"/>
  <c r="R31" i="13" s="1"/>
  <c r="B31" i="13"/>
  <c r="P30" i="13"/>
  <c r="O30" i="13"/>
  <c r="R30" i="13" s="1"/>
  <c r="B30" i="13"/>
  <c r="P29" i="13"/>
  <c r="O29" i="13"/>
  <c r="R29" i="13" s="1"/>
  <c r="B29" i="13"/>
  <c r="P28" i="13"/>
  <c r="O28" i="13"/>
  <c r="R28" i="13" s="1"/>
  <c r="B28" i="13"/>
  <c r="P27" i="13"/>
  <c r="O27" i="13"/>
  <c r="R27" i="13" s="1"/>
  <c r="B27" i="13"/>
  <c r="P26" i="13"/>
  <c r="O26" i="13"/>
  <c r="R26" i="13" s="1"/>
  <c r="B26" i="13"/>
  <c r="B25" i="13"/>
  <c r="P24" i="13"/>
  <c r="O24" i="13"/>
  <c r="R24" i="13" s="1"/>
  <c r="B24" i="13"/>
  <c r="P23" i="13"/>
  <c r="O23" i="13"/>
  <c r="R23" i="13" s="1"/>
  <c r="B23" i="13"/>
  <c r="B22" i="13"/>
  <c r="P21" i="13"/>
  <c r="O21" i="13"/>
  <c r="R21" i="13" s="1"/>
  <c r="B21" i="13"/>
  <c r="P20" i="13"/>
  <c r="O20" i="13"/>
  <c r="R20" i="13" s="1"/>
  <c r="B20" i="13"/>
  <c r="P19" i="13"/>
  <c r="O19" i="13"/>
  <c r="R19" i="13" s="1"/>
  <c r="B19" i="13"/>
  <c r="P18" i="13"/>
  <c r="O18" i="13"/>
  <c r="R18" i="13" s="1"/>
  <c r="B18" i="13"/>
  <c r="P17" i="13"/>
  <c r="O17" i="13"/>
  <c r="R17" i="13" s="1"/>
  <c r="B17" i="13"/>
  <c r="P16" i="13"/>
  <c r="O16" i="13"/>
  <c r="R16" i="13" s="1"/>
  <c r="B16" i="13"/>
  <c r="P15" i="13"/>
  <c r="O15" i="13"/>
  <c r="R15" i="13" s="1"/>
  <c r="B15" i="13"/>
  <c r="P14" i="13"/>
  <c r="O14" i="13"/>
  <c r="R14" i="13" s="1"/>
  <c r="B14" i="13"/>
  <c r="P13" i="13"/>
  <c r="O13" i="13"/>
  <c r="R13" i="13" s="1"/>
  <c r="B13" i="13"/>
  <c r="P12" i="13"/>
  <c r="O12" i="13"/>
  <c r="R12" i="13" s="1"/>
  <c r="B12" i="13"/>
  <c r="P11" i="13"/>
  <c r="O11" i="13"/>
  <c r="R11" i="13" s="1"/>
  <c r="B11" i="13"/>
  <c r="P10" i="13"/>
  <c r="O10" i="13"/>
  <c r="R10" i="13" s="1"/>
  <c r="B10" i="13"/>
  <c r="P9" i="13"/>
  <c r="O9" i="13"/>
  <c r="R9" i="13" s="1"/>
  <c r="B9" i="13"/>
  <c r="P8" i="13"/>
  <c r="O8" i="13"/>
  <c r="R8" i="13" s="1"/>
  <c r="B8" i="13"/>
  <c r="P7" i="13"/>
  <c r="O7" i="13"/>
  <c r="R7" i="13" s="1"/>
  <c r="B7" i="13"/>
  <c r="P6" i="13"/>
  <c r="O6" i="13"/>
  <c r="R6" i="13" s="1"/>
  <c r="B6" i="13"/>
  <c r="N5" i="13"/>
  <c r="N92" i="13" s="1"/>
  <c r="B142" i="13" l="1"/>
  <c r="O22" i="13"/>
  <c r="R22" i="13" s="1"/>
  <c r="P25" i="13"/>
  <c r="B109" i="13"/>
  <c r="P22" i="13"/>
  <c r="O25" i="13"/>
  <c r="R25" i="13" s="1"/>
  <c r="B93" i="13"/>
  <c r="B94" i="13"/>
  <c r="B97" i="13"/>
  <c r="B98" i="13"/>
  <c r="B101" i="13"/>
  <c r="B102" i="13"/>
  <c r="B105" i="13"/>
  <c r="B106" i="13"/>
  <c r="B110" i="13"/>
  <c r="B118" i="13"/>
  <c r="B122" i="13"/>
  <c r="B125" i="13"/>
  <c r="B129" i="13"/>
  <c r="B135" i="13"/>
  <c r="B95" i="13"/>
  <c r="B99" i="13"/>
  <c r="B103" i="13"/>
  <c r="B107" i="13"/>
  <c r="B111" i="13"/>
  <c r="B115" i="13"/>
  <c r="B119" i="13"/>
  <c r="B123" i="13"/>
  <c r="B126" i="13"/>
  <c r="B130" i="13"/>
  <c r="B136" i="13"/>
  <c r="B113" i="13"/>
  <c r="B117" i="13"/>
  <c r="B121" i="13"/>
  <c r="B128" i="13"/>
  <c r="B134" i="13"/>
  <c r="B138" i="13"/>
  <c r="B141" i="13"/>
  <c r="B114" i="13"/>
  <c r="B96" i="13"/>
  <c r="B100" i="13"/>
  <c r="B104" i="13"/>
  <c r="B108" i="13"/>
  <c r="B112" i="13"/>
  <c r="B116" i="13"/>
  <c r="B120" i="13"/>
  <c r="B127" i="13"/>
  <c r="B131" i="13"/>
  <c r="B137" i="13"/>
  <c r="B140" i="13"/>
  <c r="M5" i="13"/>
  <c r="M92" i="13" s="1"/>
  <c r="L5" i="13"/>
  <c r="L92" i="13" s="1"/>
  <c r="K5" i="13"/>
  <c r="K92" i="13" s="1"/>
  <c r="J5" i="13"/>
  <c r="J92" i="13" s="1"/>
  <c r="I5" i="13"/>
  <c r="I92" i="13" s="1"/>
  <c r="H5" i="13"/>
  <c r="H92" i="13" s="1"/>
  <c r="G5" i="13"/>
  <c r="G92" i="13" s="1"/>
  <c r="F5" i="13"/>
  <c r="F92" i="13" s="1"/>
  <c r="E5" i="13"/>
  <c r="E92" i="13" s="1"/>
  <c r="D5" i="13"/>
  <c r="D92" i="13" s="1"/>
  <c r="C5" i="13"/>
  <c r="C92" i="13" s="1"/>
  <c r="C4" i="13"/>
  <c r="B92" i="12"/>
  <c r="B91" i="12"/>
  <c r="P55" i="12"/>
  <c r="O55" i="12"/>
  <c r="R55" i="12" s="1"/>
  <c r="B55" i="12"/>
  <c r="P54" i="12"/>
  <c r="O54" i="12"/>
  <c r="R54" i="12" s="1"/>
  <c r="B54" i="12"/>
  <c r="P53" i="12"/>
  <c r="O53" i="12"/>
  <c r="R53" i="12" s="1"/>
  <c r="B53" i="12"/>
  <c r="P52" i="12"/>
  <c r="O52" i="12"/>
  <c r="R52" i="12" s="1"/>
  <c r="B52" i="12"/>
  <c r="P51" i="12"/>
  <c r="O51" i="12"/>
  <c r="R51" i="12" s="1"/>
  <c r="B51" i="12"/>
  <c r="P50" i="12"/>
  <c r="O50" i="12"/>
  <c r="R50" i="12" s="1"/>
  <c r="B50" i="12"/>
  <c r="P49" i="12"/>
  <c r="O49" i="12"/>
  <c r="R49" i="12" s="1"/>
  <c r="B49" i="12"/>
  <c r="P48" i="12"/>
  <c r="O48" i="12"/>
  <c r="R48" i="12" s="1"/>
  <c r="B48" i="12"/>
  <c r="B135" i="12" s="1"/>
  <c r="P47" i="12"/>
  <c r="O47" i="12"/>
  <c r="R47" i="12" s="1"/>
  <c r="B47" i="12"/>
  <c r="P46" i="12"/>
  <c r="O46" i="12"/>
  <c r="R46" i="12" s="1"/>
  <c r="B46" i="12"/>
  <c r="P45" i="12"/>
  <c r="O45" i="12"/>
  <c r="R45" i="12" s="1"/>
  <c r="B45" i="12"/>
  <c r="P44" i="12"/>
  <c r="O44" i="12"/>
  <c r="R44" i="12" s="1"/>
  <c r="B44" i="12"/>
  <c r="P43" i="12"/>
  <c r="O43" i="12"/>
  <c r="R43" i="12" s="1"/>
  <c r="B43" i="12"/>
  <c r="P42" i="12"/>
  <c r="O42" i="12"/>
  <c r="R42" i="12" s="1"/>
  <c r="B42" i="12"/>
  <c r="P41" i="12"/>
  <c r="O41" i="12"/>
  <c r="R41" i="12" s="1"/>
  <c r="B41" i="12"/>
  <c r="P40" i="12"/>
  <c r="O40" i="12"/>
  <c r="R40" i="12" s="1"/>
  <c r="B40" i="12"/>
  <c r="P39" i="12"/>
  <c r="O39" i="12"/>
  <c r="R39" i="12" s="1"/>
  <c r="B39" i="12"/>
  <c r="P38" i="12"/>
  <c r="O38" i="12"/>
  <c r="R38" i="12" s="1"/>
  <c r="B38" i="12"/>
  <c r="P37" i="12"/>
  <c r="O37" i="12"/>
  <c r="R37" i="12" s="1"/>
  <c r="B37" i="12"/>
  <c r="P36" i="12"/>
  <c r="O36" i="12"/>
  <c r="R36" i="12" s="1"/>
  <c r="B36" i="12"/>
  <c r="P35" i="12"/>
  <c r="O35" i="12"/>
  <c r="R35" i="12" s="1"/>
  <c r="B35" i="12"/>
  <c r="P34" i="12"/>
  <c r="O34" i="12"/>
  <c r="R34" i="12" s="1"/>
  <c r="B34" i="12"/>
  <c r="C91" i="13" l="1"/>
  <c r="C2" i="13"/>
  <c r="B138" i="12"/>
  <c r="B142" i="12"/>
  <c r="B123" i="12"/>
  <c r="B127" i="12"/>
  <c r="B131" i="12"/>
  <c r="O5" i="13"/>
  <c r="B124" i="12"/>
  <c r="B128" i="12"/>
  <c r="B132" i="12"/>
  <c r="B139" i="12"/>
  <c r="B122" i="12"/>
  <c r="B126" i="12"/>
  <c r="B130" i="12"/>
  <c r="B134" i="12"/>
  <c r="B137" i="12"/>
  <c r="B141" i="12"/>
  <c r="B121" i="12"/>
  <c r="B125" i="12"/>
  <c r="B129" i="12"/>
  <c r="B133" i="12"/>
  <c r="B136" i="12"/>
  <c r="B140" i="12"/>
  <c r="P5" i="13" l="1"/>
  <c r="R5" i="13"/>
  <c r="B33" i="12"/>
  <c r="B120" i="12" s="1"/>
  <c r="P32" i="12"/>
  <c r="O32" i="12"/>
  <c r="R32" i="12" s="1"/>
  <c r="B32" i="12"/>
  <c r="B119" i="12" s="1"/>
  <c r="P31" i="12"/>
  <c r="O31" i="12"/>
  <c r="R31" i="12" s="1"/>
  <c r="B31" i="12"/>
  <c r="B118" i="12" s="1"/>
  <c r="P30" i="12"/>
  <c r="O30" i="12"/>
  <c r="R30" i="12" s="1"/>
  <c r="B30" i="12"/>
  <c r="B117" i="12" s="1"/>
  <c r="P29" i="12"/>
  <c r="O29" i="12"/>
  <c r="R29" i="12" s="1"/>
  <c r="B29" i="12"/>
  <c r="B116" i="12" s="1"/>
  <c r="P28" i="12"/>
  <c r="O28" i="12"/>
  <c r="R28" i="12" s="1"/>
  <c r="B28" i="12"/>
  <c r="B115" i="12" s="1"/>
  <c r="P27" i="12"/>
  <c r="O27" i="12"/>
  <c r="R27" i="12" s="1"/>
  <c r="B27" i="12"/>
  <c r="B114" i="12" s="1"/>
  <c r="P26" i="12"/>
  <c r="O26" i="12"/>
  <c r="R26" i="12" s="1"/>
  <c r="B26" i="12"/>
  <c r="B113" i="12" s="1"/>
  <c r="P25" i="12"/>
  <c r="O25" i="12"/>
  <c r="R25" i="12" s="1"/>
  <c r="B25" i="12"/>
  <c r="B112" i="12" s="1"/>
  <c r="P24" i="12"/>
  <c r="O24" i="12"/>
  <c r="R24" i="12" s="1"/>
  <c r="B24" i="12"/>
  <c r="B111" i="12" s="1"/>
  <c r="P23" i="12"/>
  <c r="O23" i="12"/>
  <c r="R23" i="12" s="1"/>
  <c r="B23" i="12"/>
  <c r="B110" i="12" s="1"/>
  <c r="P22" i="12"/>
  <c r="O22" i="12"/>
  <c r="R22" i="12" s="1"/>
  <c r="B22" i="12"/>
  <c r="B109" i="12" s="1"/>
  <c r="P21" i="12"/>
  <c r="O21" i="12"/>
  <c r="R21" i="12" s="1"/>
  <c r="B21" i="12"/>
  <c r="B108" i="12" s="1"/>
  <c r="P20" i="12"/>
  <c r="O20" i="12"/>
  <c r="R20" i="12" s="1"/>
  <c r="B20" i="12"/>
  <c r="B107" i="12" s="1"/>
  <c r="P19" i="12"/>
  <c r="O19" i="12"/>
  <c r="R19" i="12" s="1"/>
  <c r="B19" i="12"/>
  <c r="B106" i="12" s="1"/>
  <c r="P18" i="12"/>
  <c r="O18" i="12"/>
  <c r="R18" i="12" s="1"/>
  <c r="B18" i="12"/>
  <c r="B105" i="12" s="1"/>
  <c r="P17" i="12"/>
  <c r="O17" i="12"/>
  <c r="R17" i="12" s="1"/>
  <c r="B17" i="12"/>
  <c r="B104" i="12" s="1"/>
  <c r="P16" i="12"/>
  <c r="O16" i="12"/>
  <c r="R16" i="12" s="1"/>
  <c r="B16" i="12"/>
  <c r="B103" i="12" s="1"/>
  <c r="P15" i="12"/>
  <c r="O15" i="12"/>
  <c r="R15" i="12" s="1"/>
  <c r="B15" i="12"/>
  <c r="B102" i="12" s="1"/>
  <c r="P14" i="12"/>
  <c r="O14" i="12"/>
  <c r="R14" i="12" s="1"/>
  <c r="B14" i="12"/>
  <c r="B101" i="12" s="1"/>
  <c r="P13" i="12"/>
  <c r="O13" i="12"/>
  <c r="R13" i="12" s="1"/>
  <c r="B13" i="12"/>
  <c r="B100" i="12" s="1"/>
  <c r="P12" i="12"/>
  <c r="O12" i="12"/>
  <c r="R12" i="12" s="1"/>
  <c r="B12" i="12"/>
  <c r="B99" i="12" s="1"/>
  <c r="P11" i="12"/>
  <c r="O11" i="12"/>
  <c r="R11" i="12" s="1"/>
  <c r="B11" i="12"/>
  <c r="B98" i="12" s="1"/>
  <c r="P10" i="12"/>
  <c r="O10" i="12"/>
  <c r="R10" i="12" s="1"/>
  <c r="B10" i="12"/>
  <c r="B97" i="12" s="1"/>
  <c r="P9" i="12"/>
  <c r="O9" i="12"/>
  <c r="R9" i="12" s="1"/>
  <c r="B9" i="12"/>
  <c r="B96" i="12" s="1"/>
  <c r="P8" i="12"/>
  <c r="O8" i="12"/>
  <c r="R8" i="12" s="1"/>
  <c r="B8" i="12"/>
  <c r="B95" i="12" s="1"/>
  <c r="P7" i="12"/>
  <c r="O7" i="12"/>
  <c r="R7" i="12" s="1"/>
  <c r="B7" i="12"/>
  <c r="B94" i="12" s="1"/>
  <c r="P6" i="12"/>
  <c r="O6" i="12"/>
  <c r="R6" i="12" s="1"/>
  <c r="B6" i="12"/>
  <c r="N5" i="12"/>
  <c r="N92" i="12" s="1"/>
  <c r="M5" i="12"/>
  <c r="M92" i="12" s="1"/>
  <c r="L5" i="12"/>
  <c r="L92" i="12" s="1"/>
  <c r="K5" i="12"/>
  <c r="K92" i="12" s="1"/>
  <c r="J5" i="12"/>
  <c r="J92" i="12" s="1"/>
  <c r="I5" i="12"/>
  <c r="I92" i="12" s="1"/>
  <c r="H5" i="12"/>
  <c r="H92" i="12" s="1"/>
  <c r="G5" i="12"/>
  <c r="G92" i="12" s="1"/>
  <c r="F5" i="12"/>
  <c r="F92" i="12" s="1"/>
  <c r="E5" i="12"/>
  <c r="E92" i="12" s="1"/>
  <c r="D5" i="12"/>
  <c r="D92" i="12" s="1"/>
  <c r="C5" i="12"/>
  <c r="C92" i="12" s="1"/>
  <c r="C4" i="12"/>
  <c r="B92" i="11"/>
  <c r="B91" i="11"/>
  <c r="P55" i="11"/>
  <c r="O55" i="11"/>
  <c r="R55" i="11" s="1"/>
  <c r="B55" i="11"/>
  <c r="P54" i="11"/>
  <c r="O54" i="11"/>
  <c r="R54" i="11" s="1"/>
  <c r="B54" i="11"/>
  <c r="B53" i="11"/>
  <c r="B140" i="11" s="1"/>
  <c r="B52" i="11"/>
  <c r="B51" i="11"/>
  <c r="B50" i="11"/>
  <c r="B49" i="11"/>
  <c r="B48" i="11"/>
  <c r="B47" i="11"/>
  <c r="B46" i="11"/>
  <c r="B133" i="11" s="1"/>
  <c r="B45" i="11"/>
  <c r="B44" i="11"/>
  <c r="B43" i="11"/>
  <c r="B42" i="11"/>
  <c r="B41" i="11"/>
  <c r="B40" i="11"/>
  <c r="B39" i="11"/>
  <c r="B38" i="11"/>
  <c r="B125" i="11" s="1"/>
  <c r="B37" i="11"/>
  <c r="B36" i="11"/>
  <c r="B35" i="11"/>
  <c r="B34" i="11"/>
  <c r="B33" i="11"/>
  <c r="B32" i="11"/>
  <c r="B31" i="11"/>
  <c r="B30" i="11"/>
  <c r="B29" i="11"/>
  <c r="B28" i="11"/>
  <c r="B27" i="11"/>
  <c r="B26" i="11"/>
  <c r="B113" i="11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7" i="11" s="1"/>
  <c r="B9" i="11"/>
  <c r="B8" i="11"/>
  <c r="B7" i="11"/>
  <c r="B6" i="11"/>
  <c r="N5" i="11"/>
  <c r="N92" i="11" s="1"/>
  <c r="M5" i="11"/>
  <c r="M92" i="11" s="1"/>
  <c r="L5" i="11"/>
  <c r="L92" i="11" s="1"/>
  <c r="K5" i="11"/>
  <c r="K92" i="11" s="1"/>
  <c r="J5" i="11"/>
  <c r="J92" i="11" s="1"/>
  <c r="I5" i="11"/>
  <c r="I92" i="11" s="1"/>
  <c r="H5" i="11"/>
  <c r="H92" i="11" s="1"/>
  <c r="G5" i="11"/>
  <c r="G92" i="11" s="1"/>
  <c r="F5" i="11"/>
  <c r="F92" i="11" s="1"/>
  <c r="E5" i="11"/>
  <c r="E92" i="11" s="1"/>
  <c r="D5" i="11"/>
  <c r="D92" i="11" s="1"/>
  <c r="C5" i="11"/>
  <c r="C4" i="11"/>
  <c r="B92" i="10"/>
  <c r="B91" i="10"/>
  <c r="P55" i="10"/>
  <c r="O55" i="10"/>
  <c r="R55" i="10" s="1"/>
  <c r="B55" i="10"/>
  <c r="P54" i="10"/>
  <c r="O54" i="10"/>
  <c r="R54" i="10" s="1"/>
  <c r="B54" i="10"/>
  <c r="P53" i="10"/>
  <c r="O53" i="10"/>
  <c r="R53" i="10" s="1"/>
  <c r="B53" i="10"/>
  <c r="P52" i="10"/>
  <c r="O52" i="10"/>
  <c r="R52" i="10" s="1"/>
  <c r="B52" i="10"/>
  <c r="P51" i="10"/>
  <c r="O51" i="10"/>
  <c r="R51" i="10" s="1"/>
  <c r="P50" i="10"/>
  <c r="O50" i="10"/>
  <c r="R50" i="10" s="1"/>
  <c r="P49" i="10"/>
  <c r="O49" i="10"/>
  <c r="R49" i="10" s="1"/>
  <c r="P48" i="10"/>
  <c r="O48" i="10"/>
  <c r="R48" i="10" s="1"/>
  <c r="B135" i="10"/>
  <c r="P47" i="10"/>
  <c r="O47" i="10"/>
  <c r="R47" i="10" s="1"/>
  <c r="P46" i="10"/>
  <c r="O46" i="10"/>
  <c r="R46" i="10" s="1"/>
  <c r="P45" i="10"/>
  <c r="O45" i="10"/>
  <c r="R45" i="10" s="1"/>
  <c r="P44" i="10"/>
  <c r="O44" i="10"/>
  <c r="R44" i="10" s="1"/>
  <c r="P43" i="10"/>
  <c r="O43" i="10"/>
  <c r="R43" i="10" s="1"/>
  <c r="P42" i="10"/>
  <c r="O42" i="10"/>
  <c r="R42" i="10" s="1"/>
  <c r="P41" i="10"/>
  <c r="O41" i="10"/>
  <c r="R41" i="10" s="1"/>
  <c r="P40" i="10"/>
  <c r="O40" i="10"/>
  <c r="R40" i="10" s="1"/>
  <c r="B127" i="10"/>
  <c r="P39" i="10"/>
  <c r="O39" i="10"/>
  <c r="R39" i="10" s="1"/>
  <c r="P38" i="10"/>
  <c r="O38" i="10"/>
  <c r="R38" i="10" s="1"/>
  <c r="P37" i="10"/>
  <c r="O37" i="10"/>
  <c r="R37" i="10" s="1"/>
  <c r="P29" i="10"/>
  <c r="O29" i="10"/>
  <c r="R29" i="10" s="1"/>
  <c r="P28" i="10"/>
  <c r="O28" i="10"/>
  <c r="R28" i="10" s="1"/>
  <c r="P27" i="10"/>
  <c r="O27" i="10"/>
  <c r="R27" i="10" s="1"/>
  <c r="P26" i="10"/>
  <c r="O26" i="10"/>
  <c r="R26" i="10" s="1"/>
  <c r="P25" i="10"/>
  <c r="O25" i="10"/>
  <c r="R25" i="10" s="1"/>
  <c r="P24" i="10"/>
  <c r="O24" i="10"/>
  <c r="R24" i="10" s="1"/>
  <c r="B111" i="10"/>
  <c r="P23" i="10"/>
  <c r="O23" i="10"/>
  <c r="R23" i="10" s="1"/>
  <c r="P21" i="10"/>
  <c r="O21" i="10"/>
  <c r="R21" i="10" s="1"/>
  <c r="P18" i="10"/>
  <c r="O18" i="10"/>
  <c r="R18" i="10" s="1"/>
  <c r="P17" i="10"/>
  <c r="O17" i="10"/>
  <c r="R17" i="10" s="1"/>
  <c r="P16" i="10"/>
  <c r="O16" i="10"/>
  <c r="R16" i="10" s="1"/>
  <c r="P15" i="10"/>
  <c r="O15" i="10"/>
  <c r="R15" i="10" s="1"/>
  <c r="P13" i="10"/>
  <c r="O13" i="10"/>
  <c r="R13" i="10" s="1"/>
  <c r="P7" i="10"/>
  <c r="O7" i="10"/>
  <c r="R7" i="10" s="1"/>
  <c r="O5" i="11" l="1"/>
  <c r="R5" i="11" s="1"/>
  <c r="C92" i="11"/>
  <c r="Q50" i="13"/>
  <c r="Q42" i="13"/>
  <c r="Q34" i="13"/>
  <c r="Q26" i="13"/>
  <c r="Q18" i="13"/>
  <c r="Q49" i="13"/>
  <c r="Q41" i="13"/>
  <c r="Q33" i="13"/>
  <c r="Q48" i="13"/>
  <c r="Q40" i="13"/>
  <c r="Q32" i="13"/>
  <c r="Q24" i="13"/>
  <c r="Q16" i="13"/>
  <c r="Q35" i="13"/>
  <c r="Q25" i="13"/>
  <c r="Q55" i="13"/>
  <c r="Q47" i="13"/>
  <c r="Q39" i="13"/>
  <c r="Q31" i="13"/>
  <c r="Q23" i="13"/>
  <c r="Q15" i="13"/>
  <c r="Q51" i="13"/>
  <c r="Q54" i="13"/>
  <c r="Q46" i="13"/>
  <c r="Q38" i="13"/>
  <c r="Q30" i="13"/>
  <c r="Q22" i="13"/>
  <c r="Q27" i="13"/>
  <c r="Q17" i="13"/>
  <c r="Q53" i="13"/>
  <c r="Q45" i="13"/>
  <c r="Q37" i="13"/>
  <c r="Q29" i="13"/>
  <c r="Q21" i="13"/>
  <c r="Q5" i="13"/>
  <c r="Q43" i="13"/>
  <c r="Q52" i="13"/>
  <c r="Q44" i="13"/>
  <c r="Q36" i="13"/>
  <c r="Q28" i="13"/>
  <c r="Q20" i="13"/>
  <c r="Q19" i="13"/>
  <c r="Q8" i="13"/>
  <c r="Q11" i="13"/>
  <c r="Q13" i="13"/>
  <c r="Q9" i="13"/>
  <c r="Q6" i="13"/>
  <c r="Q14" i="13"/>
  <c r="Q12" i="13"/>
  <c r="Q7" i="13"/>
  <c r="Q10" i="13"/>
  <c r="C91" i="11"/>
  <c r="C2" i="11"/>
  <c r="C91" i="12"/>
  <c r="C2" i="12"/>
  <c r="B100" i="10"/>
  <c r="B104" i="10"/>
  <c r="B108" i="10"/>
  <c r="B115" i="10"/>
  <c r="P8" i="10"/>
  <c r="O8" i="10"/>
  <c r="R8" i="10" s="1"/>
  <c r="P10" i="10"/>
  <c r="O10" i="10"/>
  <c r="R10" i="10" s="1"/>
  <c r="P12" i="10"/>
  <c r="O12" i="10"/>
  <c r="R12" i="10" s="1"/>
  <c r="P19" i="10"/>
  <c r="O19" i="10"/>
  <c r="R19" i="10" s="1"/>
  <c r="P22" i="10"/>
  <c r="O22" i="10"/>
  <c r="R22" i="10" s="1"/>
  <c r="P31" i="10"/>
  <c r="O31" i="10"/>
  <c r="R31" i="10" s="1"/>
  <c r="P33" i="10"/>
  <c r="O33" i="10"/>
  <c r="R33" i="10" s="1"/>
  <c r="P35" i="10"/>
  <c r="O35" i="10"/>
  <c r="R35" i="10" s="1"/>
  <c r="P6" i="10"/>
  <c r="O6" i="10"/>
  <c r="R6" i="10" s="1"/>
  <c r="P9" i="10"/>
  <c r="B96" i="10"/>
  <c r="O9" i="10"/>
  <c r="R9" i="10" s="1"/>
  <c r="P11" i="10"/>
  <c r="O11" i="10"/>
  <c r="R11" i="10" s="1"/>
  <c r="P14" i="10"/>
  <c r="O14" i="10"/>
  <c r="R14" i="10" s="1"/>
  <c r="P20" i="10"/>
  <c r="O20" i="10"/>
  <c r="R20" i="10" s="1"/>
  <c r="P30" i="10"/>
  <c r="O30" i="10"/>
  <c r="R30" i="10" s="1"/>
  <c r="P32" i="10"/>
  <c r="B119" i="10"/>
  <c r="O32" i="10"/>
  <c r="R32" i="10" s="1"/>
  <c r="P34" i="10"/>
  <c r="O34" i="10"/>
  <c r="R34" i="10" s="1"/>
  <c r="B123" i="10"/>
  <c r="P36" i="10"/>
  <c r="O36" i="10"/>
  <c r="R36" i="10" s="1"/>
  <c r="O5" i="12"/>
  <c r="P33" i="12"/>
  <c r="O33" i="12"/>
  <c r="R33" i="12" s="1"/>
  <c r="B130" i="10"/>
  <c r="B134" i="10"/>
  <c r="B137" i="10"/>
  <c r="B141" i="10"/>
  <c r="B119" i="11"/>
  <c r="B123" i="11"/>
  <c r="B126" i="11"/>
  <c r="B130" i="11"/>
  <c r="B137" i="11"/>
  <c r="B93" i="12"/>
  <c r="B100" i="11"/>
  <c r="B108" i="11"/>
  <c r="B112" i="11"/>
  <c r="B97" i="10"/>
  <c r="B101" i="10"/>
  <c r="B105" i="10"/>
  <c r="B109" i="10"/>
  <c r="B112" i="10"/>
  <c r="B116" i="10"/>
  <c r="B120" i="10"/>
  <c r="B124" i="10"/>
  <c r="B131" i="10"/>
  <c r="B138" i="10"/>
  <c r="B142" i="10"/>
  <c r="B94" i="11"/>
  <c r="B101" i="11"/>
  <c r="B105" i="11"/>
  <c r="B109" i="11"/>
  <c r="B116" i="11"/>
  <c r="B120" i="11"/>
  <c r="B124" i="11"/>
  <c r="B127" i="11"/>
  <c r="B131" i="11"/>
  <c r="B134" i="11"/>
  <c r="B138" i="11"/>
  <c r="B141" i="11"/>
  <c r="B95" i="10"/>
  <c r="B99" i="10"/>
  <c r="B103" i="10"/>
  <c r="B107" i="10"/>
  <c r="B114" i="10"/>
  <c r="B118" i="10"/>
  <c r="B122" i="10"/>
  <c r="B126" i="10"/>
  <c r="B129" i="10"/>
  <c r="B133" i="10"/>
  <c r="B136" i="10"/>
  <c r="B140" i="10"/>
  <c r="B96" i="11"/>
  <c r="B99" i="11"/>
  <c r="B103" i="11"/>
  <c r="B107" i="11"/>
  <c r="B111" i="11"/>
  <c r="B114" i="11"/>
  <c r="B118" i="11"/>
  <c r="B122" i="11"/>
  <c r="B129" i="11"/>
  <c r="B136" i="11"/>
  <c r="B93" i="11"/>
  <c r="B104" i="11"/>
  <c r="B115" i="11"/>
  <c r="B94" i="10"/>
  <c r="B98" i="10"/>
  <c r="B102" i="10"/>
  <c r="B106" i="10"/>
  <c r="B110" i="10"/>
  <c r="B113" i="10"/>
  <c r="B117" i="10"/>
  <c r="B121" i="10"/>
  <c r="B125" i="10"/>
  <c r="B128" i="10"/>
  <c r="B132" i="10"/>
  <c r="B139" i="10"/>
  <c r="B95" i="11"/>
  <c r="B98" i="11"/>
  <c r="B102" i="11"/>
  <c r="B106" i="11"/>
  <c r="B110" i="11"/>
  <c r="B117" i="11"/>
  <c r="B121" i="11"/>
  <c r="B128" i="11"/>
  <c r="B132" i="11"/>
  <c r="B135" i="11"/>
  <c r="B139" i="11"/>
  <c r="B142" i="11"/>
  <c r="N5" i="10"/>
  <c r="M5" i="10"/>
  <c r="M92" i="10" s="1"/>
  <c r="L5" i="10"/>
  <c r="L92" i="10" s="1"/>
  <c r="K5" i="10"/>
  <c r="K92" i="10" s="1"/>
  <c r="J5" i="10"/>
  <c r="J92" i="10" s="1"/>
  <c r="I5" i="10"/>
  <c r="I92" i="10" s="1"/>
  <c r="H5" i="10"/>
  <c r="H92" i="10" s="1"/>
  <c r="G5" i="10"/>
  <c r="G92" i="10" s="1"/>
  <c r="F5" i="10"/>
  <c r="F92" i="10" s="1"/>
  <c r="E5" i="10"/>
  <c r="E92" i="10" s="1"/>
  <c r="D5" i="10"/>
  <c r="D92" i="10" s="1"/>
  <c r="C5" i="10"/>
  <c r="C92" i="10" s="1"/>
  <c r="C4" i="10"/>
  <c r="B92" i="15"/>
  <c r="B91" i="15"/>
  <c r="P5" i="12" l="1"/>
  <c r="R5" i="12"/>
  <c r="P5" i="11"/>
  <c r="C91" i="10"/>
  <c r="C2" i="10"/>
  <c r="O5" i="10"/>
  <c r="B93" i="10"/>
  <c r="P55" i="15"/>
  <c r="O55" i="15"/>
  <c r="R55" i="15" s="1"/>
  <c r="B55" i="15"/>
  <c r="B142" i="15" s="1"/>
  <c r="P54" i="15"/>
  <c r="O54" i="15"/>
  <c r="R54" i="15" s="1"/>
  <c r="B54" i="15"/>
  <c r="B141" i="15" s="1"/>
  <c r="P53" i="15"/>
  <c r="O53" i="15"/>
  <c r="R53" i="15" s="1"/>
  <c r="B53" i="15"/>
  <c r="B140" i="15" s="1"/>
  <c r="P52" i="15"/>
  <c r="O52" i="15"/>
  <c r="R52" i="15" s="1"/>
  <c r="B52" i="15"/>
  <c r="B139" i="15" s="1"/>
  <c r="P51" i="15"/>
  <c r="O51" i="15"/>
  <c r="R51" i="15" s="1"/>
  <c r="B51" i="15"/>
  <c r="B138" i="15" s="1"/>
  <c r="P50" i="15"/>
  <c r="O50" i="15"/>
  <c r="R50" i="15" s="1"/>
  <c r="B50" i="15"/>
  <c r="B137" i="15" s="1"/>
  <c r="P49" i="15"/>
  <c r="O49" i="15"/>
  <c r="R49" i="15" s="1"/>
  <c r="B49" i="15"/>
  <c r="B136" i="15" s="1"/>
  <c r="P48" i="15"/>
  <c r="O48" i="15"/>
  <c r="R48" i="15" s="1"/>
  <c r="B48" i="15"/>
  <c r="B135" i="15" s="1"/>
  <c r="P47" i="15"/>
  <c r="O47" i="15"/>
  <c r="R47" i="15" s="1"/>
  <c r="B47" i="15"/>
  <c r="B134" i="15" s="1"/>
  <c r="P46" i="15"/>
  <c r="O46" i="15"/>
  <c r="R46" i="15" s="1"/>
  <c r="B46" i="15"/>
  <c r="P45" i="15"/>
  <c r="O45" i="15"/>
  <c r="R45" i="15" s="1"/>
  <c r="B45" i="15"/>
  <c r="B132" i="15" s="1"/>
  <c r="P44" i="15"/>
  <c r="O44" i="15"/>
  <c r="R44" i="15" s="1"/>
  <c r="B44" i="15"/>
  <c r="B131" i="15" s="1"/>
  <c r="P43" i="15"/>
  <c r="O43" i="15"/>
  <c r="R43" i="15" s="1"/>
  <c r="B43" i="15"/>
  <c r="B130" i="15" s="1"/>
  <c r="P42" i="15"/>
  <c r="O42" i="15"/>
  <c r="R42" i="15" s="1"/>
  <c r="B42" i="15"/>
  <c r="B129" i="15" s="1"/>
  <c r="P41" i="15"/>
  <c r="O41" i="15"/>
  <c r="R41" i="15" s="1"/>
  <c r="B41" i="15"/>
  <c r="B128" i="15" s="1"/>
  <c r="P40" i="15"/>
  <c r="O40" i="15"/>
  <c r="R40" i="15" s="1"/>
  <c r="B40" i="15"/>
  <c r="B127" i="15" s="1"/>
  <c r="P39" i="15"/>
  <c r="O39" i="15"/>
  <c r="R39" i="15" s="1"/>
  <c r="B39" i="15"/>
  <c r="B126" i="15" s="1"/>
  <c r="P38" i="15"/>
  <c r="O38" i="15"/>
  <c r="R38" i="15" s="1"/>
  <c r="B38" i="15"/>
  <c r="B125" i="15" s="1"/>
  <c r="P37" i="15"/>
  <c r="O37" i="15"/>
  <c r="R37" i="15" s="1"/>
  <c r="B37" i="15"/>
  <c r="B124" i="15" s="1"/>
  <c r="P36" i="15"/>
  <c r="O36" i="15"/>
  <c r="R36" i="15" s="1"/>
  <c r="B36" i="15"/>
  <c r="B123" i="15" s="1"/>
  <c r="P35" i="15"/>
  <c r="O35" i="15"/>
  <c r="R35" i="15" s="1"/>
  <c r="B35" i="15"/>
  <c r="B122" i="15" s="1"/>
  <c r="P34" i="15"/>
  <c r="O34" i="15"/>
  <c r="R34" i="15" s="1"/>
  <c r="B34" i="15"/>
  <c r="B121" i="15" s="1"/>
  <c r="P33" i="15"/>
  <c r="O33" i="15"/>
  <c r="R33" i="15" s="1"/>
  <c r="B33" i="15"/>
  <c r="B120" i="15" s="1"/>
  <c r="P32" i="15"/>
  <c r="O32" i="15"/>
  <c r="R32" i="15" s="1"/>
  <c r="B32" i="15"/>
  <c r="B119" i="15" s="1"/>
  <c r="P31" i="15"/>
  <c r="O31" i="15"/>
  <c r="R31" i="15" s="1"/>
  <c r="B31" i="15"/>
  <c r="B118" i="15" s="1"/>
  <c r="P30" i="15"/>
  <c r="O30" i="15"/>
  <c r="R30" i="15" s="1"/>
  <c r="B30" i="15"/>
  <c r="B117" i="15" s="1"/>
  <c r="P29" i="15"/>
  <c r="O29" i="15"/>
  <c r="R29" i="15" s="1"/>
  <c r="B29" i="15"/>
  <c r="B116" i="15" s="1"/>
  <c r="P28" i="15"/>
  <c r="O28" i="15"/>
  <c r="R28" i="15" s="1"/>
  <c r="B28" i="15"/>
  <c r="B115" i="15" s="1"/>
  <c r="P27" i="15"/>
  <c r="O27" i="15"/>
  <c r="R27" i="15" s="1"/>
  <c r="B27" i="15"/>
  <c r="B114" i="15" s="1"/>
  <c r="P26" i="15"/>
  <c r="O26" i="15"/>
  <c r="R26" i="15" s="1"/>
  <c r="B26" i="15"/>
  <c r="B113" i="15" s="1"/>
  <c r="P25" i="15"/>
  <c r="O25" i="15"/>
  <c r="R25" i="15" s="1"/>
  <c r="B25" i="15"/>
  <c r="B112" i="15" s="1"/>
  <c r="P24" i="15"/>
  <c r="O24" i="15"/>
  <c r="R24" i="15" s="1"/>
  <c r="B24" i="15"/>
  <c r="B111" i="15" s="1"/>
  <c r="P23" i="15"/>
  <c r="O23" i="15"/>
  <c r="R23" i="15" s="1"/>
  <c r="B23" i="15"/>
  <c r="B110" i="15" s="1"/>
  <c r="P22" i="15"/>
  <c r="O22" i="15"/>
  <c r="R22" i="15" s="1"/>
  <c r="B22" i="15"/>
  <c r="B109" i="15" s="1"/>
  <c r="P21" i="15"/>
  <c r="O21" i="15"/>
  <c r="R21" i="15" s="1"/>
  <c r="B21" i="15"/>
  <c r="B108" i="15" s="1"/>
  <c r="P20" i="15"/>
  <c r="O20" i="15"/>
  <c r="R20" i="15" s="1"/>
  <c r="B20" i="15"/>
  <c r="B107" i="15" s="1"/>
  <c r="P19" i="15"/>
  <c r="O19" i="15"/>
  <c r="R19" i="15" s="1"/>
  <c r="B19" i="15"/>
  <c r="B106" i="15" s="1"/>
  <c r="P18" i="15"/>
  <c r="O18" i="15"/>
  <c r="R18" i="15" s="1"/>
  <c r="B18" i="15"/>
  <c r="B105" i="15" s="1"/>
  <c r="P17" i="15"/>
  <c r="O17" i="15"/>
  <c r="R17" i="15" s="1"/>
  <c r="B17" i="15"/>
  <c r="B104" i="15" s="1"/>
  <c r="P16" i="15"/>
  <c r="O16" i="15"/>
  <c r="B16" i="15"/>
  <c r="B103" i="15" s="1"/>
  <c r="P15" i="15"/>
  <c r="O15" i="15"/>
  <c r="B15" i="15"/>
  <c r="B102" i="15" s="1"/>
  <c r="P14" i="15"/>
  <c r="O14" i="15"/>
  <c r="B14" i="15"/>
  <c r="B101" i="15" s="1"/>
  <c r="P13" i="15"/>
  <c r="O13" i="15"/>
  <c r="B13" i="15"/>
  <c r="B100" i="15" s="1"/>
  <c r="P12" i="15"/>
  <c r="O12" i="15"/>
  <c r="B12" i="15"/>
  <c r="B99" i="15" s="1"/>
  <c r="P11" i="15"/>
  <c r="O11" i="15"/>
  <c r="B11" i="15"/>
  <c r="B98" i="15" s="1"/>
  <c r="P10" i="15"/>
  <c r="O10" i="15"/>
  <c r="B10" i="15"/>
  <c r="B97" i="15" s="1"/>
  <c r="P9" i="15"/>
  <c r="O9" i="15"/>
  <c r="B9" i="15"/>
  <c r="B96" i="15" s="1"/>
  <c r="P8" i="15"/>
  <c r="O8" i="15"/>
  <c r="B8" i="15"/>
  <c r="B95" i="15" s="1"/>
  <c r="P7" i="15"/>
  <c r="O7" i="15"/>
  <c r="B7" i="15"/>
  <c r="B94" i="15" s="1"/>
  <c r="P6" i="15"/>
  <c r="O6" i="15"/>
  <c r="B6" i="15"/>
  <c r="N5" i="15"/>
  <c r="M5" i="15"/>
  <c r="M92" i="15" s="1"/>
  <c r="L5" i="15"/>
  <c r="L92" i="15" s="1"/>
  <c r="K5" i="15"/>
  <c r="K92" i="15" s="1"/>
  <c r="J5" i="15"/>
  <c r="J92" i="15" s="1"/>
  <c r="I5" i="15"/>
  <c r="I92" i="15" s="1"/>
  <c r="H5" i="15"/>
  <c r="H92" i="15" s="1"/>
  <c r="G5" i="15"/>
  <c r="G92" i="15" s="1"/>
  <c r="F5" i="15"/>
  <c r="F92" i="15" s="1"/>
  <c r="E5" i="15"/>
  <c r="E92" i="15" s="1"/>
  <c r="D5" i="15"/>
  <c r="D92" i="15" s="1"/>
  <c r="C5" i="15"/>
  <c r="C92" i="15" s="1"/>
  <c r="C4" i="15"/>
  <c r="P55" i="14"/>
  <c r="O55" i="14"/>
  <c r="R55" i="14" s="1"/>
  <c r="P54" i="14"/>
  <c r="O54" i="14"/>
  <c r="R54" i="14" s="1"/>
  <c r="P53" i="14"/>
  <c r="O53" i="14"/>
  <c r="R53" i="14" s="1"/>
  <c r="P52" i="14"/>
  <c r="O52" i="14"/>
  <c r="R52" i="14" s="1"/>
  <c r="P51" i="14"/>
  <c r="O51" i="14"/>
  <c r="R51" i="14" s="1"/>
  <c r="P50" i="14"/>
  <c r="O50" i="14"/>
  <c r="R50" i="14" s="1"/>
  <c r="P49" i="14"/>
  <c r="O49" i="14"/>
  <c r="R49" i="14" s="1"/>
  <c r="P48" i="14"/>
  <c r="O48" i="14"/>
  <c r="R48" i="14" s="1"/>
  <c r="P47" i="14"/>
  <c r="O47" i="14"/>
  <c r="R47" i="14" s="1"/>
  <c r="P46" i="14"/>
  <c r="O46" i="14"/>
  <c r="R46" i="14" s="1"/>
  <c r="P45" i="14"/>
  <c r="O45" i="14"/>
  <c r="R45" i="14" s="1"/>
  <c r="P44" i="14"/>
  <c r="O44" i="14"/>
  <c r="R44" i="14" s="1"/>
  <c r="P43" i="14"/>
  <c r="O43" i="14"/>
  <c r="R43" i="14" s="1"/>
  <c r="Q48" i="12" l="1"/>
  <c r="Q40" i="12"/>
  <c r="Q32" i="12"/>
  <c r="Q24" i="12"/>
  <c r="Q16" i="12"/>
  <c r="Q36" i="12"/>
  <c r="Q28" i="12"/>
  <c r="Q55" i="12"/>
  <c r="Q47" i="12"/>
  <c r="Q39" i="12"/>
  <c r="Q31" i="12"/>
  <c r="Q23" i="12"/>
  <c r="Q54" i="12"/>
  <c r="Q46" i="12"/>
  <c r="Q38" i="12"/>
  <c r="Q30" i="12"/>
  <c r="Q22" i="12"/>
  <c r="Q44" i="12"/>
  <c r="Q53" i="12"/>
  <c r="Q45" i="12"/>
  <c r="Q37" i="12"/>
  <c r="Q29" i="12"/>
  <c r="Q21" i="12"/>
  <c r="Q5" i="12"/>
  <c r="Q52" i="12"/>
  <c r="Q20" i="12"/>
  <c r="Q17" i="12"/>
  <c r="Q51" i="12"/>
  <c r="Q43" i="12"/>
  <c r="Q35" i="12"/>
  <c r="Q27" i="12"/>
  <c r="Q19" i="12"/>
  <c r="Q49" i="12"/>
  <c r="Q33" i="12"/>
  <c r="Q50" i="12"/>
  <c r="Q42" i="12"/>
  <c r="Q34" i="12"/>
  <c r="Q26" i="12"/>
  <c r="Q18" i="12"/>
  <c r="Q41" i="12"/>
  <c r="Q25" i="12"/>
  <c r="Q7" i="12"/>
  <c r="Q14" i="12"/>
  <c r="Q10" i="12"/>
  <c r="Q15" i="12"/>
  <c r="Q13" i="12"/>
  <c r="Q9" i="12"/>
  <c r="Q6" i="12"/>
  <c r="Q11" i="12"/>
  <c r="Q12" i="12"/>
  <c r="Q8" i="12"/>
  <c r="P5" i="10"/>
  <c r="R5" i="10"/>
  <c r="Q48" i="11"/>
  <c r="Q40" i="11"/>
  <c r="Q32" i="11"/>
  <c r="Q24" i="11"/>
  <c r="Q18" i="11"/>
  <c r="Q55" i="11"/>
  <c r="Q47" i="11"/>
  <c r="Q39" i="11"/>
  <c r="Q31" i="11"/>
  <c r="Q23" i="11"/>
  <c r="Q54" i="11"/>
  <c r="Q46" i="11"/>
  <c r="Q38" i="11"/>
  <c r="Q30" i="11"/>
  <c r="Q22" i="11"/>
  <c r="Q34" i="11"/>
  <c r="Q53" i="11"/>
  <c r="Q45" i="11"/>
  <c r="Q37" i="11"/>
  <c r="Q29" i="11"/>
  <c r="Q21" i="11"/>
  <c r="Q5" i="11"/>
  <c r="Q26" i="11"/>
  <c r="Q52" i="11"/>
  <c r="Q44" i="11"/>
  <c r="Q36" i="11"/>
  <c r="Q28" i="11"/>
  <c r="Q20" i="11"/>
  <c r="Q51" i="11"/>
  <c r="Q43" i="11"/>
  <c r="Q35" i="11"/>
  <c r="Q27" i="11"/>
  <c r="Q19" i="11"/>
  <c r="Q50" i="11"/>
  <c r="Q49" i="11"/>
  <c r="Q41" i="11"/>
  <c r="Q33" i="11"/>
  <c r="Q25" i="11"/>
  <c r="Q42" i="11"/>
  <c r="Q6" i="11"/>
  <c r="Q11" i="11"/>
  <c r="Q17" i="11"/>
  <c r="Q7" i="11"/>
  <c r="Q13" i="11"/>
  <c r="Q9" i="11"/>
  <c r="Q12" i="11"/>
  <c r="Q16" i="11"/>
  <c r="Q14" i="11"/>
  <c r="Q8" i="11"/>
  <c r="Q10" i="11"/>
  <c r="Q15" i="11"/>
  <c r="C91" i="15"/>
  <c r="C2" i="15"/>
  <c r="O5" i="15"/>
  <c r="P5" i="15" s="1"/>
  <c r="B93" i="15"/>
  <c r="B133" i="15"/>
  <c r="P42" i="14"/>
  <c r="O42" i="14"/>
  <c r="R42" i="14" s="1"/>
  <c r="P41" i="14"/>
  <c r="O41" i="14"/>
  <c r="R41" i="14" s="1"/>
  <c r="P40" i="14"/>
  <c r="O40" i="14"/>
  <c r="R40" i="14" s="1"/>
  <c r="P39" i="14"/>
  <c r="O39" i="14"/>
  <c r="R39" i="14" s="1"/>
  <c r="P38" i="14"/>
  <c r="O38" i="14"/>
  <c r="R38" i="14" s="1"/>
  <c r="P37" i="14"/>
  <c r="O37" i="14"/>
  <c r="R37" i="14" s="1"/>
  <c r="P36" i="14"/>
  <c r="O36" i="14"/>
  <c r="R36" i="14" s="1"/>
  <c r="P35" i="14"/>
  <c r="O35" i="14"/>
  <c r="R35" i="14" s="1"/>
  <c r="P34" i="14"/>
  <c r="O34" i="14"/>
  <c r="R34" i="14" s="1"/>
  <c r="Q48" i="10" l="1"/>
  <c r="Q40" i="10"/>
  <c r="Q32" i="10"/>
  <c r="Q24" i="10"/>
  <c r="Q16" i="10"/>
  <c r="Q47" i="10"/>
  <c r="Q31" i="10"/>
  <c r="Q5" i="10"/>
  <c r="Q42" i="10"/>
  <c r="Q49" i="10"/>
  <c r="Q55" i="10"/>
  <c r="Q39" i="10"/>
  <c r="Q23" i="10"/>
  <c r="Q18" i="10"/>
  <c r="Q41" i="10"/>
  <c r="Q17" i="10"/>
  <c r="Q54" i="10"/>
  <c r="Q46" i="10"/>
  <c r="Q38" i="10"/>
  <c r="Q30" i="10"/>
  <c r="Q22" i="10"/>
  <c r="Q53" i="10"/>
  <c r="Q45" i="10"/>
  <c r="Q37" i="10"/>
  <c r="Q29" i="10"/>
  <c r="Q21" i="10"/>
  <c r="Q26" i="10"/>
  <c r="Q25" i="10"/>
  <c r="Q52" i="10"/>
  <c r="Q44" i="10"/>
  <c r="Q36" i="10"/>
  <c r="Q28" i="10"/>
  <c r="Q20" i="10"/>
  <c r="Q51" i="10"/>
  <c r="Q43" i="10"/>
  <c r="Q35" i="10"/>
  <c r="Q27" i="10"/>
  <c r="Q19" i="10"/>
  <c r="Q50" i="10"/>
  <c r="Q34" i="10"/>
  <c r="Q33" i="10"/>
  <c r="Q13" i="10"/>
  <c r="Q7" i="10"/>
  <c r="Q15" i="10"/>
  <c r="Q14" i="10"/>
  <c r="Q11" i="10"/>
  <c r="Q12" i="10"/>
  <c r="Q8" i="10"/>
  <c r="Q9" i="10"/>
  <c r="Q10" i="10"/>
  <c r="Q6" i="10"/>
  <c r="Q54" i="15"/>
  <c r="Q53" i="15"/>
  <c r="Q52" i="15"/>
  <c r="Q51" i="15"/>
  <c r="Q50" i="15"/>
  <c r="Q49" i="15"/>
  <c r="Q48" i="15"/>
  <c r="Q47" i="15"/>
  <c r="Q46" i="15"/>
  <c r="Q7" i="15"/>
  <c r="Q11" i="15"/>
  <c r="Q15" i="15"/>
  <c r="Q19" i="15"/>
  <c r="Q23" i="15"/>
  <c r="Q27" i="15"/>
  <c r="Q31" i="15"/>
  <c r="Q35" i="15"/>
  <c r="Q39" i="15"/>
  <c r="Q43" i="15"/>
  <c r="Q6" i="15"/>
  <c r="Q10" i="15"/>
  <c r="Q14" i="15"/>
  <c r="Q18" i="15"/>
  <c r="Q22" i="15"/>
  <c r="Q26" i="15"/>
  <c r="Q30" i="15"/>
  <c r="Q34" i="15"/>
  <c r="Q38" i="15"/>
  <c r="Q42" i="15"/>
  <c r="Q55" i="15"/>
  <c r="Q45" i="15"/>
  <c r="Q9" i="15"/>
  <c r="Q13" i="15"/>
  <c r="Q17" i="15"/>
  <c r="Q21" i="15"/>
  <c r="Q25" i="15"/>
  <c r="Q29" i="15"/>
  <c r="Q33" i="15"/>
  <c r="Q37" i="15"/>
  <c r="Q41" i="15"/>
  <c r="Q8" i="15"/>
  <c r="Q12" i="15"/>
  <c r="Q16" i="15"/>
  <c r="Q20" i="15"/>
  <c r="Q24" i="15"/>
  <c r="Q28" i="15"/>
  <c r="Q32" i="15"/>
  <c r="Q36" i="15"/>
  <c r="Q40" i="15"/>
  <c r="Q44" i="15"/>
  <c r="P32" i="14" l="1"/>
  <c r="O32" i="14"/>
  <c r="R32" i="14" s="1"/>
  <c r="P31" i="14"/>
  <c r="O31" i="14"/>
  <c r="R31" i="14" s="1"/>
  <c r="P30" i="14"/>
  <c r="O30" i="14"/>
  <c r="R30" i="14" s="1"/>
  <c r="P29" i="14"/>
  <c r="O29" i="14"/>
  <c r="R29" i="14" s="1"/>
  <c r="P28" i="14"/>
  <c r="O28" i="14"/>
  <c r="R28" i="14" s="1"/>
  <c r="P27" i="14"/>
  <c r="O27" i="14"/>
  <c r="R27" i="14" s="1"/>
  <c r="P26" i="14"/>
  <c r="O26" i="14"/>
  <c r="R26" i="14" s="1"/>
  <c r="P25" i="14"/>
  <c r="O25" i="14"/>
  <c r="R25" i="14" s="1"/>
  <c r="P24" i="14"/>
  <c r="O24" i="14"/>
  <c r="R24" i="14" s="1"/>
  <c r="P33" i="14" l="1"/>
  <c r="O33" i="14"/>
  <c r="R33" i="14" s="1"/>
  <c r="P10" i="14"/>
  <c r="O10" i="14"/>
  <c r="P9" i="14"/>
  <c r="O9" i="14"/>
  <c r="P8" i="14"/>
  <c r="O8" i="14"/>
  <c r="P7" i="14"/>
  <c r="O7" i="14"/>
  <c r="N5" i="14" l="1"/>
  <c r="N52" i="7" s="1"/>
  <c r="M5" i="14"/>
  <c r="M52" i="7" s="1"/>
  <c r="L5" i="14"/>
  <c r="L52" i="7" s="1"/>
  <c r="K5" i="14"/>
  <c r="K52" i="7" s="1"/>
  <c r="J5" i="14"/>
  <c r="J52" i="7" s="1"/>
  <c r="I5" i="14"/>
  <c r="I52" i="7" s="1"/>
  <c r="H5" i="14"/>
  <c r="H52" i="7" s="1"/>
  <c r="G5" i="14"/>
  <c r="G52" i="7" s="1"/>
  <c r="F5" i="14"/>
  <c r="F52" i="7" s="1"/>
  <c r="E5" i="14"/>
  <c r="E52" i="7" s="1"/>
  <c r="D5" i="14"/>
  <c r="D52" i="7" s="1"/>
  <c r="C2" i="14" l="1"/>
  <c r="O5" i="14"/>
  <c r="I53" i="7" l="1"/>
  <c r="I56" i="7"/>
  <c r="H53" i="7"/>
  <c r="H56" i="7"/>
  <c r="K53" i="7"/>
  <c r="K56" i="7"/>
  <c r="N53" i="7"/>
  <c r="N56" i="7"/>
  <c r="F53" i="7"/>
  <c r="F56" i="7"/>
  <c r="M53" i="7"/>
  <c r="M56" i="7"/>
  <c r="E53" i="7"/>
  <c r="E56" i="7"/>
  <c r="D53" i="7"/>
  <c r="D56" i="7"/>
  <c r="G53" i="7"/>
  <c r="G56" i="7"/>
  <c r="J53" i="7"/>
  <c r="J56" i="7"/>
  <c r="L53" i="7"/>
  <c r="L56" i="7"/>
  <c r="C53" i="7"/>
  <c r="C56" i="7"/>
  <c r="P5" i="14"/>
  <c r="Q18" i="14" l="1"/>
  <c r="Q16" i="14"/>
  <c r="Q14" i="14"/>
  <c r="Q21" i="14"/>
  <c r="Q23" i="14"/>
  <c r="Q12" i="14"/>
  <c r="Q17" i="14"/>
  <c r="Q20" i="14"/>
  <c r="Q13" i="14"/>
  <c r="Q11" i="14"/>
  <c r="Q15" i="14"/>
  <c r="Q19" i="14"/>
  <c r="Q22" i="14"/>
  <c r="F57" i="7"/>
  <c r="F58" i="7"/>
  <c r="I57" i="7"/>
  <c r="I58" i="7"/>
  <c r="J57" i="7"/>
  <c r="J58" i="7"/>
  <c r="M57" i="7"/>
  <c r="M58" i="7"/>
  <c r="H57" i="7"/>
  <c r="H58" i="7"/>
  <c r="D58" i="7"/>
  <c r="D57" i="7"/>
  <c r="N57" i="7"/>
  <c r="N58" i="7"/>
  <c r="G57" i="7"/>
  <c r="G58" i="7"/>
  <c r="L57" i="7"/>
  <c r="L58" i="7"/>
  <c r="E58" i="7"/>
  <c r="E57" i="7"/>
  <c r="K57" i="7"/>
  <c r="K58" i="7"/>
  <c r="C57" i="7"/>
  <c r="C58" i="7"/>
  <c r="Q36" i="14"/>
  <c r="Q51" i="14"/>
  <c r="Q47" i="14"/>
  <c r="Q43" i="14"/>
  <c r="Q39" i="14"/>
  <c r="Q35" i="14"/>
  <c r="Q31" i="14"/>
  <c r="Q27" i="14"/>
  <c r="Q32" i="14"/>
  <c r="Q52" i="14"/>
  <c r="Q28" i="14"/>
  <c r="Q54" i="14"/>
  <c r="Q50" i="14"/>
  <c r="Q46" i="14"/>
  <c r="Q42" i="14"/>
  <c r="Q38" i="14"/>
  <c r="Q34" i="14"/>
  <c r="Q30" i="14"/>
  <c r="Q26" i="14"/>
  <c r="Q5" i="14"/>
  <c r="Q24" i="14"/>
  <c r="Q44" i="14"/>
  <c r="Q53" i="14"/>
  <c r="Q49" i="14"/>
  <c r="Q45" i="14"/>
  <c r="Q41" i="14"/>
  <c r="Q37" i="14"/>
  <c r="Q33" i="14"/>
  <c r="Q29" i="14"/>
  <c r="Q25" i="14"/>
  <c r="Q55" i="14"/>
  <c r="Q48" i="14"/>
  <c r="Q40" i="14"/>
  <c r="Q10" i="14"/>
  <c r="Q7" i="14"/>
  <c r="Q8" i="14"/>
  <c r="Q9" i="14"/>
  <c r="Q6" i="14"/>
  <c r="O94" i="8" l="1"/>
  <c r="B94" i="8"/>
  <c r="B59" i="8"/>
  <c r="B149" i="8" s="1"/>
  <c r="B58" i="8" l="1"/>
  <c r="B148" i="8" s="1"/>
  <c r="B57" i="8" l="1"/>
  <c r="B147" i="8" s="1"/>
  <c r="B56" i="8"/>
  <c r="B146" i="8" s="1"/>
  <c r="B55" i="8"/>
  <c r="B145" i="8" s="1"/>
  <c r="O54" i="8"/>
  <c r="B54" i="8"/>
  <c r="B144" i="8" s="1"/>
  <c r="B53" i="8"/>
  <c r="B143" i="8" s="1"/>
  <c r="D52" i="8"/>
  <c r="C52" i="8"/>
  <c r="B52" i="8"/>
  <c r="B142" i="8" s="1"/>
  <c r="B51" i="8"/>
  <c r="B141" i="8" s="1"/>
  <c r="O50" i="8"/>
  <c r="B50" i="8"/>
  <c r="B140" i="8" s="1"/>
  <c r="B49" i="8"/>
  <c r="B139" i="8" s="1"/>
  <c r="B48" i="8"/>
  <c r="B138" i="8" s="1"/>
  <c r="B47" i="8"/>
  <c r="B137" i="8" s="1"/>
  <c r="O46" i="8"/>
  <c r="B46" i="8"/>
  <c r="B136" i="8" s="1"/>
  <c r="B45" i="8"/>
  <c r="B135" i="8" s="1"/>
  <c r="O44" i="8"/>
  <c r="B44" i="8"/>
  <c r="B134" i="8" s="1"/>
  <c r="B43" i="8"/>
  <c r="B133" i="8" s="1"/>
  <c r="O42" i="8"/>
  <c r="B42" i="8"/>
  <c r="B132" i="8" s="1"/>
  <c r="B41" i="8"/>
  <c r="B131" i="8" s="1"/>
  <c r="O40" i="8"/>
  <c r="B40" i="8"/>
  <c r="B130" i="8" s="1"/>
  <c r="B39" i="8"/>
  <c r="B129" i="8" s="1"/>
  <c r="O38" i="8"/>
  <c r="B38" i="8"/>
  <c r="B128" i="8" s="1"/>
  <c r="B37" i="8"/>
  <c r="B127" i="8" s="1"/>
  <c r="O36" i="8"/>
  <c r="B36" i="8"/>
  <c r="B126" i="8" s="1"/>
  <c r="B35" i="8"/>
  <c r="B125" i="8" s="1"/>
  <c r="B34" i="8"/>
  <c r="B124" i="8" s="1"/>
  <c r="B33" i="8"/>
  <c r="B123" i="8" s="1"/>
  <c r="B32" i="8"/>
  <c r="B122" i="8" s="1"/>
  <c r="O30" i="8"/>
  <c r="O28" i="8"/>
  <c r="O26" i="8"/>
  <c r="P42" i="8" l="1"/>
  <c r="P54" i="8"/>
  <c r="P40" i="8"/>
  <c r="P28" i="8"/>
  <c r="P36" i="8"/>
  <c r="P44" i="8"/>
  <c r="P38" i="8"/>
  <c r="P46" i="8"/>
  <c r="P50" i="8"/>
  <c r="O24" i="8"/>
  <c r="P26" i="8"/>
  <c r="P30" i="8"/>
  <c r="O48" i="8"/>
  <c r="P48" i="8" l="1"/>
  <c r="P24" i="8"/>
  <c r="O34" i="8"/>
  <c r="P34" i="8" l="1"/>
  <c r="B17" i="8"/>
  <c r="B107" i="8" s="1"/>
  <c r="B16" i="8"/>
  <c r="B106" i="8" s="1"/>
  <c r="B15" i="8"/>
  <c r="B105" i="8" s="1"/>
  <c r="O14" i="8" l="1"/>
  <c r="B14" i="8"/>
  <c r="B104" i="8" s="1"/>
  <c r="B13" i="8"/>
  <c r="B103" i="8" s="1"/>
  <c r="O12" i="8"/>
  <c r="B12" i="8"/>
  <c r="B102" i="8" s="1"/>
  <c r="B11" i="8"/>
  <c r="B101" i="8" s="1"/>
  <c r="O10" i="8"/>
  <c r="B10" i="8"/>
  <c r="B100" i="8" s="1"/>
  <c r="B9" i="8"/>
  <c r="B99" i="8" s="1"/>
  <c r="O8" i="8"/>
  <c r="B8" i="8"/>
  <c r="B98" i="8" s="1"/>
  <c r="B7" i="8"/>
  <c r="B97" i="8" s="1"/>
  <c r="O6" i="8"/>
  <c r="B6" i="8"/>
  <c r="B96" i="8" s="1"/>
  <c r="B5" i="8"/>
  <c r="P6" i="8" l="1"/>
  <c r="P8" i="8"/>
  <c r="K7" i="8"/>
  <c r="K97" i="8" s="1"/>
  <c r="G7" i="8"/>
  <c r="G97" i="8" s="1"/>
  <c r="I7" i="8"/>
  <c r="I97" i="8" s="1"/>
  <c r="E7" i="8"/>
  <c r="M7" i="8"/>
  <c r="M97" i="8" s="1"/>
  <c r="D55" i="8"/>
  <c r="D51" i="8"/>
  <c r="D47" i="8"/>
  <c r="D45" i="8"/>
  <c r="D43" i="8"/>
  <c r="D41" i="8"/>
  <c r="D39" i="8"/>
  <c r="D37" i="8"/>
  <c r="D53" i="8"/>
  <c r="D49" i="8"/>
  <c r="D35" i="8"/>
  <c r="D32" i="8"/>
  <c r="F55" i="8"/>
  <c r="F51" i="8"/>
  <c r="F47" i="8"/>
  <c r="F45" i="8"/>
  <c r="F43" i="8"/>
  <c r="F41" i="8"/>
  <c r="F39" i="8"/>
  <c r="F37" i="8"/>
  <c r="F49" i="8"/>
  <c r="F35" i="8"/>
  <c r="H55" i="8"/>
  <c r="H145" i="8" s="1"/>
  <c r="H51" i="8"/>
  <c r="H141" i="8" s="1"/>
  <c r="H47" i="8"/>
  <c r="H137" i="8" s="1"/>
  <c r="H45" i="8"/>
  <c r="H135" i="8" s="1"/>
  <c r="H43" i="8"/>
  <c r="H133" i="8" s="1"/>
  <c r="H41" i="8"/>
  <c r="H131" i="8" s="1"/>
  <c r="H39" i="8"/>
  <c r="H129" i="8" s="1"/>
  <c r="H37" i="8"/>
  <c r="H127" i="8" s="1"/>
  <c r="H49" i="8"/>
  <c r="H139" i="8" s="1"/>
  <c r="H35" i="8"/>
  <c r="H125" i="8" s="1"/>
  <c r="J55" i="8"/>
  <c r="J145" i="8" s="1"/>
  <c r="J51" i="8"/>
  <c r="J141" i="8" s="1"/>
  <c r="J47" i="8"/>
  <c r="J137" i="8" s="1"/>
  <c r="J45" i="8"/>
  <c r="J135" i="8" s="1"/>
  <c r="J43" i="8"/>
  <c r="J133" i="8" s="1"/>
  <c r="J41" i="8"/>
  <c r="J131" i="8" s="1"/>
  <c r="J39" i="8"/>
  <c r="J129" i="8" s="1"/>
  <c r="J37" i="8"/>
  <c r="J127" i="8" s="1"/>
  <c r="J49" i="8"/>
  <c r="J139" i="8" s="1"/>
  <c r="J35" i="8"/>
  <c r="J125" i="8" s="1"/>
  <c r="L55" i="8"/>
  <c r="L145" i="8" s="1"/>
  <c r="L51" i="8"/>
  <c r="L141" i="8" s="1"/>
  <c r="L47" i="8"/>
  <c r="L137" i="8" s="1"/>
  <c r="L45" i="8"/>
  <c r="L135" i="8" s="1"/>
  <c r="L43" i="8"/>
  <c r="L133" i="8" s="1"/>
  <c r="L41" i="8"/>
  <c r="L131" i="8" s="1"/>
  <c r="L39" i="8"/>
  <c r="L129" i="8" s="1"/>
  <c r="L37" i="8"/>
  <c r="L127" i="8" s="1"/>
  <c r="L49" i="8"/>
  <c r="L139" i="8" s="1"/>
  <c r="L35" i="8"/>
  <c r="L125" i="8" s="1"/>
  <c r="N55" i="8"/>
  <c r="N145" i="8" s="1"/>
  <c r="N51" i="8"/>
  <c r="N141" i="8" s="1"/>
  <c r="N47" i="8"/>
  <c r="N137" i="8" s="1"/>
  <c r="N45" i="8"/>
  <c r="N135" i="8" s="1"/>
  <c r="N43" i="8"/>
  <c r="N133" i="8" s="1"/>
  <c r="N41" i="8"/>
  <c r="N131" i="8" s="1"/>
  <c r="N39" i="8"/>
  <c r="N129" i="8" s="1"/>
  <c r="N37" i="8"/>
  <c r="N127" i="8" s="1"/>
  <c r="N49" i="8"/>
  <c r="N139" i="8" s="1"/>
  <c r="N35" i="8"/>
  <c r="N125" i="8" s="1"/>
  <c r="D9" i="8"/>
  <c r="F9" i="8"/>
  <c r="H9" i="8"/>
  <c r="H99" i="8" s="1"/>
  <c r="J9" i="8"/>
  <c r="J99" i="8" s="1"/>
  <c r="L9" i="8"/>
  <c r="L99" i="8" s="1"/>
  <c r="N9" i="8"/>
  <c r="N99" i="8" s="1"/>
  <c r="D11" i="8"/>
  <c r="F11" i="8"/>
  <c r="H11" i="8"/>
  <c r="H101" i="8" s="1"/>
  <c r="J11" i="8"/>
  <c r="J101" i="8" s="1"/>
  <c r="L11" i="8"/>
  <c r="L101" i="8" s="1"/>
  <c r="N11" i="8"/>
  <c r="N101" i="8" s="1"/>
  <c r="D13" i="8"/>
  <c r="F13" i="8"/>
  <c r="H13" i="8"/>
  <c r="H103" i="8" s="1"/>
  <c r="J13" i="8"/>
  <c r="J103" i="8" s="1"/>
  <c r="L13" i="8"/>
  <c r="L103" i="8" s="1"/>
  <c r="N13" i="8"/>
  <c r="N103" i="8" s="1"/>
  <c r="E55" i="8"/>
  <c r="E51" i="8"/>
  <c r="E47" i="8"/>
  <c r="E45" i="8"/>
  <c r="E43" i="8"/>
  <c r="E41" i="8"/>
  <c r="E39" i="8"/>
  <c r="E37" i="8"/>
  <c r="E49" i="8"/>
  <c r="E35" i="8"/>
  <c r="G55" i="8"/>
  <c r="G145" i="8" s="1"/>
  <c r="G51" i="8"/>
  <c r="G141" i="8" s="1"/>
  <c r="G47" i="8"/>
  <c r="G137" i="8" s="1"/>
  <c r="G45" i="8"/>
  <c r="G135" i="8" s="1"/>
  <c r="G43" i="8"/>
  <c r="G133" i="8" s="1"/>
  <c r="G41" i="8"/>
  <c r="G131" i="8" s="1"/>
  <c r="G39" i="8"/>
  <c r="G129" i="8" s="1"/>
  <c r="G37" i="8"/>
  <c r="G127" i="8" s="1"/>
  <c r="G49" i="8"/>
  <c r="G139" i="8" s="1"/>
  <c r="G35" i="8"/>
  <c r="G125" i="8" s="1"/>
  <c r="I55" i="8"/>
  <c r="I145" i="8" s="1"/>
  <c r="I51" i="8"/>
  <c r="I141" i="8" s="1"/>
  <c r="I47" i="8"/>
  <c r="I137" i="8" s="1"/>
  <c r="I45" i="8"/>
  <c r="I135" i="8" s="1"/>
  <c r="I43" i="8"/>
  <c r="I133" i="8" s="1"/>
  <c r="I41" i="8"/>
  <c r="I131" i="8" s="1"/>
  <c r="I39" i="8"/>
  <c r="I129" i="8" s="1"/>
  <c r="I37" i="8"/>
  <c r="I127" i="8" s="1"/>
  <c r="I35" i="8"/>
  <c r="I125" i="8" s="1"/>
  <c r="I49" i="8"/>
  <c r="I139" i="8" s="1"/>
  <c r="K55" i="8"/>
  <c r="K145" i="8" s="1"/>
  <c r="K51" i="8"/>
  <c r="K141" i="8" s="1"/>
  <c r="K47" i="8"/>
  <c r="K137" i="8" s="1"/>
  <c r="K45" i="8"/>
  <c r="K135" i="8" s="1"/>
  <c r="K43" i="8"/>
  <c r="K133" i="8" s="1"/>
  <c r="K41" i="8"/>
  <c r="K131" i="8" s="1"/>
  <c r="K39" i="8"/>
  <c r="K129" i="8" s="1"/>
  <c r="K37" i="8"/>
  <c r="K127" i="8" s="1"/>
  <c r="K49" i="8"/>
  <c r="K139" i="8" s="1"/>
  <c r="K35" i="8"/>
  <c r="K125" i="8" s="1"/>
  <c r="M55" i="8"/>
  <c r="M145" i="8" s="1"/>
  <c r="M51" i="8"/>
  <c r="M141" i="8" s="1"/>
  <c r="M47" i="8"/>
  <c r="M137" i="8" s="1"/>
  <c r="M45" i="8"/>
  <c r="M135" i="8" s="1"/>
  <c r="M43" i="8"/>
  <c r="M133" i="8" s="1"/>
  <c r="M41" i="8"/>
  <c r="M131" i="8" s="1"/>
  <c r="M39" i="8"/>
  <c r="M129" i="8" s="1"/>
  <c r="M37" i="8"/>
  <c r="M127" i="8" s="1"/>
  <c r="M49" i="8"/>
  <c r="M139" i="8" s="1"/>
  <c r="M35" i="8"/>
  <c r="M125" i="8" s="1"/>
  <c r="D7" i="8"/>
  <c r="F7" i="8"/>
  <c r="H7" i="8"/>
  <c r="H97" i="8" s="1"/>
  <c r="J7" i="8"/>
  <c r="J97" i="8" s="1"/>
  <c r="L7" i="8"/>
  <c r="L97" i="8" s="1"/>
  <c r="N7" i="8"/>
  <c r="N97" i="8" s="1"/>
  <c r="C9" i="8"/>
  <c r="E9" i="8"/>
  <c r="G9" i="8"/>
  <c r="G99" i="8" s="1"/>
  <c r="I9" i="8"/>
  <c r="I99" i="8" s="1"/>
  <c r="K9" i="8"/>
  <c r="K99" i="8" s="1"/>
  <c r="M9" i="8"/>
  <c r="M99" i="8" s="1"/>
  <c r="P10" i="8"/>
  <c r="E11" i="8"/>
  <c r="G11" i="8"/>
  <c r="G101" i="8" s="1"/>
  <c r="I11" i="8"/>
  <c r="I101" i="8" s="1"/>
  <c r="K11" i="8"/>
  <c r="K101" i="8" s="1"/>
  <c r="M11" i="8"/>
  <c r="M101" i="8" s="1"/>
  <c r="P12" i="8"/>
  <c r="E13" i="8"/>
  <c r="G13" i="8"/>
  <c r="G103" i="8" s="1"/>
  <c r="I13" i="8"/>
  <c r="I103" i="8" s="1"/>
  <c r="K13" i="8"/>
  <c r="K103" i="8" s="1"/>
  <c r="M13" i="8"/>
  <c r="M103" i="8" s="1"/>
  <c r="P14" i="8"/>
  <c r="C55" i="8"/>
  <c r="C51" i="8"/>
  <c r="C41" i="8"/>
  <c r="C43" i="8"/>
  <c r="C37" i="8"/>
  <c r="C49" i="8"/>
  <c r="C47" i="8"/>
  <c r="C39" i="8"/>
  <c r="C45" i="8"/>
  <c r="C53" i="8"/>
  <c r="C35" i="8"/>
  <c r="O5" i="8"/>
  <c r="O89" i="8" s="1"/>
  <c r="C11" i="8"/>
  <c r="C7" i="8"/>
  <c r="C13" i="8"/>
  <c r="C4" i="8"/>
  <c r="C2" i="8" s="1"/>
  <c r="O87" i="8" l="1"/>
  <c r="O75" i="8"/>
  <c r="O79" i="8"/>
  <c r="O65" i="8"/>
  <c r="O83" i="8"/>
  <c r="O67" i="8"/>
  <c r="O85" i="8"/>
  <c r="O73" i="8"/>
  <c r="O21" i="8"/>
  <c r="O69" i="8"/>
  <c r="O71" i="8"/>
  <c r="O77" i="8"/>
  <c r="O19" i="8"/>
  <c r="O81" i="8"/>
  <c r="O27" i="8"/>
  <c r="O31" i="8"/>
  <c r="O29" i="8"/>
  <c r="O25" i="8"/>
  <c r="O15" i="8"/>
  <c r="K17" i="8"/>
  <c r="K107" i="8" s="1"/>
  <c r="K32" i="8"/>
  <c r="K122" i="8" s="1"/>
  <c r="G17" i="8"/>
  <c r="G107" i="8" s="1"/>
  <c r="G32" i="8"/>
  <c r="G122" i="8" s="1"/>
  <c r="N17" i="8"/>
  <c r="N107" i="8" s="1"/>
  <c r="N32" i="8"/>
  <c r="N122" i="8" s="1"/>
  <c r="J17" i="8"/>
  <c r="J107" i="8" s="1"/>
  <c r="J32" i="8"/>
  <c r="J122" i="8" s="1"/>
  <c r="F17" i="8"/>
  <c r="F32" i="8"/>
  <c r="M17" i="8"/>
  <c r="M107" i="8" s="1"/>
  <c r="M32" i="8"/>
  <c r="M122" i="8" s="1"/>
  <c r="I17" i="8"/>
  <c r="I107" i="8" s="1"/>
  <c r="I32" i="8"/>
  <c r="I122" i="8" s="1"/>
  <c r="E17" i="8"/>
  <c r="E32" i="8"/>
  <c r="L17" i="8"/>
  <c r="L107" i="8" s="1"/>
  <c r="L32" i="8"/>
  <c r="L122" i="8" s="1"/>
  <c r="H17" i="8"/>
  <c r="H107" i="8" s="1"/>
  <c r="H32" i="8"/>
  <c r="H122" i="8" s="1"/>
  <c r="D56" i="8"/>
  <c r="D58" i="8" s="1"/>
  <c r="D17" i="8"/>
  <c r="O55" i="8"/>
  <c r="O51" i="8"/>
  <c r="O41" i="8"/>
  <c r="O43" i="8"/>
  <c r="O37" i="8"/>
  <c r="O47" i="8"/>
  <c r="O39" i="8"/>
  <c r="O45" i="8"/>
  <c r="O49" i="8"/>
  <c r="O35" i="8"/>
  <c r="O13" i="8"/>
  <c r="P5" i="8"/>
  <c r="P89" i="8" s="1"/>
  <c r="O7" i="8"/>
  <c r="O9" i="8"/>
  <c r="O11" i="8"/>
  <c r="O22" i="8"/>
  <c r="P79" i="8" l="1"/>
  <c r="P87" i="8"/>
  <c r="P83" i="8"/>
  <c r="P67" i="8"/>
  <c r="P77" i="8"/>
  <c r="P81" i="8"/>
  <c r="P75" i="8"/>
  <c r="P65" i="8"/>
  <c r="P73" i="8"/>
  <c r="P69" i="8"/>
  <c r="P71" i="8"/>
  <c r="P85" i="8"/>
  <c r="P21" i="8"/>
  <c r="P19" i="8"/>
  <c r="P22" i="8"/>
  <c r="P23" i="8" s="1"/>
  <c r="O23" i="8"/>
  <c r="P31" i="8"/>
  <c r="P29" i="8"/>
  <c r="P27" i="8"/>
  <c r="P25" i="8"/>
  <c r="P15" i="8"/>
  <c r="D59" i="8"/>
  <c r="P47" i="8"/>
  <c r="P39" i="8"/>
  <c r="P55" i="8"/>
  <c r="P51" i="8"/>
  <c r="P41" i="8"/>
  <c r="P43" i="8"/>
  <c r="P45" i="8"/>
  <c r="P37" i="8"/>
  <c r="P49" i="8"/>
  <c r="P35" i="8"/>
  <c r="P11" i="8"/>
  <c r="P13" i="8"/>
  <c r="P7" i="8"/>
  <c r="P9" i="8"/>
  <c r="C56" i="8"/>
  <c r="C17" i="8"/>
  <c r="O16" i="8"/>
  <c r="C32" i="8"/>
  <c r="C33" i="8" l="1"/>
  <c r="O32" i="8"/>
  <c r="O17" i="8"/>
  <c r="P16" i="8"/>
  <c r="P17" i="8" s="1"/>
  <c r="C57" i="8"/>
  <c r="C58" i="8"/>
  <c r="P32" i="8" l="1"/>
  <c r="P33" i="8" s="1"/>
  <c r="O33" i="8" s="1"/>
  <c r="C59" i="8"/>
  <c r="N33" i="8" l="1"/>
  <c r="M33" i="8" l="1"/>
  <c r="N123" i="8"/>
  <c r="O50" i="7"/>
  <c r="Q50" i="7" s="1"/>
  <c r="R50" i="7" s="1"/>
  <c r="Q48" i="7"/>
  <c r="R48" i="7" s="1"/>
  <c r="O44" i="7"/>
  <c r="Q44" i="7" s="1"/>
  <c r="R44" i="7" s="1"/>
  <c r="O42" i="7"/>
  <c r="Q42" i="7" s="1"/>
  <c r="R42" i="7" s="1"/>
  <c r="O40" i="7"/>
  <c r="Q40" i="7" s="1"/>
  <c r="R40" i="7" s="1"/>
  <c r="Q38" i="7"/>
  <c r="R38" i="7" s="1"/>
  <c r="O28" i="7"/>
  <c r="O26" i="7"/>
  <c r="O24" i="7"/>
  <c r="O22" i="7"/>
  <c r="L33" i="8" l="1"/>
  <c r="M123" i="8"/>
  <c r="P22" i="7"/>
  <c r="P24" i="7"/>
  <c r="P48" i="7"/>
  <c r="P28" i="7"/>
  <c r="P44" i="7"/>
  <c r="O46" i="7"/>
  <c r="Q46" i="7" s="1"/>
  <c r="R46" i="7" s="1"/>
  <c r="O14" i="7"/>
  <c r="Q14" i="7" s="1"/>
  <c r="R14" i="7" s="1"/>
  <c r="O12" i="7"/>
  <c r="Q12" i="7" s="1"/>
  <c r="R12" i="7" s="1"/>
  <c r="O10" i="7"/>
  <c r="Q10" i="7" s="1"/>
  <c r="R10" i="7" s="1"/>
  <c r="O29" i="7" l="1"/>
  <c r="O25" i="7"/>
  <c r="O27" i="7"/>
  <c r="K33" i="8"/>
  <c r="L123" i="8"/>
  <c r="P10" i="7"/>
  <c r="P25" i="7" s="1"/>
  <c r="P46" i="7"/>
  <c r="P14" i="7"/>
  <c r="P29" i="7" s="1"/>
  <c r="O8" i="7"/>
  <c r="O6" i="7"/>
  <c r="Q6" i="7" s="1"/>
  <c r="R6" i="7" s="1"/>
  <c r="O94" i="6"/>
  <c r="B94" i="6"/>
  <c r="B59" i="6"/>
  <c r="B149" i="6" s="1"/>
  <c r="O23" i="7" l="1"/>
  <c r="Q8" i="7"/>
  <c r="R8" i="7" s="1"/>
  <c r="P8" i="7"/>
  <c r="P23" i="7" s="1"/>
  <c r="J33" i="8"/>
  <c r="K123" i="8"/>
  <c r="N95" i="6"/>
  <c r="H95" i="6"/>
  <c r="J95" i="6"/>
  <c r="L95" i="6"/>
  <c r="D4" i="8"/>
  <c r="P12" i="7"/>
  <c r="G95" i="8"/>
  <c r="I95" i="8"/>
  <c r="K95" i="8"/>
  <c r="M95" i="8"/>
  <c r="O5" i="7"/>
  <c r="R20" i="14" s="1"/>
  <c r="I95" i="6"/>
  <c r="K95" i="6"/>
  <c r="M95" i="6"/>
  <c r="H95" i="8"/>
  <c r="J95" i="8"/>
  <c r="L95" i="8"/>
  <c r="N92" i="10"/>
  <c r="N92" i="15"/>
  <c r="N95" i="8"/>
  <c r="P6" i="7"/>
  <c r="B58" i="6"/>
  <c r="B148" i="6" s="1"/>
  <c r="B57" i="6"/>
  <c r="B147" i="6" s="1"/>
  <c r="B56" i="6"/>
  <c r="B146" i="6" s="1"/>
  <c r="B55" i="6"/>
  <c r="B145" i="6" s="1"/>
  <c r="O54" i="6"/>
  <c r="B54" i="6"/>
  <c r="B144" i="6" s="1"/>
  <c r="B53" i="6"/>
  <c r="B143" i="6" s="1"/>
  <c r="M52" i="6"/>
  <c r="M142" i="6" s="1"/>
  <c r="F52" i="6"/>
  <c r="F142" i="6" s="1"/>
  <c r="D52" i="6"/>
  <c r="D142" i="6" s="1"/>
  <c r="C52" i="6"/>
  <c r="C142" i="6" s="1"/>
  <c r="B52" i="6"/>
  <c r="B142" i="6" s="1"/>
  <c r="B51" i="6"/>
  <c r="B141" i="6" s="1"/>
  <c r="O50" i="6"/>
  <c r="B50" i="6"/>
  <c r="B140" i="6" s="1"/>
  <c r="B49" i="6"/>
  <c r="B139" i="6" s="1"/>
  <c r="O48" i="6"/>
  <c r="B48" i="6"/>
  <c r="B138" i="6" s="1"/>
  <c r="B47" i="6"/>
  <c r="B137" i="6" s="1"/>
  <c r="O46" i="6"/>
  <c r="B46" i="6"/>
  <c r="B136" i="6" s="1"/>
  <c r="B45" i="6"/>
  <c r="B135" i="6" s="1"/>
  <c r="O44" i="6"/>
  <c r="B44" i="6"/>
  <c r="B134" i="6" s="1"/>
  <c r="B43" i="6"/>
  <c r="B133" i="6" s="1"/>
  <c r="O42" i="6"/>
  <c r="B42" i="6"/>
  <c r="B132" i="6" s="1"/>
  <c r="B41" i="6"/>
  <c r="B131" i="6" s="1"/>
  <c r="O40" i="6"/>
  <c r="B40" i="6"/>
  <c r="B130" i="6" s="1"/>
  <c r="B39" i="6"/>
  <c r="B129" i="6" s="1"/>
  <c r="O38" i="6"/>
  <c r="B38" i="6"/>
  <c r="B128" i="6" s="1"/>
  <c r="B37" i="6"/>
  <c r="B127" i="6" s="1"/>
  <c r="O36" i="6"/>
  <c r="B36" i="6"/>
  <c r="B126" i="6" s="1"/>
  <c r="B35" i="6"/>
  <c r="B125" i="6" s="1"/>
  <c r="B34" i="6"/>
  <c r="B124" i="6" s="1"/>
  <c r="B33" i="6"/>
  <c r="B123" i="6" s="1"/>
  <c r="B32" i="6"/>
  <c r="B122" i="6" s="1"/>
  <c r="O30" i="6"/>
  <c r="O26" i="6"/>
  <c r="O24" i="6"/>
  <c r="B24" i="6"/>
  <c r="B114" i="6" s="1"/>
  <c r="B23" i="6"/>
  <c r="B113" i="6" s="1"/>
  <c r="O22" i="6"/>
  <c r="B22" i="6"/>
  <c r="B112" i="6" s="1"/>
  <c r="B21" i="6"/>
  <c r="B111" i="6" s="1"/>
  <c r="O20" i="6"/>
  <c r="B20" i="6"/>
  <c r="B110" i="6" s="1"/>
  <c r="Q5" i="7" l="1"/>
  <c r="R5" i="7" s="1"/>
  <c r="R16" i="14"/>
  <c r="R15" i="14"/>
  <c r="R18" i="14"/>
  <c r="R14" i="14"/>
  <c r="R13" i="14"/>
  <c r="R11" i="14"/>
  <c r="R17" i="14"/>
  <c r="R12" i="14"/>
  <c r="R19" i="14"/>
  <c r="R10" i="14"/>
  <c r="R8" i="14"/>
  <c r="R9" i="14"/>
  <c r="R7" i="14"/>
  <c r="R6" i="14"/>
  <c r="R5" i="14"/>
  <c r="I33" i="8"/>
  <c r="J123" i="8"/>
  <c r="E179" i="8"/>
  <c r="E177" i="8"/>
  <c r="E175" i="8"/>
  <c r="E173" i="8"/>
  <c r="E178" i="8"/>
  <c r="E176" i="8"/>
  <c r="E174" i="8"/>
  <c r="E172" i="8"/>
  <c r="E170" i="8"/>
  <c r="E171" i="8"/>
  <c r="E175" i="4"/>
  <c r="E178" i="1"/>
  <c r="E176" i="4"/>
  <c r="E179" i="4"/>
  <c r="E178" i="4"/>
  <c r="E179" i="1"/>
  <c r="E174" i="4"/>
  <c r="E177" i="4"/>
  <c r="P26" i="7"/>
  <c r="P27" i="7" s="1"/>
  <c r="P42" i="7"/>
  <c r="P40" i="7"/>
  <c r="P50" i="7"/>
  <c r="E108" i="8"/>
  <c r="E111" i="8"/>
  <c r="E115" i="8"/>
  <c r="E119" i="8"/>
  <c r="E127" i="8"/>
  <c r="E131" i="8"/>
  <c r="E135" i="8"/>
  <c r="E139" i="8"/>
  <c r="E155" i="8"/>
  <c r="E159" i="8"/>
  <c r="E165" i="8"/>
  <c r="E168" i="8"/>
  <c r="E108" i="1"/>
  <c r="E110" i="1"/>
  <c r="E109" i="8"/>
  <c r="E112" i="8"/>
  <c r="E116" i="8"/>
  <c r="E120" i="8"/>
  <c r="E124" i="8"/>
  <c r="E128" i="8"/>
  <c r="E132" i="8"/>
  <c r="E136" i="8"/>
  <c r="E140" i="8"/>
  <c r="E144" i="8"/>
  <c r="E151" i="8"/>
  <c r="E153" i="8"/>
  <c r="E156" i="8"/>
  <c r="E160" i="8"/>
  <c r="E163" i="8"/>
  <c r="E166" i="8"/>
  <c r="E113" i="8"/>
  <c r="E121" i="8"/>
  <c r="E129" i="8"/>
  <c r="E137" i="8"/>
  <c r="E145" i="8"/>
  <c r="E157" i="8"/>
  <c r="E112" i="1"/>
  <c r="E117" i="1"/>
  <c r="E119" i="1"/>
  <c r="E121" i="1"/>
  <c r="E110" i="8"/>
  <c r="E114" i="8"/>
  <c r="E122" i="8"/>
  <c r="E130" i="8"/>
  <c r="E138" i="8"/>
  <c r="E158" i="8"/>
  <c r="E164" i="8"/>
  <c r="E115" i="1"/>
  <c r="E134" i="8"/>
  <c r="E154" i="8"/>
  <c r="E161" i="8"/>
  <c r="E109" i="1"/>
  <c r="E130" i="1"/>
  <c r="E138" i="1"/>
  <c r="E133" i="8"/>
  <c r="E111" i="1"/>
  <c r="E113" i="1"/>
  <c r="E120" i="1"/>
  <c r="E132" i="1"/>
  <c r="E140" i="1"/>
  <c r="E151" i="1"/>
  <c r="E152" i="1"/>
  <c r="E155" i="1"/>
  <c r="E157" i="1"/>
  <c r="E159" i="1"/>
  <c r="E161" i="1"/>
  <c r="E163" i="1"/>
  <c r="E165" i="1"/>
  <c r="E167" i="1"/>
  <c r="E169" i="1"/>
  <c r="E171" i="1"/>
  <c r="E173" i="1"/>
  <c r="E175" i="1"/>
  <c r="E177" i="1"/>
  <c r="E109" i="4"/>
  <c r="E111" i="4"/>
  <c r="E113" i="4"/>
  <c r="E115" i="4"/>
  <c r="E117" i="4"/>
  <c r="E119" i="4"/>
  <c r="E121" i="4"/>
  <c r="E151" i="4"/>
  <c r="E153" i="4"/>
  <c r="E155" i="4"/>
  <c r="E157" i="4"/>
  <c r="E159" i="4"/>
  <c r="E161" i="4"/>
  <c r="E163" i="4"/>
  <c r="E165" i="4"/>
  <c r="E167" i="4"/>
  <c r="E169" i="4"/>
  <c r="E171" i="4"/>
  <c r="E173" i="4"/>
  <c r="E141" i="8"/>
  <c r="E150" i="8"/>
  <c r="E152" i="8"/>
  <c r="E167" i="8"/>
  <c r="E118" i="1"/>
  <c r="E128" i="1"/>
  <c r="E144" i="1"/>
  <c r="E158" i="1"/>
  <c r="E166" i="1"/>
  <c r="E174" i="1"/>
  <c r="E112" i="4"/>
  <c r="E118" i="8"/>
  <c r="E126" i="8"/>
  <c r="E114" i="1"/>
  <c r="E116" i="1"/>
  <c r="E150" i="1"/>
  <c r="E154" i="1"/>
  <c r="E160" i="1"/>
  <c r="E168" i="1"/>
  <c r="E176" i="1"/>
  <c r="E114" i="4"/>
  <c r="E118" i="4"/>
  <c r="E126" i="4"/>
  <c r="E130" i="4"/>
  <c r="E134" i="4"/>
  <c r="E138" i="4"/>
  <c r="E150" i="4"/>
  <c r="E154" i="4"/>
  <c r="E158" i="4"/>
  <c r="E162" i="4"/>
  <c r="E166" i="4"/>
  <c r="E170" i="4"/>
  <c r="E117" i="8"/>
  <c r="E153" i="1"/>
  <c r="E162" i="1"/>
  <c r="E108" i="4"/>
  <c r="E125" i="8"/>
  <c r="E162" i="8"/>
  <c r="E169" i="8"/>
  <c r="E164" i="1"/>
  <c r="E110" i="4"/>
  <c r="E120" i="4"/>
  <c r="E128" i="4"/>
  <c r="E132" i="4"/>
  <c r="E136" i="4"/>
  <c r="E140" i="4"/>
  <c r="E144" i="4"/>
  <c r="E136" i="1"/>
  <c r="E156" i="1"/>
  <c r="E170" i="1"/>
  <c r="E160" i="4"/>
  <c r="E168" i="4"/>
  <c r="E126" i="1"/>
  <c r="E134" i="1"/>
  <c r="E172" i="1"/>
  <c r="E116" i="4"/>
  <c r="E152" i="4"/>
  <c r="E172" i="4"/>
  <c r="E164" i="4"/>
  <c r="E156" i="4"/>
  <c r="E96" i="8"/>
  <c r="E98" i="8"/>
  <c r="E100" i="8"/>
  <c r="E102" i="8"/>
  <c r="E104" i="8"/>
  <c r="E106" i="8"/>
  <c r="E96" i="1"/>
  <c r="E100" i="1"/>
  <c r="E104" i="1"/>
  <c r="E98" i="1"/>
  <c r="E102" i="1"/>
  <c r="E106" i="1"/>
  <c r="E96" i="4"/>
  <c r="E98" i="4"/>
  <c r="E105" i="4"/>
  <c r="E105" i="1"/>
  <c r="E99" i="8"/>
  <c r="E107" i="8"/>
  <c r="E100" i="4"/>
  <c r="E102" i="4"/>
  <c r="E104" i="4"/>
  <c r="E101" i="8"/>
  <c r="E103" i="8"/>
  <c r="E105" i="8"/>
  <c r="E106" i="4"/>
  <c r="E97" i="8"/>
  <c r="P20" i="6"/>
  <c r="O9" i="7"/>
  <c r="O15" i="7"/>
  <c r="O7" i="7"/>
  <c r="P22" i="6"/>
  <c r="P36" i="6"/>
  <c r="P44" i="6"/>
  <c r="P38" i="6"/>
  <c r="P46" i="6"/>
  <c r="P42" i="6"/>
  <c r="P50" i="6"/>
  <c r="P26" i="6"/>
  <c r="P40" i="6"/>
  <c r="P48" i="6"/>
  <c r="E4" i="8"/>
  <c r="O51" i="7"/>
  <c r="O43" i="7"/>
  <c r="O39" i="7"/>
  <c r="O45" i="7"/>
  <c r="O41" i="7"/>
  <c r="O49" i="7"/>
  <c r="O13" i="7"/>
  <c r="O47" i="7"/>
  <c r="O11" i="7"/>
  <c r="P5" i="7"/>
  <c r="O54" i="7"/>
  <c r="D99" i="25" s="1"/>
  <c r="O93" i="15"/>
  <c r="O95" i="15"/>
  <c r="O97" i="15"/>
  <c r="O99" i="15"/>
  <c r="O101" i="15"/>
  <c r="O103" i="15"/>
  <c r="O105" i="15"/>
  <c r="O107" i="15"/>
  <c r="O109" i="15"/>
  <c r="O111" i="15"/>
  <c r="O113" i="15"/>
  <c r="O115" i="15"/>
  <c r="O117" i="15"/>
  <c r="O119" i="15"/>
  <c r="O121" i="15"/>
  <c r="O123" i="15"/>
  <c r="O125" i="15"/>
  <c r="O127" i="15"/>
  <c r="O129" i="15"/>
  <c r="O131" i="15"/>
  <c r="O133" i="15"/>
  <c r="O135" i="15"/>
  <c r="O137" i="15"/>
  <c r="O139" i="15"/>
  <c r="O141" i="15"/>
  <c r="O92" i="10"/>
  <c r="O94" i="10"/>
  <c r="O96" i="10"/>
  <c r="O98" i="10"/>
  <c r="O100" i="10"/>
  <c r="O102" i="10"/>
  <c r="O104" i="10"/>
  <c r="O106" i="10"/>
  <c r="O108" i="10"/>
  <c r="O110" i="10"/>
  <c r="O112" i="10"/>
  <c r="O114" i="10"/>
  <c r="O116" i="10"/>
  <c r="O118" i="10"/>
  <c r="O128" i="10"/>
  <c r="O130" i="10"/>
  <c r="O132" i="10"/>
  <c r="O134" i="10"/>
  <c r="O136" i="10"/>
  <c r="O138" i="10"/>
  <c r="O140" i="10"/>
  <c r="O142" i="10"/>
  <c r="O120" i="10"/>
  <c r="O122" i="10"/>
  <c r="O124" i="10"/>
  <c r="O126" i="10"/>
  <c r="O93" i="11"/>
  <c r="O95" i="11"/>
  <c r="O97" i="11"/>
  <c r="O99" i="11"/>
  <c r="O101" i="11"/>
  <c r="O103" i="11"/>
  <c r="O105" i="11"/>
  <c r="O107" i="11"/>
  <c r="O109" i="11"/>
  <c r="O111" i="11"/>
  <c r="O113" i="11"/>
  <c r="O115" i="11"/>
  <c r="O117" i="11"/>
  <c r="O119" i="11"/>
  <c r="O121" i="11"/>
  <c r="O123" i="11"/>
  <c r="O125" i="11"/>
  <c r="O127" i="11"/>
  <c r="O129" i="11"/>
  <c r="O131" i="11"/>
  <c r="O133" i="11"/>
  <c r="O135" i="11"/>
  <c r="O137" i="11"/>
  <c r="O139" i="11"/>
  <c r="O141" i="11"/>
  <c r="O92" i="12"/>
  <c r="O94" i="12"/>
  <c r="O96" i="12"/>
  <c r="O98" i="12"/>
  <c r="O136" i="12"/>
  <c r="O138" i="12"/>
  <c r="O140" i="12"/>
  <c r="O142" i="12"/>
  <c r="O100" i="12"/>
  <c r="O102" i="12"/>
  <c r="O104" i="12"/>
  <c r="O106" i="12"/>
  <c r="O108" i="12"/>
  <c r="O110" i="12"/>
  <c r="O112" i="12"/>
  <c r="O114" i="12"/>
  <c r="O116" i="12"/>
  <c r="O118" i="12"/>
  <c r="O120" i="12"/>
  <c r="O122" i="12"/>
  <c r="O124" i="12"/>
  <c r="O126" i="12"/>
  <c r="O128" i="12"/>
  <c r="O130" i="12"/>
  <c r="O132" i="12"/>
  <c r="O134" i="12"/>
  <c r="O140" i="13"/>
  <c r="O142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P24" i="6"/>
  <c r="P30" i="6"/>
  <c r="P54" i="6"/>
  <c r="O20" i="7"/>
  <c r="O21" i="7" s="1"/>
  <c r="O92" i="15"/>
  <c r="O94" i="15"/>
  <c r="O96" i="15"/>
  <c r="O98" i="15"/>
  <c r="O100" i="15"/>
  <c r="O102" i="15"/>
  <c r="O104" i="15"/>
  <c r="O106" i="15"/>
  <c r="O108" i="15"/>
  <c r="O110" i="15"/>
  <c r="O112" i="15"/>
  <c r="O114" i="15"/>
  <c r="O116" i="15"/>
  <c r="O118" i="15"/>
  <c r="O120" i="15"/>
  <c r="O122" i="15"/>
  <c r="O124" i="15"/>
  <c r="O126" i="15"/>
  <c r="O128" i="15"/>
  <c r="O130" i="15"/>
  <c r="O132" i="15"/>
  <c r="O134" i="15"/>
  <c r="O136" i="15"/>
  <c r="O138" i="15"/>
  <c r="O140" i="15"/>
  <c r="O142" i="15"/>
  <c r="O93" i="10"/>
  <c r="O95" i="10"/>
  <c r="O97" i="10"/>
  <c r="O99" i="10"/>
  <c r="O101" i="10"/>
  <c r="O103" i="10"/>
  <c r="O105" i="10"/>
  <c r="O107" i="10"/>
  <c r="O109" i="10"/>
  <c r="O111" i="10"/>
  <c r="O113" i="10"/>
  <c r="O115" i="10"/>
  <c r="O117" i="10"/>
  <c r="O127" i="10"/>
  <c r="O129" i="10"/>
  <c r="O131" i="10"/>
  <c r="O133" i="10"/>
  <c r="O135" i="10"/>
  <c r="O137" i="10"/>
  <c r="O139" i="10"/>
  <c r="O141" i="10"/>
  <c r="O119" i="10"/>
  <c r="O121" i="10"/>
  <c r="O123" i="10"/>
  <c r="O125" i="10"/>
  <c r="O92" i="11"/>
  <c r="O94" i="11"/>
  <c r="O96" i="11"/>
  <c r="O98" i="11"/>
  <c r="O100" i="11"/>
  <c r="O102" i="11"/>
  <c r="O104" i="11"/>
  <c r="O106" i="11"/>
  <c r="O108" i="11"/>
  <c r="O110" i="11"/>
  <c r="O112" i="11"/>
  <c r="O114" i="11"/>
  <c r="O116" i="11"/>
  <c r="O118" i="11"/>
  <c r="O120" i="11"/>
  <c r="O122" i="11"/>
  <c r="O124" i="11"/>
  <c r="O126" i="11"/>
  <c r="O128" i="11"/>
  <c r="O130" i="11"/>
  <c r="O132" i="11"/>
  <c r="O134" i="11"/>
  <c r="O136" i="11"/>
  <c r="O138" i="11"/>
  <c r="O140" i="11"/>
  <c r="O142" i="11"/>
  <c r="O93" i="12"/>
  <c r="O95" i="12"/>
  <c r="O97" i="12"/>
  <c r="O135" i="12"/>
  <c r="O137" i="12"/>
  <c r="O139" i="12"/>
  <c r="O141" i="12"/>
  <c r="O99" i="12"/>
  <c r="O101" i="12"/>
  <c r="O103" i="12"/>
  <c r="O105" i="12"/>
  <c r="O107" i="12"/>
  <c r="O109" i="12"/>
  <c r="O111" i="12"/>
  <c r="O113" i="12"/>
  <c r="O115" i="12"/>
  <c r="O117" i="12"/>
  <c r="O119" i="12"/>
  <c r="O121" i="12"/>
  <c r="O123" i="12"/>
  <c r="O125" i="12"/>
  <c r="O127" i="12"/>
  <c r="O129" i="12"/>
  <c r="O131" i="12"/>
  <c r="O133" i="12"/>
  <c r="O139" i="13"/>
  <c r="O141" i="13"/>
  <c r="O92" i="13"/>
  <c r="O94" i="13"/>
  <c r="O96" i="13"/>
  <c r="O98" i="13"/>
  <c r="O100" i="13"/>
  <c r="O102" i="13"/>
  <c r="O104" i="13"/>
  <c r="O106" i="13"/>
  <c r="O108" i="13"/>
  <c r="O110" i="13"/>
  <c r="O112" i="13"/>
  <c r="O114" i="13"/>
  <c r="O116" i="13"/>
  <c r="O118" i="13"/>
  <c r="O120" i="13"/>
  <c r="O122" i="13"/>
  <c r="O124" i="13"/>
  <c r="O126" i="13"/>
  <c r="O128" i="13"/>
  <c r="O130" i="13"/>
  <c r="O132" i="13"/>
  <c r="O134" i="13"/>
  <c r="O136" i="13"/>
  <c r="O138" i="13"/>
  <c r="L52" i="6"/>
  <c r="L142" i="6" s="1"/>
  <c r="E52" i="6"/>
  <c r="E142" i="6" s="1"/>
  <c r="E95" i="8"/>
  <c r="E59" i="7"/>
  <c r="O34" i="6"/>
  <c r="Q49" i="7" l="1"/>
  <c r="Q9" i="7"/>
  <c r="Q51" i="7"/>
  <c r="Q47" i="7"/>
  <c r="Q7" i="7"/>
  <c r="Q45" i="7"/>
  <c r="Q11" i="7"/>
  <c r="Q39" i="7"/>
  <c r="Q54" i="7"/>
  <c r="E99" i="25" s="1"/>
  <c r="Q41" i="7"/>
  <c r="Q13" i="7"/>
  <c r="Q43" i="7"/>
  <c r="Q15" i="7"/>
  <c r="R26" i="7"/>
  <c r="R27" i="7" s="1"/>
  <c r="Q26" i="7"/>
  <c r="Q27" i="7" s="1"/>
  <c r="Q22" i="7"/>
  <c r="Q23" i="7" s="1"/>
  <c r="R22" i="7"/>
  <c r="R23" i="7" s="1"/>
  <c r="Q24" i="7"/>
  <c r="Q25" i="7" s="1"/>
  <c r="R24" i="7"/>
  <c r="R25" i="7" s="1"/>
  <c r="R28" i="7"/>
  <c r="R29" i="7" s="1"/>
  <c r="Q28" i="7"/>
  <c r="Q29" i="7" s="1"/>
  <c r="R47" i="7"/>
  <c r="R13" i="7"/>
  <c r="R11" i="7"/>
  <c r="R45" i="7"/>
  <c r="R7" i="7"/>
  <c r="R51" i="7"/>
  <c r="R9" i="7"/>
  <c r="R43" i="7"/>
  <c r="R15" i="7"/>
  <c r="R41" i="7"/>
  <c r="R39" i="7"/>
  <c r="R49" i="7"/>
  <c r="R54" i="7"/>
  <c r="F99" i="25" s="1"/>
  <c r="H33" i="8"/>
  <c r="I123" i="8"/>
  <c r="D171" i="8"/>
  <c r="D172" i="8"/>
  <c r="D177" i="8"/>
  <c r="D173" i="8"/>
  <c r="D178" i="8"/>
  <c r="D176" i="8"/>
  <c r="D174" i="8"/>
  <c r="D170" i="8"/>
  <c r="D179" i="8"/>
  <c r="D175" i="8"/>
  <c r="D179" i="4"/>
  <c r="D178" i="4"/>
  <c r="D178" i="1"/>
  <c r="D175" i="4"/>
  <c r="D179" i="1"/>
  <c r="D176" i="4"/>
  <c r="D174" i="4"/>
  <c r="D177" i="4"/>
  <c r="D109" i="8"/>
  <c r="D112" i="8"/>
  <c r="D116" i="8"/>
  <c r="D120" i="8"/>
  <c r="D124" i="8"/>
  <c r="D128" i="8"/>
  <c r="D132" i="8"/>
  <c r="D136" i="8"/>
  <c r="D140" i="8"/>
  <c r="D144" i="8"/>
  <c r="D148" i="8"/>
  <c r="D151" i="8"/>
  <c r="D153" i="8"/>
  <c r="D156" i="8"/>
  <c r="D160" i="8"/>
  <c r="D163" i="8"/>
  <c r="D166" i="8"/>
  <c r="D110" i="8"/>
  <c r="D113" i="8"/>
  <c r="D117" i="8"/>
  <c r="D121" i="8"/>
  <c r="D125" i="8"/>
  <c r="D129" i="8"/>
  <c r="D133" i="8"/>
  <c r="D137" i="8"/>
  <c r="D141" i="8"/>
  <c r="D145" i="8"/>
  <c r="D149" i="8"/>
  <c r="D157" i="8"/>
  <c r="D161" i="8"/>
  <c r="D164" i="8"/>
  <c r="D169" i="8"/>
  <c r="D109" i="1"/>
  <c r="D111" i="1"/>
  <c r="D113" i="1"/>
  <c r="D115" i="1"/>
  <c r="D118" i="8"/>
  <c r="D126" i="8"/>
  <c r="D134" i="8"/>
  <c r="D142" i="8"/>
  <c r="D154" i="8"/>
  <c r="D162" i="8"/>
  <c r="D167" i="8"/>
  <c r="D114" i="1"/>
  <c r="D111" i="8"/>
  <c r="D119" i="8"/>
  <c r="D127" i="8"/>
  <c r="D135" i="8"/>
  <c r="D143" i="8"/>
  <c r="D155" i="8"/>
  <c r="D165" i="8"/>
  <c r="D168" i="8"/>
  <c r="D112" i="1"/>
  <c r="D117" i="1"/>
  <c r="D119" i="1"/>
  <c r="D121" i="1"/>
  <c r="D151" i="1"/>
  <c r="D153" i="1"/>
  <c r="D115" i="8"/>
  <c r="D139" i="8"/>
  <c r="D108" i="1"/>
  <c r="D120" i="1"/>
  <c r="D132" i="1"/>
  <c r="D140" i="1"/>
  <c r="D152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09" i="4"/>
  <c r="D111" i="4"/>
  <c r="D113" i="4"/>
  <c r="D115" i="4"/>
  <c r="D114" i="8"/>
  <c r="D122" i="8"/>
  <c r="D138" i="8"/>
  <c r="D150" i="8"/>
  <c r="D152" i="8"/>
  <c r="D159" i="8"/>
  <c r="D110" i="1"/>
  <c r="D118" i="1"/>
  <c r="D126" i="1"/>
  <c r="D134" i="1"/>
  <c r="D154" i="1"/>
  <c r="D146" i="8"/>
  <c r="D156" i="1"/>
  <c r="D164" i="1"/>
  <c r="D172" i="1"/>
  <c r="D110" i="4"/>
  <c r="D117" i="4"/>
  <c r="D120" i="4"/>
  <c r="D121" i="4"/>
  <c r="D128" i="4"/>
  <c r="D132" i="4"/>
  <c r="D136" i="4"/>
  <c r="D140" i="4"/>
  <c r="D144" i="4"/>
  <c r="D152" i="4"/>
  <c r="D153" i="4"/>
  <c r="D156" i="4"/>
  <c r="D157" i="4"/>
  <c r="D160" i="4"/>
  <c r="D161" i="4"/>
  <c r="D164" i="4"/>
  <c r="D165" i="4"/>
  <c r="D168" i="4"/>
  <c r="D169" i="4"/>
  <c r="D172" i="4"/>
  <c r="D173" i="4"/>
  <c r="D131" i="8"/>
  <c r="D128" i="1"/>
  <c r="D130" i="1"/>
  <c r="D144" i="1"/>
  <c r="D158" i="1"/>
  <c r="D166" i="1"/>
  <c r="D174" i="1"/>
  <c r="D112" i="4"/>
  <c r="D158" i="8"/>
  <c r="D168" i="1"/>
  <c r="D114" i="4"/>
  <c r="D119" i="4"/>
  <c r="D108" i="8"/>
  <c r="D130" i="8"/>
  <c r="D138" i="1"/>
  <c r="D170" i="1"/>
  <c r="D116" i="4"/>
  <c r="D118" i="4"/>
  <c r="D126" i="4"/>
  <c r="D130" i="4"/>
  <c r="D134" i="4"/>
  <c r="D138" i="4"/>
  <c r="D150" i="4"/>
  <c r="D151" i="4"/>
  <c r="D116" i="1"/>
  <c r="D158" i="4"/>
  <c r="D159" i="4"/>
  <c r="D166" i="4"/>
  <c r="D167" i="4"/>
  <c r="D160" i="1"/>
  <c r="D136" i="1"/>
  <c r="D162" i="1"/>
  <c r="D176" i="1"/>
  <c r="D154" i="4"/>
  <c r="D155" i="4"/>
  <c r="D162" i="4"/>
  <c r="D163" i="4"/>
  <c r="D170" i="4"/>
  <c r="D171" i="4"/>
  <c r="D150" i="1"/>
  <c r="D108" i="4"/>
  <c r="P15" i="7"/>
  <c r="D97" i="8"/>
  <c r="D99" i="8"/>
  <c r="D101" i="8"/>
  <c r="D103" i="8"/>
  <c r="D105" i="8"/>
  <c r="D107" i="8"/>
  <c r="D98" i="1"/>
  <c r="D102" i="1"/>
  <c r="D96" i="8"/>
  <c r="D98" i="8"/>
  <c r="D100" i="8"/>
  <c r="D102" i="8"/>
  <c r="D104" i="8"/>
  <c r="D106" i="8"/>
  <c r="D96" i="1"/>
  <c r="D100" i="1"/>
  <c r="D105" i="1"/>
  <c r="D104" i="1"/>
  <c r="D98" i="4"/>
  <c r="D105" i="4"/>
  <c r="D106" i="1"/>
  <c r="D100" i="4"/>
  <c r="D102" i="4"/>
  <c r="D104" i="4"/>
  <c r="D106" i="4"/>
  <c r="D96" i="4"/>
  <c r="P51" i="7"/>
  <c r="P41" i="7"/>
  <c r="P20" i="7"/>
  <c r="P21" i="7" s="1"/>
  <c r="P49" i="7"/>
  <c r="P11" i="7"/>
  <c r="P45" i="7"/>
  <c r="P9" i="7"/>
  <c r="P47" i="7"/>
  <c r="P43" i="7"/>
  <c r="P13" i="7"/>
  <c r="O16" i="7"/>
  <c r="D96" i="25" s="1"/>
  <c r="P39" i="7"/>
  <c r="O55" i="7"/>
  <c r="P54" i="7"/>
  <c r="P7" i="7"/>
  <c r="K52" i="6"/>
  <c r="K142" i="6" s="1"/>
  <c r="D95" i="8"/>
  <c r="D59" i="7"/>
  <c r="P34" i="6"/>
  <c r="B17" i="6"/>
  <c r="Q55" i="7" l="1"/>
  <c r="R55" i="7"/>
  <c r="P55" i="7"/>
  <c r="G33" i="8"/>
  <c r="H123" i="8"/>
  <c r="C178" i="8"/>
  <c r="C176" i="8"/>
  <c r="C174" i="8"/>
  <c r="C172" i="8"/>
  <c r="C170" i="8"/>
  <c r="C179" i="8"/>
  <c r="C177" i="8"/>
  <c r="C175" i="8"/>
  <c r="C173" i="8"/>
  <c r="C171" i="8"/>
  <c r="C176" i="4"/>
  <c r="C178" i="4"/>
  <c r="C179" i="1"/>
  <c r="C175" i="4"/>
  <c r="C174" i="4"/>
  <c r="C177" i="4"/>
  <c r="C178" i="1"/>
  <c r="C179" i="4"/>
  <c r="C110" i="8"/>
  <c r="C113" i="8"/>
  <c r="C117" i="8"/>
  <c r="C121" i="8"/>
  <c r="C125" i="8"/>
  <c r="C129" i="8"/>
  <c r="C133" i="8"/>
  <c r="C137" i="8"/>
  <c r="C141" i="8"/>
  <c r="C145" i="8"/>
  <c r="C149" i="8"/>
  <c r="C157" i="8"/>
  <c r="C161" i="8"/>
  <c r="C164" i="8"/>
  <c r="C169" i="8"/>
  <c r="C109" i="1"/>
  <c r="C114" i="8"/>
  <c r="C118" i="8"/>
  <c r="C122" i="8"/>
  <c r="C126" i="8"/>
  <c r="C130" i="8"/>
  <c r="C134" i="8"/>
  <c r="C138" i="8"/>
  <c r="C142" i="8"/>
  <c r="C146" i="8"/>
  <c r="C150" i="8"/>
  <c r="C152" i="8"/>
  <c r="C154" i="8"/>
  <c r="C158" i="8"/>
  <c r="C162" i="8"/>
  <c r="C167" i="8"/>
  <c r="C109" i="8"/>
  <c r="C115" i="8"/>
  <c r="C123" i="8"/>
  <c r="C131" i="8"/>
  <c r="C139" i="8"/>
  <c r="C147" i="8"/>
  <c r="C159" i="8"/>
  <c r="C163" i="8"/>
  <c r="C110" i="1"/>
  <c r="C111" i="1"/>
  <c r="C116" i="1"/>
  <c r="C118" i="1"/>
  <c r="C120" i="1"/>
  <c r="C126" i="1"/>
  <c r="C116" i="8"/>
  <c r="C124" i="8"/>
  <c r="C132" i="8"/>
  <c r="C140" i="8"/>
  <c r="C148" i="8"/>
  <c r="C160" i="8"/>
  <c r="C114" i="1"/>
  <c r="C128" i="8"/>
  <c r="C144" i="8"/>
  <c r="C113" i="1"/>
  <c r="C115" i="1"/>
  <c r="C121" i="1"/>
  <c r="C134" i="1"/>
  <c r="C151" i="1"/>
  <c r="C154" i="1"/>
  <c r="C108" i="8"/>
  <c r="C111" i="8"/>
  <c r="C112" i="8"/>
  <c r="C119" i="8"/>
  <c r="C120" i="8"/>
  <c r="C127" i="8"/>
  <c r="C143" i="8"/>
  <c r="C166" i="8"/>
  <c r="C168" i="8"/>
  <c r="C119" i="1"/>
  <c r="C128" i="1"/>
  <c r="C136" i="1"/>
  <c r="C144" i="1"/>
  <c r="C150" i="1"/>
  <c r="C156" i="1"/>
  <c r="C158" i="1"/>
  <c r="C160" i="1"/>
  <c r="C162" i="1"/>
  <c r="C164" i="1"/>
  <c r="C166" i="1"/>
  <c r="C168" i="1"/>
  <c r="C170" i="1"/>
  <c r="C172" i="1"/>
  <c r="C174" i="1"/>
  <c r="C176" i="1"/>
  <c r="C108" i="4"/>
  <c r="C110" i="4"/>
  <c r="C112" i="4"/>
  <c r="C114" i="4"/>
  <c r="C116" i="4"/>
  <c r="C118" i="4"/>
  <c r="C120" i="4"/>
  <c r="C126" i="4"/>
  <c r="C128" i="4"/>
  <c r="C130" i="4"/>
  <c r="C132" i="4"/>
  <c r="C134" i="4"/>
  <c r="C136" i="4"/>
  <c r="C138" i="4"/>
  <c r="C140" i="4"/>
  <c r="C144" i="4"/>
  <c r="C150" i="4"/>
  <c r="C152" i="4"/>
  <c r="C154" i="4"/>
  <c r="C156" i="4"/>
  <c r="C158" i="4"/>
  <c r="C160" i="4"/>
  <c r="C162" i="4"/>
  <c r="C164" i="4"/>
  <c r="C166" i="4"/>
  <c r="C168" i="4"/>
  <c r="C170" i="4"/>
  <c r="C172" i="4"/>
  <c r="C151" i="8"/>
  <c r="C153" i="8"/>
  <c r="C155" i="8"/>
  <c r="C108" i="1"/>
  <c r="C112" i="1"/>
  <c r="C138" i="1"/>
  <c r="C157" i="1"/>
  <c r="C165" i="1"/>
  <c r="C173" i="1"/>
  <c r="C111" i="4"/>
  <c r="C136" i="8"/>
  <c r="C165" i="8"/>
  <c r="C117" i="1"/>
  <c r="C140" i="1"/>
  <c r="C159" i="1"/>
  <c r="C167" i="1"/>
  <c r="C175" i="1"/>
  <c r="C113" i="4"/>
  <c r="C117" i="4"/>
  <c r="C121" i="4"/>
  <c r="C153" i="4"/>
  <c r="C157" i="4"/>
  <c r="C161" i="4"/>
  <c r="C165" i="4"/>
  <c r="C169" i="4"/>
  <c r="C173" i="4"/>
  <c r="C132" i="1"/>
  <c r="C163" i="1"/>
  <c r="C109" i="4"/>
  <c r="C151" i="4"/>
  <c r="C135" i="8"/>
  <c r="C130" i="1"/>
  <c r="C169" i="1"/>
  <c r="C115" i="4"/>
  <c r="C155" i="4"/>
  <c r="C159" i="4"/>
  <c r="C163" i="4"/>
  <c r="C167" i="4"/>
  <c r="C171" i="4"/>
  <c r="C156" i="8"/>
  <c r="C119" i="4"/>
  <c r="C153" i="1"/>
  <c r="C171" i="1"/>
  <c r="C177" i="1"/>
  <c r="C152" i="1"/>
  <c r="C155" i="1"/>
  <c r="C161" i="1"/>
  <c r="B107" i="6"/>
  <c r="C97" i="8"/>
  <c r="C99" i="8"/>
  <c r="C101" i="8"/>
  <c r="C103" i="8"/>
  <c r="C105" i="8"/>
  <c r="C107" i="8"/>
  <c r="C98" i="1"/>
  <c r="C102" i="1"/>
  <c r="C96" i="4"/>
  <c r="C98" i="4"/>
  <c r="C100" i="4"/>
  <c r="C96" i="1"/>
  <c r="C100" i="1"/>
  <c r="C105" i="1"/>
  <c r="C104" i="1"/>
  <c r="C96" i="8"/>
  <c r="C98" i="8"/>
  <c r="C100" i="8"/>
  <c r="C102" i="8"/>
  <c r="C104" i="8"/>
  <c r="C106" i="8"/>
  <c r="C102" i="4"/>
  <c r="C104" i="4"/>
  <c r="C105" i="4"/>
  <c r="O32" i="7"/>
  <c r="P16" i="7"/>
  <c r="P17" i="7" s="1"/>
  <c r="O17" i="7"/>
  <c r="C95" i="8"/>
  <c r="C59" i="7"/>
  <c r="J52" i="6"/>
  <c r="J142" i="6" s="1"/>
  <c r="Q20" i="7" l="1"/>
  <c r="Q21" i="7" s="1"/>
  <c r="R20" i="7"/>
  <c r="R21" i="7" s="1"/>
  <c r="F33" i="8"/>
  <c r="E33" i="8" s="1"/>
  <c r="G123" i="8"/>
  <c r="B95" i="8"/>
  <c r="L56" i="6"/>
  <c r="L146" i="6" s="1"/>
  <c r="P32" i="7"/>
  <c r="P33" i="7" s="1"/>
  <c r="O33" i="7"/>
  <c r="I52" i="6"/>
  <c r="I142" i="6" s="1"/>
  <c r="C106" i="6"/>
  <c r="O106" i="6" s="1"/>
  <c r="B16" i="6"/>
  <c r="B15" i="6"/>
  <c r="B105" i="6" s="1"/>
  <c r="Q16" i="7" l="1"/>
  <c r="E96" i="25" s="1"/>
  <c r="D33" i="8"/>
  <c r="D123" i="8" s="1"/>
  <c r="E123" i="8"/>
  <c r="B106" i="6"/>
  <c r="D56" i="6"/>
  <c r="D146" i="6" s="1"/>
  <c r="F56" i="6"/>
  <c r="F146" i="6" s="1"/>
  <c r="E56" i="6"/>
  <c r="E146" i="6" s="1"/>
  <c r="K56" i="6"/>
  <c r="K146" i="6" s="1"/>
  <c r="J56" i="6"/>
  <c r="J146" i="6" s="1"/>
  <c r="C56" i="6"/>
  <c r="C146" i="6" s="1"/>
  <c r="O16" i="6"/>
  <c r="H52" i="6"/>
  <c r="H142" i="6" s="1"/>
  <c r="I56" i="6"/>
  <c r="I146" i="6" s="1"/>
  <c r="Q17" i="7" l="1"/>
  <c r="Q32" i="7"/>
  <c r="Q33" i="7" s="1"/>
  <c r="G52" i="6"/>
  <c r="G142" i="6" s="1"/>
  <c r="H56" i="6"/>
  <c r="H146" i="6" s="1"/>
  <c r="P16" i="6"/>
  <c r="G56" i="6" l="1"/>
  <c r="G146" i="6" s="1"/>
  <c r="O14" i="6"/>
  <c r="B14" i="6"/>
  <c r="B104" i="6" s="1"/>
  <c r="B13" i="6"/>
  <c r="B103" i="6" s="1"/>
  <c r="O12" i="6"/>
  <c r="B12" i="6"/>
  <c r="B102" i="6" s="1"/>
  <c r="B11" i="6"/>
  <c r="B101" i="6" s="1"/>
  <c r="O10" i="6"/>
  <c r="B10" i="6"/>
  <c r="B100" i="6" s="1"/>
  <c r="B9" i="6"/>
  <c r="B99" i="6" s="1"/>
  <c r="O8" i="6"/>
  <c r="B8" i="6"/>
  <c r="B98" i="6" s="1"/>
  <c r="B7" i="6"/>
  <c r="B97" i="6" s="1"/>
  <c r="O6" i="6"/>
  <c r="B6" i="6"/>
  <c r="B96" i="6" s="1"/>
  <c r="N13" i="6"/>
  <c r="N103" i="6" s="1"/>
  <c r="L13" i="6"/>
  <c r="L103" i="6" s="1"/>
  <c r="H13" i="6"/>
  <c r="H103" i="6" s="1"/>
  <c r="F13" i="6"/>
  <c r="F103" i="6" s="1"/>
  <c r="D13" i="6"/>
  <c r="D103" i="6" s="1"/>
  <c r="C11" i="6"/>
  <c r="C101" i="6" s="1"/>
  <c r="B5" i="6"/>
  <c r="P8" i="6" l="1"/>
  <c r="J13" i="6"/>
  <c r="J103" i="6" s="1"/>
  <c r="P6" i="6"/>
  <c r="P14" i="6"/>
  <c r="H57" i="6"/>
  <c r="H147" i="6" s="1"/>
  <c r="E55" i="6"/>
  <c r="E145" i="6" s="1"/>
  <c r="E51" i="6"/>
  <c r="E141" i="6" s="1"/>
  <c r="E49" i="6"/>
  <c r="E139" i="6" s="1"/>
  <c r="E47" i="6"/>
  <c r="E137" i="6" s="1"/>
  <c r="E45" i="6"/>
  <c r="E135" i="6" s="1"/>
  <c r="E43" i="6"/>
  <c r="E133" i="6" s="1"/>
  <c r="E41" i="6"/>
  <c r="E131" i="6" s="1"/>
  <c r="E39" i="6"/>
  <c r="E129" i="6" s="1"/>
  <c r="E37" i="6"/>
  <c r="E127" i="6" s="1"/>
  <c r="E32" i="6"/>
  <c r="E122" i="6" s="1"/>
  <c r="E95" i="6"/>
  <c r="E35" i="6"/>
  <c r="E125" i="6" s="1"/>
  <c r="E53" i="6"/>
  <c r="E143" i="6" s="1"/>
  <c r="E58" i="6"/>
  <c r="E17" i="6"/>
  <c r="E107" i="6" s="1"/>
  <c r="E57" i="6"/>
  <c r="E147" i="6" s="1"/>
  <c r="G95" i="6"/>
  <c r="G55" i="6"/>
  <c r="G145" i="6" s="1"/>
  <c r="G51" i="6"/>
  <c r="G141" i="6" s="1"/>
  <c r="G49" i="6"/>
  <c r="G139" i="6" s="1"/>
  <c r="G47" i="6"/>
  <c r="G137" i="6" s="1"/>
  <c r="G45" i="6"/>
  <c r="G135" i="6" s="1"/>
  <c r="G43" i="6"/>
  <c r="G133" i="6" s="1"/>
  <c r="G41" i="6"/>
  <c r="G131" i="6" s="1"/>
  <c r="G39" i="6"/>
  <c r="G129" i="6" s="1"/>
  <c r="G37" i="6"/>
  <c r="G127" i="6" s="1"/>
  <c r="G32" i="6"/>
  <c r="G122" i="6" s="1"/>
  <c r="G35" i="6"/>
  <c r="G125" i="6" s="1"/>
  <c r="G17" i="6"/>
  <c r="G107" i="6" s="1"/>
  <c r="I55" i="6"/>
  <c r="I145" i="6" s="1"/>
  <c r="I51" i="6"/>
  <c r="I141" i="6" s="1"/>
  <c r="I49" i="6"/>
  <c r="I139" i="6" s="1"/>
  <c r="I47" i="6"/>
  <c r="I137" i="6" s="1"/>
  <c r="I45" i="6"/>
  <c r="I135" i="6" s="1"/>
  <c r="I43" i="6"/>
  <c r="I133" i="6" s="1"/>
  <c r="I41" i="6"/>
  <c r="I131" i="6" s="1"/>
  <c r="I39" i="6"/>
  <c r="I129" i="6" s="1"/>
  <c r="I37" i="6"/>
  <c r="I127" i="6" s="1"/>
  <c r="I32" i="6"/>
  <c r="I35" i="6"/>
  <c r="I125" i="6" s="1"/>
  <c r="I53" i="6"/>
  <c r="I143" i="6" s="1"/>
  <c r="I17" i="6"/>
  <c r="I107" i="6" s="1"/>
  <c r="I58" i="6"/>
  <c r="I57" i="6"/>
  <c r="I147" i="6" s="1"/>
  <c r="K55" i="6"/>
  <c r="K145" i="6" s="1"/>
  <c r="K51" i="6"/>
  <c r="K141" i="6" s="1"/>
  <c r="K49" i="6"/>
  <c r="K139" i="6" s="1"/>
  <c r="K47" i="6"/>
  <c r="K137" i="6" s="1"/>
  <c r="K45" i="6"/>
  <c r="K135" i="6" s="1"/>
  <c r="K43" i="6"/>
  <c r="K133" i="6" s="1"/>
  <c r="K41" i="6"/>
  <c r="K131" i="6" s="1"/>
  <c r="K39" i="6"/>
  <c r="K129" i="6" s="1"/>
  <c r="K37" i="6"/>
  <c r="K127" i="6" s="1"/>
  <c r="K35" i="6"/>
  <c r="K125" i="6" s="1"/>
  <c r="K53" i="6"/>
  <c r="K143" i="6" s="1"/>
  <c r="K17" i="6"/>
  <c r="K107" i="6" s="1"/>
  <c r="K57" i="6"/>
  <c r="K147" i="6" s="1"/>
  <c r="K58" i="6"/>
  <c r="M55" i="6"/>
  <c r="M145" i="6" s="1"/>
  <c r="M32" i="6"/>
  <c r="M51" i="6"/>
  <c r="M141" i="6" s="1"/>
  <c r="M49" i="6"/>
  <c r="M139" i="6" s="1"/>
  <c r="M47" i="6"/>
  <c r="M137" i="6" s="1"/>
  <c r="M45" i="6"/>
  <c r="M135" i="6" s="1"/>
  <c r="M43" i="6"/>
  <c r="M133" i="6" s="1"/>
  <c r="M41" i="6"/>
  <c r="M131" i="6" s="1"/>
  <c r="M39" i="6"/>
  <c r="M129" i="6" s="1"/>
  <c r="M37" i="6"/>
  <c r="M127" i="6" s="1"/>
  <c r="M53" i="6"/>
  <c r="M143" i="6" s="1"/>
  <c r="M35" i="6"/>
  <c r="M125" i="6" s="1"/>
  <c r="M17" i="6"/>
  <c r="M107" i="6" s="1"/>
  <c r="E7" i="6"/>
  <c r="E97" i="6" s="1"/>
  <c r="G7" i="6"/>
  <c r="G97" i="6" s="1"/>
  <c r="I7" i="6"/>
  <c r="I97" i="6" s="1"/>
  <c r="K7" i="6"/>
  <c r="K97" i="6" s="1"/>
  <c r="M7" i="6"/>
  <c r="M97" i="6" s="1"/>
  <c r="E9" i="6"/>
  <c r="E99" i="6" s="1"/>
  <c r="G9" i="6"/>
  <c r="G99" i="6" s="1"/>
  <c r="I9" i="6"/>
  <c r="I99" i="6" s="1"/>
  <c r="K9" i="6"/>
  <c r="K99" i="6" s="1"/>
  <c r="M9" i="6"/>
  <c r="M99" i="6" s="1"/>
  <c r="E11" i="6"/>
  <c r="E101" i="6" s="1"/>
  <c r="G11" i="6"/>
  <c r="G101" i="6" s="1"/>
  <c r="I11" i="6"/>
  <c r="I101" i="6" s="1"/>
  <c r="K11" i="6"/>
  <c r="K101" i="6" s="1"/>
  <c r="M11" i="6"/>
  <c r="M101" i="6" s="1"/>
  <c r="D51" i="6"/>
  <c r="D141" i="6" s="1"/>
  <c r="D49" i="6"/>
  <c r="D139" i="6" s="1"/>
  <c r="D47" i="6"/>
  <c r="D137" i="6" s="1"/>
  <c r="D45" i="6"/>
  <c r="D135" i="6" s="1"/>
  <c r="D43" i="6"/>
  <c r="D133" i="6" s="1"/>
  <c r="D41" i="6"/>
  <c r="D131" i="6" s="1"/>
  <c r="D39" i="6"/>
  <c r="D129" i="6" s="1"/>
  <c r="D37" i="6"/>
  <c r="D127" i="6" s="1"/>
  <c r="D32" i="6"/>
  <c r="D122" i="6" s="1"/>
  <c r="D55" i="6"/>
  <c r="D145" i="6" s="1"/>
  <c r="D35" i="6"/>
  <c r="D125" i="6" s="1"/>
  <c r="D58" i="6"/>
  <c r="D53" i="6"/>
  <c r="D143" i="6" s="1"/>
  <c r="D95" i="6"/>
  <c r="D17" i="6"/>
  <c r="D107" i="6" s="1"/>
  <c r="D57" i="6"/>
  <c r="D147" i="6" s="1"/>
  <c r="F51" i="6"/>
  <c r="F141" i="6" s="1"/>
  <c r="F49" i="6"/>
  <c r="F139" i="6" s="1"/>
  <c r="F47" i="6"/>
  <c r="F137" i="6" s="1"/>
  <c r="F45" i="6"/>
  <c r="F135" i="6" s="1"/>
  <c r="F43" i="6"/>
  <c r="F133" i="6" s="1"/>
  <c r="F41" i="6"/>
  <c r="F131" i="6" s="1"/>
  <c r="F39" i="6"/>
  <c r="F129" i="6" s="1"/>
  <c r="F37" i="6"/>
  <c r="F127" i="6" s="1"/>
  <c r="F32" i="6"/>
  <c r="F122" i="6" s="1"/>
  <c r="F55" i="6"/>
  <c r="F145" i="6" s="1"/>
  <c r="F35" i="6"/>
  <c r="F125" i="6" s="1"/>
  <c r="F53" i="6"/>
  <c r="F143" i="6" s="1"/>
  <c r="F58" i="6"/>
  <c r="F17" i="6"/>
  <c r="F107" i="6" s="1"/>
  <c r="F57" i="6"/>
  <c r="F147" i="6" s="1"/>
  <c r="H51" i="6"/>
  <c r="H141" i="6" s="1"/>
  <c r="H49" i="6"/>
  <c r="H139" i="6" s="1"/>
  <c r="H47" i="6"/>
  <c r="H137" i="6" s="1"/>
  <c r="H45" i="6"/>
  <c r="H135" i="6" s="1"/>
  <c r="H43" i="6"/>
  <c r="H133" i="6" s="1"/>
  <c r="H41" i="6"/>
  <c r="H131" i="6" s="1"/>
  <c r="H39" i="6"/>
  <c r="H129" i="6" s="1"/>
  <c r="H37" i="6"/>
  <c r="H127" i="6" s="1"/>
  <c r="H32" i="6"/>
  <c r="H55" i="6"/>
  <c r="H145" i="6" s="1"/>
  <c r="H35" i="6"/>
  <c r="H125" i="6" s="1"/>
  <c r="H17" i="6"/>
  <c r="H107" i="6" s="1"/>
  <c r="H53" i="6"/>
  <c r="H143" i="6" s="1"/>
  <c r="J51" i="6"/>
  <c r="J141" i="6" s="1"/>
  <c r="J49" i="6"/>
  <c r="J139" i="6" s="1"/>
  <c r="J47" i="6"/>
  <c r="J137" i="6" s="1"/>
  <c r="J45" i="6"/>
  <c r="J135" i="6" s="1"/>
  <c r="J43" i="6"/>
  <c r="J133" i="6" s="1"/>
  <c r="J41" i="6"/>
  <c r="J131" i="6" s="1"/>
  <c r="J39" i="6"/>
  <c r="J129" i="6" s="1"/>
  <c r="J37" i="6"/>
  <c r="J127" i="6" s="1"/>
  <c r="J32" i="6"/>
  <c r="J55" i="6"/>
  <c r="J145" i="6" s="1"/>
  <c r="J35" i="6"/>
  <c r="J125" i="6" s="1"/>
  <c r="J53" i="6"/>
  <c r="J143" i="6" s="1"/>
  <c r="J17" i="6"/>
  <c r="J107" i="6" s="1"/>
  <c r="J58" i="6"/>
  <c r="J57" i="6"/>
  <c r="J147" i="6" s="1"/>
  <c r="L51" i="6"/>
  <c r="L141" i="6" s="1"/>
  <c r="L49" i="6"/>
  <c r="L139" i="6" s="1"/>
  <c r="L47" i="6"/>
  <c r="L137" i="6" s="1"/>
  <c r="L45" i="6"/>
  <c r="L135" i="6" s="1"/>
  <c r="L43" i="6"/>
  <c r="L133" i="6" s="1"/>
  <c r="L41" i="6"/>
  <c r="L131" i="6" s="1"/>
  <c r="L39" i="6"/>
  <c r="L129" i="6" s="1"/>
  <c r="L37" i="6"/>
  <c r="L127" i="6" s="1"/>
  <c r="L55" i="6"/>
  <c r="L145" i="6" s="1"/>
  <c r="L32" i="6"/>
  <c r="L122" i="6" s="1"/>
  <c r="L35" i="6"/>
  <c r="L125" i="6" s="1"/>
  <c r="L53" i="6"/>
  <c r="L143" i="6" s="1"/>
  <c r="L58" i="6"/>
  <c r="L17" i="6"/>
  <c r="L107" i="6" s="1"/>
  <c r="L57" i="6"/>
  <c r="L147" i="6" s="1"/>
  <c r="N51" i="6"/>
  <c r="N141" i="6" s="1"/>
  <c r="N49" i="6"/>
  <c r="N139" i="6" s="1"/>
  <c r="N47" i="6"/>
  <c r="N137" i="6" s="1"/>
  <c r="N45" i="6"/>
  <c r="N135" i="6" s="1"/>
  <c r="N43" i="6"/>
  <c r="N133" i="6" s="1"/>
  <c r="N41" i="6"/>
  <c r="N131" i="6" s="1"/>
  <c r="N39" i="6"/>
  <c r="N129" i="6" s="1"/>
  <c r="N37" i="6"/>
  <c r="N127" i="6" s="1"/>
  <c r="N55" i="6"/>
  <c r="N145" i="6" s="1"/>
  <c r="N35" i="6"/>
  <c r="N125" i="6" s="1"/>
  <c r="N17" i="6"/>
  <c r="N107" i="6" s="1"/>
  <c r="D7" i="6"/>
  <c r="D97" i="6" s="1"/>
  <c r="F7" i="6"/>
  <c r="F97" i="6" s="1"/>
  <c r="H7" i="6"/>
  <c r="H97" i="6" s="1"/>
  <c r="J7" i="6"/>
  <c r="J97" i="6" s="1"/>
  <c r="L7" i="6"/>
  <c r="L97" i="6" s="1"/>
  <c r="D9" i="6"/>
  <c r="D99" i="6" s="1"/>
  <c r="F9" i="6"/>
  <c r="F99" i="6" s="1"/>
  <c r="H9" i="6"/>
  <c r="H99" i="6" s="1"/>
  <c r="J9" i="6"/>
  <c r="J99" i="6" s="1"/>
  <c r="L9" i="6"/>
  <c r="L99" i="6" s="1"/>
  <c r="N9" i="6"/>
  <c r="N99" i="6" s="1"/>
  <c r="P10" i="6"/>
  <c r="D11" i="6"/>
  <c r="D101" i="6" s="1"/>
  <c r="F11" i="6"/>
  <c r="F101" i="6" s="1"/>
  <c r="H11" i="6"/>
  <c r="H101" i="6" s="1"/>
  <c r="J11" i="6"/>
  <c r="J101" i="6" s="1"/>
  <c r="L11" i="6"/>
  <c r="L101" i="6" s="1"/>
  <c r="N11" i="6"/>
  <c r="N101" i="6" s="1"/>
  <c r="P12" i="6"/>
  <c r="E13" i="6"/>
  <c r="E103" i="6" s="1"/>
  <c r="G13" i="6"/>
  <c r="G103" i="6" s="1"/>
  <c r="I13" i="6"/>
  <c r="I103" i="6" s="1"/>
  <c r="K13" i="6"/>
  <c r="K103" i="6" s="1"/>
  <c r="M13" i="6"/>
  <c r="M103" i="6" s="1"/>
  <c r="G53" i="6"/>
  <c r="G143" i="6" s="1"/>
  <c r="H58" i="6"/>
  <c r="C51" i="6"/>
  <c r="C141" i="6" s="1"/>
  <c r="C43" i="6"/>
  <c r="C133" i="6" s="1"/>
  <c r="C32" i="6"/>
  <c r="C122" i="6" s="1"/>
  <c r="C45" i="6"/>
  <c r="C135" i="6" s="1"/>
  <c r="C37" i="6"/>
  <c r="C127" i="6" s="1"/>
  <c r="C47" i="6"/>
  <c r="C137" i="6" s="1"/>
  <c r="C39" i="6"/>
  <c r="C129" i="6" s="1"/>
  <c r="C58" i="6"/>
  <c r="C49" i="6"/>
  <c r="C139" i="6" s="1"/>
  <c r="C41" i="6"/>
  <c r="C131" i="6" s="1"/>
  <c r="C55" i="6"/>
  <c r="C145" i="6" s="1"/>
  <c r="C53" i="6"/>
  <c r="C143" i="6" s="1"/>
  <c r="C35" i="6"/>
  <c r="C125" i="6" s="1"/>
  <c r="C95" i="6"/>
  <c r="C17" i="6"/>
  <c r="C107" i="6" s="1"/>
  <c r="C57" i="6"/>
  <c r="C147" i="6" s="1"/>
  <c r="G58" i="6"/>
  <c r="G57" i="6"/>
  <c r="G147" i="6" s="1"/>
  <c r="O5" i="6"/>
  <c r="O89" i="6" s="1"/>
  <c r="C9" i="6"/>
  <c r="C99" i="6" s="1"/>
  <c r="C13" i="6"/>
  <c r="C103" i="6" s="1"/>
  <c r="C7" i="6"/>
  <c r="C97" i="6" s="1"/>
  <c r="G148" i="6" l="1"/>
  <c r="E148" i="6"/>
  <c r="H148" i="6"/>
  <c r="L148" i="6"/>
  <c r="J33" i="6"/>
  <c r="J123" i="6" s="1"/>
  <c r="J122" i="6"/>
  <c r="H33" i="6"/>
  <c r="H123" i="6" s="1"/>
  <c r="H122" i="6"/>
  <c r="F148" i="6"/>
  <c r="K148" i="6"/>
  <c r="I148" i="6"/>
  <c r="I33" i="6"/>
  <c r="I123" i="6" s="1"/>
  <c r="I122" i="6"/>
  <c r="J148" i="6"/>
  <c r="M33" i="6"/>
  <c r="M123" i="6" s="1"/>
  <c r="M122" i="6"/>
  <c r="D148" i="6"/>
  <c r="C148" i="6"/>
  <c r="O29" i="6"/>
  <c r="O67" i="6"/>
  <c r="O75" i="6"/>
  <c r="O87" i="6"/>
  <c r="O83" i="6"/>
  <c r="O65" i="6"/>
  <c r="O79" i="6"/>
  <c r="O85" i="6"/>
  <c r="O81" i="6"/>
  <c r="O19" i="6"/>
  <c r="O69" i="6"/>
  <c r="O73" i="6"/>
  <c r="O77" i="6"/>
  <c r="O71" i="6"/>
  <c r="H59" i="6"/>
  <c r="H149" i="6" s="1"/>
  <c r="O27" i="6"/>
  <c r="O21" i="6"/>
  <c r="O31" i="6"/>
  <c r="O23" i="6"/>
  <c r="O25" i="6"/>
  <c r="O15" i="6"/>
  <c r="L59" i="6"/>
  <c r="F59" i="6"/>
  <c r="F149" i="6" s="1"/>
  <c r="D59" i="6"/>
  <c r="D149" i="6" s="1"/>
  <c r="D33" i="6"/>
  <c r="D123" i="6" s="1"/>
  <c r="E59" i="6"/>
  <c r="E149" i="6" s="1"/>
  <c r="K32" i="6"/>
  <c r="L33" i="6"/>
  <c r="L123" i="6" s="1"/>
  <c r="J59" i="6"/>
  <c r="J149" i="6" s="1"/>
  <c r="F33" i="6"/>
  <c r="F123" i="6" s="1"/>
  <c r="I59" i="6"/>
  <c r="I149" i="6" s="1"/>
  <c r="G33" i="6"/>
  <c r="G123" i="6" s="1"/>
  <c r="E33" i="6"/>
  <c r="E123" i="6" s="1"/>
  <c r="C33" i="6"/>
  <c r="C123" i="6" s="1"/>
  <c r="O51" i="6"/>
  <c r="O43" i="6"/>
  <c r="O45" i="6"/>
  <c r="O37" i="6"/>
  <c r="O47" i="6"/>
  <c r="O39" i="6"/>
  <c r="O49" i="6"/>
  <c r="O41" i="6"/>
  <c r="O55" i="6"/>
  <c r="O35" i="6"/>
  <c r="O17" i="6"/>
  <c r="O11" i="6"/>
  <c r="O13" i="6"/>
  <c r="O9" i="6"/>
  <c r="P5" i="6"/>
  <c r="O7" i="6"/>
  <c r="G59" i="6"/>
  <c r="G149" i="6" s="1"/>
  <c r="C59" i="6"/>
  <c r="C149" i="6" s="1"/>
  <c r="B95" i="6"/>
  <c r="C4" i="6"/>
  <c r="N96" i="5"/>
  <c r="M96" i="5"/>
  <c r="L96" i="5"/>
  <c r="K96" i="5"/>
  <c r="J96" i="5"/>
  <c r="I96" i="5"/>
  <c r="H96" i="5"/>
  <c r="N95" i="5"/>
  <c r="M95" i="5"/>
  <c r="L95" i="5"/>
  <c r="K95" i="5"/>
  <c r="J95" i="5"/>
  <c r="I95" i="5"/>
  <c r="H95" i="5"/>
  <c r="O94" i="5"/>
  <c r="B94" i="5"/>
  <c r="B59" i="5"/>
  <c r="B149" i="5" s="1"/>
  <c r="K59" i="6" l="1"/>
  <c r="K149" i="6" s="1"/>
  <c r="L149" i="6"/>
  <c r="K33" i="6"/>
  <c r="K123" i="6" s="1"/>
  <c r="K122" i="6"/>
  <c r="P67" i="6"/>
  <c r="P89" i="6"/>
  <c r="P65" i="6"/>
  <c r="P75" i="6"/>
  <c r="P29" i="6"/>
  <c r="P87" i="6"/>
  <c r="P81" i="6"/>
  <c r="P79" i="6"/>
  <c r="P83" i="6"/>
  <c r="P85" i="6"/>
  <c r="P19" i="6"/>
  <c r="N7" i="6"/>
  <c r="N97" i="6" s="1"/>
  <c r="P73" i="6"/>
  <c r="P77" i="6"/>
  <c r="P71" i="6"/>
  <c r="P69" i="6"/>
  <c r="C94" i="6"/>
  <c r="C2" i="6"/>
  <c r="P15" i="6"/>
  <c r="P27" i="6"/>
  <c r="P21" i="6"/>
  <c r="P31" i="6"/>
  <c r="P23" i="6"/>
  <c r="P25" i="6"/>
  <c r="N32" i="6"/>
  <c r="P49" i="6"/>
  <c r="P41" i="6"/>
  <c r="P51" i="6"/>
  <c r="P43" i="6"/>
  <c r="P45" i="6"/>
  <c r="P37" i="6"/>
  <c r="P55" i="6"/>
  <c r="P47" i="6"/>
  <c r="P39" i="6"/>
  <c r="P35" i="6"/>
  <c r="P11" i="6"/>
  <c r="P7" i="6"/>
  <c r="P17" i="6"/>
  <c r="P13" i="6"/>
  <c r="P9" i="6"/>
  <c r="D4" i="6"/>
  <c r="O32" i="6" l="1"/>
  <c r="P32" i="6" s="1"/>
  <c r="P33" i="6" s="1"/>
  <c r="N122" i="6"/>
  <c r="O122" i="6" s="1"/>
  <c r="D94" i="6"/>
  <c r="E4" i="6"/>
  <c r="B58" i="5"/>
  <c r="B148" i="5" s="1"/>
  <c r="B57" i="5"/>
  <c r="B147" i="5" s="1"/>
  <c r="B56" i="5"/>
  <c r="B146" i="5" s="1"/>
  <c r="B55" i="5"/>
  <c r="B145" i="5" s="1"/>
  <c r="O54" i="5"/>
  <c r="B54" i="5"/>
  <c r="B144" i="5" s="1"/>
  <c r="B53" i="5"/>
  <c r="B143" i="5" s="1"/>
  <c r="F52" i="5"/>
  <c r="F142" i="5" s="1"/>
  <c r="C52" i="5"/>
  <c r="C142" i="5" s="1"/>
  <c r="B52" i="5"/>
  <c r="B142" i="5" s="1"/>
  <c r="B51" i="5"/>
  <c r="B141" i="5" s="1"/>
  <c r="O50" i="5"/>
  <c r="B50" i="5"/>
  <c r="B140" i="5" s="1"/>
  <c r="B49" i="5"/>
  <c r="B139" i="5" s="1"/>
  <c r="O48" i="5"/>
  <c r="B48" i="5"/>
  <c r="B138" i="5" s="1"/>
  <c r="B47" i="5"/>
  <c r="B137" i="5" s="1"/>
  <c r="O46" i="5"/>
  <c r="B46" i="5"/>
  <c r="B136" i="5" s="1"/>
  <c r="B45" i="5"/>
  <c r="B135" i="5" s="1"/>
  <c r="O44" i="5"/>
  <c r="B44" i="5"/>
  <c r="B134" i="5" s="1"/>
  <c r="B43" i="5"/>
  <c r="B133" i="5" s="1"/>
  <c r="O42" i="5"/>
  <c r="B42" i="5"/>
  <c r="B132" i="5" s="1"/>
  <c r="B41" i="5"/>
  <c r="B131" i="5" s="1"/>
  <c r="O40" i="5"/>
  <c r="B40" i="5"/>
  <c r="B130" i="5" s="1"/>
  <c r="B39" i="5"/>
  <c r="B129" i="5" s="1"/>
  <c r="O38" i="5"/>
  <c r="B38" i="5"/>
  <c r="B128" i="5" s="1"/>
  <c r="B37" i="5"/>
  <c r="B127" i="5" s="1"/>
  <c r="O36" i="5"/>
  <c r="B36" i="5"/>
  <c r="B126" i="5" s="1"/>
  <c r="B35" i="5"/>
  <c r="B125" i="5" s="1"/>
  <c r="N34" i="5"/>
  <c r="N124" i="5" s="1"/>
  <c r="M34" i="5"/>
  <c r="M124" i="5" s="1"/>
  <c r="L34" i="5"/>
  <c r="L124" i="5" s="1"/>
  <c r="K34" i="5"/>
  <c r="K124" i="5" s="1"/>
  <c r="J34" i="5"/>
  <c r="J124" i="5" s="1"/>
  <c r="I34" i="5"/>
  <c r="I124" i="5" s="1"/>
  <c r="H34" i="5"/>
  <c r="H124" i="5" s="1"/>
  <c r="G34" i="5"/>
  <c r="G124" i="5" s="1"/>
  <c r="F34" i="5"/>
  <c r="F124" i="5" s="1"/>
  <c r="E34" i="5"/>
  <c r="E124" i="5" s="1"/>
  <c r="D34" i="5"/>
  <c r="D124" i="5" s="1"/>
  <c r="C34" i="5"/>
  <c r="C124" i="5" s="1"/>
  <c r="B34" i="5"/>
  <c r="B124" i="5" s="1"/>
  <c r="B33" i="5"/>
  <c r="B123" i="5" s="1"/>
  <c r="O124" i="5" l="1"/>
  <c r="O33" i="6"/>
  <c r="N33" i="6"/>
  <c r="N123" i="6" s="1"/>
  <c r="P36" i="5"/>
  <c r="P38" i="5"/>
  <c r="P40" i="5"/>
  <c r="P42" i="5"/>
  <c r="P44" i="5"/>
  <c r="P46" i="5"/>
  <c r="P48" i="5"/>
  <c r="P50" i="5"/>
  <c r="P54" i="5"/>
  <c r="E52" i="5"/>
  <c r="E142" i="5" s="1"/>
  <c r="E94" i="6"/>
  <c r="F4" i="6"/>
  <c r="O34" i="5"/>
  <c r="B32" i="5"/>
  <c r="B122" i="5" s="1"/>
  <c r="O30" i="5"/>
  <c r="O26" i="5"/>
  <c r="O24" i="5"/>
  <c r="O22" i="5"/>
  <c r="O20" i="5"/>
  <c r="B17" i="5"/>
  <c r="B107" i="5" s="1"/>
  <c r="B16" i="5"/>
  <c r="B106" i="5" s="1"/>
  <c r="B15" i="5"/>
  <c r="B105" i="5" s="1"/>
  <c r="O14" i="5"/>
  <c r="B14" i="5"/>
  <c r="B104" i="5" s="1"/>
  <c r="B13" i="5"/>
  <c r="B103" i="5" s="1"/>
  <c r="O12" i="5"/>
  <c r="B12" i="5"/>
  <c r="B102" i="5" s="1"/>
  <c r="B11" i="5"/>
  <c r="B101" i="5" s="1"/>
  <c r="O10" i="5"/>
  <c r="B10" i="5"/>
  <c r="B100" i="5" s="1"/>
  <c r="B9" i="5"/>
  <c r="B99" i="5" s="1"/>
  <c r="O8" i="5"/>
  <c r="B8" i="5"/>
  <c r="B98" i="5" s="1"/>
  <c r="B7" i="5"/>
  <c r="B97" i="5" s="1"/>
  <c r="B6" i="5"/>
  <c r="L11" i="5"/>
  <c r="L101" i="5" s="1"/>
  <c r="F9" i="5"/>
  <c r="F99" i="5" s="1"/>
  <c r="D11" i="5"/>
  <c r="D101" i="5" s="1"/>
  <c r="B5" i="5"/>
  <c r="C56" i="5" l="1"/>
  <c r="C146" i="5" s="1"/>
  <c r="C106" i="5"/>
  <c r="O106" i="5" s="1"/>
  <c r="P34" i="5"/>
  <c r="P30" i="5"/>
  <c r="D35" i="5"/>
  <c r="D125" i="5" s="1"/>
  <c r="D9" i="5"/>
  <c r="D99" i="5" s="1"/>
  <c r="N7" i="5"/>
  <c r="N97" i="5" s="1"/>
  <c r="F7" i="5"/>
  <c r="F97" i="5" s="1"/>
  <c r="J11" i="5"/>
  <c r="J101" i="5" s="1"/>
  <c r="H13" i="5"/>
  <c r="H103" i="5" s="1"/>
  <c r="H17" i="5"/>
  <c r="H107" i="5" s="1"/>
  <c r="L7" i="5"/>
  <c r="L97" i="5" s="1"/>
  <c r="D7" i="5"/>
  <c r="D97" i="5" s="1"/>
  <c r="L9" i="5"/>
  <c r="L99" i="5" s="1"/>
  <c r="H11" i="5"/>
  <c r="H101" i="5" s="1"/>
  <c r="G17" i="5"/>
  <c r="G107" i="5" s="1"/>
  <c r="J35" i="5"/>
  <c r="J125" i="5" s="1"/>
  <c r="J7" i="5"/>
  <c r="J97" i="5" s="1"/>
  <c r="H9" i="5"/>
  <c r="H99" i="5" s="1"/>
  <c r="F11" i="5"/>
  <c r="F101" i="5" s="1"/>
  <c r="N11" i="5"/>
  <c r="N101" i="5" s="1"/>
  <c r="D13" i="5"/>
  <c r="D103" i="5" s="1"/>
  <c r="L13" i="5"/>
  <c r="L103" i="5" s="1"/>
  <c r="P20" i="5"/>
  <c r="P24" i="5"/>
  <c r="N35" i="5"/>
  <c r="N125" i="5" s="1"/>
  <c r="J9" i="5"/>
  <c r="J99" i="5" s="1"/>
  <c r="F13" i="5"/>
  <c r="F103" i="5" s="1"/>
  <c r="N13" i="5"/>
  <c r="N103" i="5" s="1"/>
  <c r="H7" i="5"/>
  <c r="H97" i="5" s="1"/>
  <c r="N9" i="5"/>
  <c r="N99" i="5" s="1"/>
  <c r="J13" i="5"/>
  <c r="J103" i="5" s="1"/>
  <c r="F17" i="5"/>
  <c r="F107" i="5" s="1"/>
  <c r="E95" i="5"/>
  <c r="E55" i="5"/>
  <c r="E145" i="5" s="1"/>
  <c r="E51" i="5"/>
  <c r="E141" i="5" s="1"/>
  <c r="E49" i="5"/>
  <c r="E139" i="5" s="1"/>
  <c r="E47" i="5"/>
  <c r="E137" i="5" s="1"/>
  <c r="E45" i="5"/>
  <c r="E135" i="5" s="1"/>
  <c r="E43" i="5"/>
  <c r="E133" i="5" s="1"/>
  <c r="E41" i="5"/>
  <c r="E131" i="5" s="1"/>
  <c r="E39" i="5"/>
  <c r="E129" i="5" s="1"/>
  <c r="E37" i="5"/>
  <c r="E127" i="5" s="1"/>
  <c r="G95" i="5"/>
  <c r="G55" i="5"/>
  <c r="G145" i="5" s="1"/>
  <c r="G51" i="5"/>
  <c r="G141" i="5" s="1"/>
  <c r="G49" i="5"/>
  <c r="G139" i="5" s="1"/>
  <c r="G47" i="5"/>
  <c r="G137" i="5" s="1"/>
  <c r="G45" i="5"/>
  <c r="G135" i="5" s="1"/>
  <c r="G43" i="5"/>
  <c r="G133" i="5" s="1"/>
  <c r="G41" i="5"/>
  <c r="G131" i="5" s="1"/>
  <c r="G39" i="5"/>
  <c r="G129" i="5" s="1"/>
  <c r="G37" i="5"/>
  <c r="G127" i="5" s="1"/>
  <c r="I55" i="5"/>
  <c r="I145" i="5" s="1"/>
  <c r="I51" i="5"/>
  <c r="I141" i="5" s="1"/>
  <c r="I49" i="5"/>
  <c r="I139" i="5" s="1"/>
  <c r="I47" i="5"/>
  <c r="I137" i="5" s="1"/>
  <c r="I45" i="5"/>
  <c r="I135" i="5" s="1"/>
  <c r="I43" i="5"/>
  <c r="I133" i="5" s="1"/>
  <c r="I41" i="5"/>
  <c r="I131" i="5" s="1"/>
  <c r="I39" i="5"/>
  <c r="I129" i="5" s="1"/>
  <c r="I37" i="5"/>
  <c r="I127" i="5" s="1"/>
  <c r="K55" i="5"/>
  <c r="K145" i="5" s="1"/>
  <c r="K51" i="5"/>
  <c r="K141" i="5" s="1"/>
  <c r="K49" i="5"/>
  <c r="K139" i="5" s="1"/>
  <c r="K47" i="5"/>
  <c r="K137" i="5" s="1"/>
  <c r="K45" i="5"/>
  <c r="K135" i="5" s="1"/>
  <c r="K43" i="5"/>
  <c r="K133" i="5" s="1"/>
  <c r="K41" i="5"/>
  <c r="K131" i="5" s="1"/>
  <c r="K39" i="5"/>
  <c r="K129" i="5" s="1"/>
  <c r="K37" i="5"/>
  <c r="K127" i="5" s="1"/>
  <c r="K32" i="5"/>
  <c r="M55" i="5"/>
  <c r="M145" i="5" s="1"/>
  <c r="M51" i="5"/>
  <c r="M141" i="5" s="1"/>
  <c r="M49" i="5"/>
  <c r="M139" i="5" s="1"/>
  <c r="M47" i="5"/>
  <c r="M137" i="5" s="1"/>
  <c r="M45" i="5"/>
  <c r="M135" i="5" s="1"/>
  <c r="M43" i="5"/>
  <c r="M133" i="5" s="1"/>
  <c r="M41" i="5"/>
  <c r="M131" i="5" s="1"/>
  <c r="M39" i="5"/>
  <c r="M129" i="5" s="1"/>
  <c r="M37" i="5"/>
  <c r="M127" i="5" s="1"/>
  <c r="E96" i="5"/>
  <c r="G96" i="5"/>
  <c r="C17" i="5"/>
  <c r="C107" i="5" s="1"/>
  <c r="E17" i="5"/>
  <c r="E107" i="5" s="1"/>
  <c r="I17" i="5"/>
  <c r="I107" i="5" s="1"/>
  <c r="K17" i="5"/>
  <c r="K107" i="5" s="1"/>
  <c r="F32" i="5"/>
  <c r="F122" i="5" s="1"/>
  <c r="H32" i="5"/>
  <c r="H122" i="5" s="1"/>
  <c r="F56" i="5"/>
  <c r="C53" i="5"/>
  <c r="C143" i="5" s="1"/>
  <c r="M35" i="5"/>
  <c r="M125" i="5" s="1"/>
  <c r="I35" i="5"/>
  <c r="I125" i="5" s="1"/>
  <c r="E35" i="5"/>
  <c r="E125" i="5" s="1"/>
  <c r="D95" i="5"/>
  <c r="D55" i="5"/>
  <c r="D145" i="5" s="1"/>
  <c r="D51" i="5"/>
  <c r="D141" i="5" s="1"/>
  <c r="D49" i="5"/>
  <c r="D139" i="5" s="1"/>
  <c r="D47" i="5"/>
  <c r="D137" i="5" s="1"/>
  <c r="D45" i="5"/>
  <c r="D135" i="5" s="1"/>
  <c r="D43" i="5"/>
  <c r="D133" i="5" s="1"/>
  <c r="D41" i="5"/>
  <c r="D131" i="5" s="1"/>
  <c r="D39" i="5"/>
  <c r="D129" i="5" s="1"/>
  <c r="D37" i="5"/>
  <c r="D127" i="5" s="1"/>
  <c r="F55" i="5"/>
  <c r="F145" i="5" s="1"/>
  <c r="F51" i="5"/>
  <c r="F141" i="5" s="1"/>
  <c r="F49" i="5"/>
  <c r="F139" i="5" s="1"/>
  <c r="F47" i="5"/>
  <c r="F137" i="5" s="1"/>
  <c r="F45" i="5"/>
  <c r="F135" i="5" s="1"/>
  <c r="F43" i="5"/>
  <c r="F133" i="5" s="1"/>
  <c r="F41" i="5"/>
  <c r="F131" i="5" s="1"/>
  <c r="F39" i="5"/>
  <c r="F129" i="5" s="1"/>
  <c r="F37" i="5"/>
  <c r="F127" i="5" s="1"/>
  <c r="H55" i="5"/>
  <c r="H145" i="5" s="1"/>
  <c r="H51" i="5"/>
  <c r="H141" i="5" s="1"/>
  <c r="H49" i="5"/>
  <c r="H139" i="5" s="1"/>
  <c r="H47" i="5"/>
  <c r="H137" i="5" s="1"/>
  <c r="H45" i="5"/>
  <c r="H135" i="5" s="1"/>
  <c r="H43" i="5"/>
  <c r="H133" i="5" s="1"/>
  <c r="H41" i="5"/>
  <c r="H131" i="5" s="1"/>
  <c r="H39" i="5"/>
  <c r="H129" i="5" s="1"/>
  <c r="H37" i="5"/>
  <c r="H127" i="5" s="1"/>
  <c r="J55" i="5"/>
  <c r="J145" i="5" s="1"/>
  <c r="J51" i="5"/>
  <c r="J141" i="5" s="1"/>
  <c r="J49" i="5"/>
  <c r="J139" i="5" s="1"/>
  <c r="J47" i="5"/>
  <c r="J137" i="5" s="1"/>
  <c r="J45" i="5"/>
  <c r="J135" i="5" s="1"/>
  <c r="J43" i="5"/>
  <c r="J133" i="5" s="1"/>
  <c r="J41" i="5"/>
  <c r="J131" i="5" s="1"/>
  <c r="J39" i="5"/>
  <c r="J129" i="5" s="1"/>
  <c r="J37" i="5"/>
  <c r="J127" i="5" s="1"/>
  <c r="L32" i="5"/>
  <c r="L122" i="5" s="1"/>
  <c r="L55" i="5"/>
  <c r="L145" i="5" s="1"/>
  <c r="L51" i="5"/>
  <c r="L141" i="5" s="1"/>
  <c r="L49" i="5"/>
  <c r="L139" i="5" s="1"/>
  <c r="L47" i="5"/>
  <c r="L137" i="5" s="1"/>
  <c r="L45" i="5"/>
  <c r="L135" i="5" s="1"/>
  <c r="L43" i="5"/>
  <c r="L133" i="5" s="1"/>
  <c r="L41" i="5"/>
  <c r="L131" i="5" s="1"/>
  <c r="L39" i="5"/>
  <c r="L129" i="5" s="1"/>
  <c r="L37" i="5"/>
  <c r="L127" i="5" s="1"/>
  <c r="N55" i="5"/>
  <c r="N145" i="5" s="1"/>
  <c r="N51" i="5"/>
  <c r="N141" i="5" s="1"/>
  <c r="N49" i="5"/>
  <c r="N139" i="5" s="1"/>
  <c r="N47" i="5"/>
  <c r="N137" i="5" s="1"/>
  <c r="N45" i="5"/>
  <c r="N135" i="5" s="1"/>
  <c r="N43" i="5"/>
  <c r="N133" i="5" s="1"/>
  <c r="N41" i="5"/>
  <c r="N131" i="5" s="1"/>
  <c r="N39" i="5"/>
  <c r="N129" i="5" s="1"/>
  <c r="N37" i="5"/>
  <c r="N127" i="5" s="1"/>
  <c r="N32" i="5"/>
  <c r="D96" i="5"/>
  <c r="F96" i="5"/>
  <c r="C7" i="5"/>
  <c r="C97" i="5" s="1"/>
  <c r="E7" i="5"/>
  <c r="E97" i="5" s="1"/>
  <c r="G7" i="5"/>
  <c r="G97" i="5" s="1"/>
  <c r="I7" i="5"/>
  <c r="I97" i="5" s="1"/>
  <c r="K7" i="5"/>
  <c r="K97" i="5" s="1"/>
  <c r="M7" i="5"/>
  <c r="M97" i="5" s="1"/>
  <c r="P8" i="5"/>
  <c r="E9" i="5"/>
  <c r="E99" i="5" s="1"/>
  <c r="G9" i="5"/>
  <c r="G99" i="5" s="1"/>
  <c r="I9" i="5"/>
  <c r="I99" i="5" s="1"/>
  <c r="K9" i="5"/>
  <c r="K99" i="5" s="1"/>
  <c r="M9" i="5"/>
  <c r="M99" i="5" s="1"/>
  <c r="P10" i="5"/>
  <c r="E11" i="5"/>
  <c r="E101" i="5" s="1"/>
  <c r="G11" i="5"/>
  <c r="G101" i="5" s="1"/>
  <c r="I11" i="5"/>
  <c r="I101" i="5" s="1"/>
  <c r="K11" i="5"/>
  <c r="K101" i="5" s="1"/>
  <c r="M11" i="5"/>
  <c r="M101" i="5" s="1"/>
  <c r="P12" i="5"/>
  <c r="E13" i="5"/>
  <c r="E103" i="5" s="1"/>
  <c r="G13" i="5"/>
  <c r="G103" i="5" s="1"/>
  <c r="I13" i="5"/>
  <c r="I103" i="5" s="1"/>
  <c r="K13" i="5"/>
  <c r="K103" i="5" s="1"/>
  <c r="M13" i="5"/>
  <c r="M103" i="5" s="1"/>
  <c r="P14" i="5"/>
  <c r="D17" i="5"/>
  <c r="D107" i="5" s="1"/>
  <c r="J17" i="5"/>
  <c r="J107" i="5" s="1"/>
  <c r="M17" i="5"/>
  <c r="P22" i="5"/>
  <c r="P26" i="5"/>
  <c r="G32" i="5"/>
  <c r="G122" i="5" s="1"/>
  <c r="I32" i="5"/>
  <c r="I122" i="5" s="1"/>
  <c r="F53" i="5"/>
  <c r="F143" i="5" s="1"/>
  <c r="K35" i="5"/>
  <c r="K125" i="5" s="1"/>
  <c r="G35" i="5"/>
  <c r="G125" i="5" s="1"/>
  <c r="L35" i="5"/>
  <c r="L125" i="5" s="1"/>
  <c r="F35" i="5"/>
  <c r="F125" i="5" s="1"/>
  <c r="H35" i="5"/>
  <c r="H125" i="5" s="1"/>
  <c r="C13" i="5"/>
  <c r="C103" i="5" s="1"/>
  <c r="C95" i="5"/>
  <c r="C45" i="5"/>
  <c r="C135" i="5" s="1"/>
  <c r="C37" i="5"/>
  <c r="C127" i="5" s="1"/>
  <c r="C39" i="5"/>
  <c r="C129" i="5" s="1"/>
  <c r="C43" i="5"/>
  <c r="C133" i="5" s="1"/>
  <c r="C47" i="5"/>
  <c r="C137" i="5" s="1"/>
  <c r="C35" i="5"/>
  <c r="C125" i="5" s="1"/>
  <c r="C55" i="5"/>
  <c r="C145" i="5" s="1"/>
  <c r="C49" i="5"/>
  <c r="C139" i="5" s="1"/>
  <c r="C41" i="5"/>
  <c r="C131" i="5" s="1"/>
  <c r="C51" i="5"/>
  <c r="C141" i="5" s="1"/>
  <c r="C96" i="5"/>
  <c r="F94" i="6"/>
  <c r="G4" i="6"/>
  <c r="D52" i="5"/>
  <c r="D142" i="5" s="1"/>
  <c r="E56" i="5"/>
  <c r="E146" i="5" s="1"/>
  <c r="E53" i="5"/>
  <c r="E143" i="5" s="1"/>
  <c r="O6" i="5"/>
  <c r="O16" i="5"/>
  <c r="C32" i="5"/>
  <c r="C122" i="5" s="1"/>
  <c r="O5" i="5"/>
  <c r="O89" i="5" s="1"/>
  <c r="C11" i="5"/>
  <c r="C101" i="5" s="1"/>
  <c r="C9" i="5"/>
  <c r="C99" i="5" s="1"/>
  <c r="J32" i="5" l="1"/>
  <c r="J122" i="5" s="1"/>
  <c r="K122" i="5"/>
  <c r="L17" i="5"/>
  <c r="L107" i="5" s="1"/>
  <c r="M107" i="5"/>
  <c r="F58" i="5"/>
  <c r="F148" i="5" s="1"/>
  <c r="F146" i="5"/>
  <c r="O96" i="5"/>
  <c r="M32" i="5"/>
  <c r="M122" i="5" s="1"/>
  <c r="N122" i="5"/>
  <c r="C58" i="5"/>
  <c r="C148" i="5" s="1"/>
  <c r="C57" i="5"/>
  <c r="C147" i="5" s="1"/>
  <c r="O29" i="5"/>
  <c r="O69" i="5"/>
  <c r="O73" i="5"/>
  <c r="O85" i="5"/>
  <c r="O67" i="5"/>
  <c r="O75" i="5"/>
  <c r="O65" i="5"/>
  <c r="O77" i="5"/>
  <c r="O83" i="5"/>
  <c r="O19" i="5"/>
  <c r="O71" i="5"/>
  <c r="O79" i="5"/>
  <c r="O87" i="5"/>
  <c r="O81" i="5"/>
  <c r="P6" i="5"/>
  <c r="F57" i="5"/>
  <c r="F147" i="5" s="1"/>
  <c r="O23" i="5"/>
  <c r="O31" i="5"/>
  <c r="O27" i="5"/>
  <c r="O21" i="5"/>
  <c r="O25" i="5"/>
  <c r="O15" i="5"/>
  <c r="O35" i="5"/>
  <c r="O17" i="5"/>
  <c r="E32" i="5"/>
  <c r="E122" i="5" s="1"/>
  <c r="E58" i="5"/>
  <c r="E148" i="5" s="1"/>
  <c r="G94" i="6"/>
  <c r="H4" i="6"/>
  <c r="B96" i="5"/>
  <c r="F59" i="5"/>
  <c r="F149" i="5" s="1"/>
  <c r="P16" i="5"/>
  <c r="D56" i="5"/>
  <c r="D146" i="5" s="1"/>
  <c r="D53" i="5"/>
  <c r="D143" i="5" s="1"/>
  <c r="E57" i="5"/>
  <c r="E147" i="5" s="1"/>
  <c r="O45" i="5"/>
  <c r="O37" i="5"/>
  <c r="O39" i="5"/>
  <c r="O47" i="5"/>
  <c r="O43" i="5"/>
  <c r="O55" i="5"/>
  <c r="O49" i="5"/>
  <c r="O41" i="5"/>
  <c r="O51" i="5"/>
  <c r="O9" i="5"/>
  <c r="O11" i="5"/>
  <c r="O13" i="5"/>
  <c r="P5" i="5"/>
  <c r="P89" i="5" s="1"/>
  <c r="O7" i="5"/>
  <c r="B95" i="5"/>
  <c r="C4" i="5"/>
  <c r="C59" i="5" l="1"/>
  <c r="C149" i="5" s="1"/>
  <c r="P71" i="5"/>
  <c r="P83" i="5"/>
  <c r="P87" i="5"/>
  <c r="P73" i="5"/>
  <c r="P69" i="5"/>
  <c r="P67" i="5"/>
  <c r="P77" i="5"/>
  <c r="P75" i="5"/>
  <c r="P81" i="5"/>
  <c r="P79" i="5"/>
  <c r="P65" i="5"/>
  <c r="P85" i="5"/>
  <c r="P29" i="5"/>
  <c r="P19" i="5"/>
  <c r="P31" i="5"/>
  <c r="N17" i="5"/>
  <c r="N107" i="5" s="1"/>
  <c r="D4" i="5"/>
  <c r="E4" i="5" s="1"/>
  <c r="C2" i="5"/>
  <c r="P23" i="5"/>
  <c r="P25" i="5"/>
  <c r="P21" i="5"/>
  <c r="P27" i="5"/>
  <c r="P7" i="5"/>
  <c r="P15" i="5"/>
  <c r="P17" i="5"/>
  <c r="D32" i="5"/>
  <c r="D122" i="5" s="1"/>
  <c r="O122" i="5" s="1"/>
  <c r="H94" i="6"/>
  <c r="I4" i="6"/>
  <c r="P43" i="5"/>
  <c r="P55" i="5"/>
  <c r="P49" i="5"/>
  <c r="P45" i="5"/>
  <c r="P37" i="5"/>
  <c r="P47" i="5"/>
  <c r="P39" i="5"/>
  <c r="P41" i="5"/>
  <c r="P13" i="5"/>
  <c r="P9" i="5"/>
  <c r="P51" i="5"/>
  <c r="P11" i="5"/>
  <c r="P35" i="5"/>
  <c r="D57" i="5"/>
  <c r="D147" i="5" s="1"/>
  <c r="D58" i="5"/>
  <c r="D148" i="5" s="1"/>
  <c r="E59" i="5"/>
  <c r="E149" i="5" s="1"/>
  <c r="C94" i="5"/>
  <c r="N95" i="4"/>
  <c r="M95" i="4"/>
  <c r="L95" i="4"/>
  <c r="K95" i="4"/>
  <c r="J95" i="4"/>
  <c r="I95" i="4"/>
  <c r="H95" i="4"/>
  <c r="B95" i="4"/>
  <c r="O94" i="4"/>
  <c r="B94" i="4"/>
  <c r="D94" i="5" l="1"/>
  <c r="O32" i="5"/>
  <c r="I94" i="6"/>
  <c r="J4" i="6"/>
  <c r="D59" i="5"/>
  <c r="D149" i="5" s="1"/>
  <c r="E94" i="5"/>
  <c r="F4" i="5"/>
  <c r="O33" i="5" l="1"/>
  <c r="P32" i="5"/>
  <c r="P33" i="5" s="1"/>
  <c r="F94" i="5"/>
  <c r="G4" i="5"/>
  <c r="J94" i="6"/>
  <c r="K4" i="6"/>
  <c r="O54" i="4"/>
  <c r="F52" i="4"/>
  <c r="C52" i="4"/>
  <c r="C142" i="4" s="1"/>
  <c r="O50" i="4"/>
  <c r="N33" i="5" l="1"/>
  <c r="F33" i="5"/>
  <c r="F123" i="5" s="1"/>
  <c r="E52" i="4"/>
  <c r="E142" i="4" s="1"/>
  <c r="P50" i="4"/>
  <c r="K94" i="6"/>
  <c r="L4" i="6"/>
  <c r="G94" i="5"/>
  <c r="H4" i="5"/>
  <c r="O48" i="4"/>
  <c r="O46" i="4"/>
  <c r="O44" i="4"/>
  <c r="O42" i="4"/>
  <c r="O40" i="4"/>
  <c r="O38" i="4"/>
  <c r="O36" i="4"/>
  <c r="N34" i="4"/>
  <c r="N124" i="4" s="1"/>
  <c r="M34" i="4"/>
  <c r="M124" i="4" s="1"/>
  <c r="L34" i="4"/>
  <c r="L124" i="4" s="1"/>
  <c r="K34" i="4"/>
  <c r="K124" i="4" s="1"/>
  <c r="J34" i="4"/>
  <c r="J124" i="4" s="1"/>
  <c r="I34" i="4"/>
  <c r="I124" i="4" s="1"/>
  <c r="H34" i="4"/>
  <c r="H124" i="4" s="1"/>
  <c r="G34" i="4"/>
  <c r="G124" i="4" s="1"/>
  <c r="F34" i="4"/>
  <c r="E34" i="4"/>
  <c r="E124" i="4" s="1"/>
  <c r="D34" i="4"/>
  <c r="D124" i="4" s="1"/>
  <c r="C34" i="4"/>
  <c r="C124" i="4" s="1"/>
  <c r="M33" i="5" l="1"/>
  <c r="N123" i="5"/>
  <c r="O34" i="4"/>
  <c r="E33" i="5"/>
  <c r="E123" i="5" s="1"/>
  <c r="P38" i="4"/>
  <c r="P36" i="4"/>
  <c r="P44" i="4"/>
  <c r="P46" i="4"/>
  <c r="D52" i="4"/>
  <c r="D142" i="4" s="1"/>
  <c r="L94" i="6"/>
  <c r="M4" i="6"/>
  <c r="P40" i="4"/>
  <c r="P42" i="4"/>
  <c r="P48" i="4"/>
  <c r="H94" i="5"/>
  <c r="I4" i="5"/>
  <c r="L33" i="5" l="1"/>
  <c r="M123" i="5"/>
  <c r="D33" i="5"/>
  <c r="D123" i="5" s="1"/>
  <c r="M94" i="6"/>
  <c r="N4" i="6"/>
  <c r="N94" i="6" s="1"/>
  <c r="I94" i="5"/>
  <c r="J4" i="5"/>
  <c r="O30" i="4"/>
  <c r="O28" i="4"/>
  <c r="O26" i="4"/>
  <c r="O24" i="4"/>
  <c r="O22" i="4"/>
  <c r="H32" i="4"/>
  <c r="H122" i="4" s="1"/>
  <c r="D56" i="4"/>
  <c r="D146" i="4" s="1"/>
  <c r="C106" i="4"/>
  <c r="B105" i="4"/>
  <c r="O14" i="4"/>
  <c r="B104" i="4"/>
  <c r="B103" i="4"/>
  <c r="O12" i="4"/>
  <c r="B102" i="4"/>
  <c r="B101" i="4"/>
  <c r="O10" i="4"/>
  <c r="B100" i="4"/>
  <c r="B99" i="4"/>
  <c r="O8" i="4"/>
  <c r="B98" i="4"/>
  <c r="B97" i="4"/>
  <c r="B96" i="4"/>
  <c r="J7" i="4"/>
  <c r="J97" i="4" s="1"/>
  <c r="C4" i="4"/>
  <c r="N95" i="1"/>
  <c r="M95" i="1"/>
  <c r="L95" i="1"/>
  <c r="K95" i="1"/>
  <c r="J95" i="1"/>
  <c r="I95" i="1"/>
  <c r="H95" i="1"/>
  <c r="O94" i="1"/>
  <c r="B94" i="1"/>
  <c r="B59" i="1"/>
  <c r="B149" i="1" s="1"/>
  <c r="B58" i="1"/>
  <c r="B148" i="1" s="1"/>
  <c r="B57" i="1"/>
  <c r="B147" i="1" s="1"/>
  <c r="B56" i="1"/>
  <c r="B146" i="1" s="1"/>
  <c r="B55" i="1"/>
  <c r="B145" i="1" s="1"/>
  <c r="O54" i="1"/>
  <c r="B54" i="1"/>
  <c r="B144" i="1" s="1"/>
  <c r="B53" i="1"/>
  <c r="B143" i="1" s="1"/>
  <c r="F52" i="1"/>
  <c r="D52" i="1"/>
  <c r="D142" i="1" s="1"/>
  <c r="C52" i="1"/>
  <c r="B52" i="1"/>
  <c r="B142" i="1" s="1"/>
  <c r="B51" i="1"/>
  <c r="B141" i="1" s="1"/>
  <c r="O50" i="1"/>
  <c r="B50" i="1"/>
  <c r="B140" i="1" s="1"/>
  <c r="K33" i="5" l="1"/>
  <c r="L123" i="5"/>
  <c r="C142" i="1"/>
  <c r="C94" i="4"/>
  <c r="C2" i="4"/>
  <c r="P50" i="1"/>
  <c r="D11" i="4"/>
  <c r="D101" i="4" s="1"/>
  <c r="L17" i="4"/>
  <c r="L107" i="4" s="1"/>
  <c r="P54" i="1"/>
  <c r="F7" i="4"/>
  <c r="L11" i="4"/>
  <c r="L101" i="4" s="1"/>
  <c r="J17" i="4"/>
  <c r="J107" i="4" s="1"/>
  <c r="F32" i="4"/>
  <c r="H7" i="4"/>
  <c r="H97" i="4" s="1"/>
  <c r="J11" i="4"/>
  <c r="J101" i="4" s="1"/>
  <c r="F17" i="4"/>
  <c r="H17" i="4"/>
  <c r="H11" i="4"/>
  <c r="H101" i="4" s="1"/>
  <c r="F11" i="4"/>
  <c r="N11" i="4"/>
  <c r="N101" i="4" s="1"/>
  <c r="N17" i="4"/>
  <c r="N107" i="4" s="1"/>
  <c r="C95" i="4"/>
  <c r="C51" i="4"/>
  <c r="C141" i="4" s="1"/>
  <c r="C55" i="4"/>
  <c r="C145" i="4" s="1"/>
  <c r="C49" i="4"/>
  <c r="C139" i="4" s="1"/>
  <c r="C43" i="4"/>
  <c r="C133" i="4" s="1"/>
  <c r="C39" i="4"/>
  <c r="C129" i="4" s="1"/>
  <c r="C53" i="4"/>
  <c r="C143" i="4" s="1"/>
  <c r="C47" i="4"/>
  <c r="C137" i="4" s="1"/>
  <c r="C45" i="4"/>
  <c r="C135" i="4" s="1"/>
  <c r="C41" i="4"/>
  <c r="C131" i="4" s="1"/>
  <c r="C37" i="4"/>
  <c r="C127" i="4" s="1"/>
  <c r="C35" i="4"/>
  <c r="C125" i="4" s="1"/>
  <c r="E95" i="4"/>
  <c r="E51" i="4"/>
  <c r="E141" i="4" s="1"/>
  <c r="E55" i="4"/>
  <c r="E145" i="4" s="1"/>
  <c r="E49" i="4"/>
  <c r="E139" i="4" s="1"/>
  <c r="E43" i="4"/>
  <c r="E133" i="4" s="1"/>
  <c r="E39" i="4"/>
  <c r="E129" i="4" s="1"/>
  <c r="E47" i="4"/>
  <c r="E137" i="4" s="1"/>
  <c r="E45" i="4"/>
  <c r="E135" i="4" s="1"/>
  <c r="E41" i="4"/>
  <c r="E131" i="4" s="1"/>
  <c r="E37" i="4"/>
  <c r="E127" i="4" s="1"/>
  <c r="E35" i="4"/>
  <c r="E125" i="4" s="1"/>
  <c r="E53" i="4"/>
  <c r="E143" i="4" s="1"/>
  <c r="G95" i="4"/>
  <c r="G51" i="4"/>
  <c r="G141" i="4" s="1"/>
  <c r="G55" i="4"/>
  <c r="G145" i="4" s="1"/>
  <c r="G49" i="4"/>
  <c r="G139" i="4" s="1"/>
  <c r="G43" i="4"/>
  <c r="G133" i="4" s="1"/>
  <c r="G39" i="4"/>
  <c r="G129" i="4" s="1"/>
  <c r="G47" i="4"/>
  <c r="G137" i="4" s="1"/>
  <c r="G45" i="4"/>
  <c r="G135" i="4" s="1"/>
  <c r="G41" i="4"/>
  <c r="G131" i="4" s="1"/>
  <c r="G37" i="4"/>
  <c r="G127" i="4" s="1"/>
  <c r="G35" i="4"/>
  <c r="G125" i="4" s="1"/>
  <c r="I51" i="4"/>
  <c r="I141" i="4" s="1"/>
  <c r="I55" i="4"/>
  <c r="I145" i="4" s="1"/>
  <c r="I49" i="4"/>
  <c r="I139" i="4" s="1"/>
  <c r="I43" i="4"/>
  <c r="I133" i="4" s="1"/>
  <c r="I39" i="4"/>
  <c r="I129" i="4" s="1"/>
  <c r="I47" i="4"/>
  <c r="I137" i="4" s="1"/>
  <c r="I45" i="4"/>
  <c r="I135" i="4" s="1"/>
  <c r="I41" i="4"/>
  <c r="I131" i="4" s="1"/>
  <c r="I37" i="4"/>
  <c r="I127" i="4" s="1"/>
  <c r="I35" i="4"/>
  <c r="I125" i="4" s="1"/>
  <c r="I32" i="4"/>
  <c r="I122" i="4" s="1"/>
  <c r="K51" i="4"/>
  <c r="K141" i="4" s="1"/>
  <c r="K55" i="4"/>
  <c r="K145" i="4" s="1"/>
  <c r="K49" i="4"/>
  <c r="K139" i="4" s="1"/>
  <c r="K43" i="4"/>
  <c r="K133" i="4" s="1"/>
  <c r="K39" i="4"/>
  <c r="K129" i="4" s="1"/>
  <c r="K47" i="4"/>
  <c r="K137" i="4" s="1"/>
  <c r="K45" i="4"/>
  <c r="K135" i="4" s="1"/>
  <c r="K41" i="4"/>
  <c r="K131" i="4" s="1"/>
  <c r="K37" i="4"/>
  <c r="K127" i="4" s="1"/>
  <c r="K35" i="4"/>
  <c r="K125" i="4" s="1"/>
  <c r="K32" i="4"/>
  <c r="K122" i="4" s="1"/>
  <c r="M51" i="4"/>
  <c r="M141" i="4" s="1"/>
  <c r="M55" i="4"/>
  <c r="M145" i="4" s="1"/>
  <c r="M49" i="4"/>
  <c r="M139" i="4" s="1"/>
  <c r="M43" i="4"/>
  <c r="M133" i="4" s="1"/>
  <c r="M39" i="4"/>
  <c r="M129" i="4" s="1"/>
  <c r="M47" i="4"/>
  <c r="M137" i="4" s="1"/>
  <c r="M45" i="4"/>
  <c r="M135" i="4" s="1"/>
  <c r="M41" i="4"/>
  <c r="M131" i="4" s="1"/>
  <c r="M37" i="4"/>
  <c r="M127" i="4" s="1"/>
  <c r="M35" i="4"/>
  <c r="M125" i="4" s="1"/>
  <c r="M32" i="4"/>
  <c r="M122" i="4" s="1"/>
  <c r="O5" i="4"/>
  <c r="O6" i="4"/>
  <c r="C7" i="4"/>
  <c r="C97" i="4" s="1"/>
  <c r="M7" i="4"/>
  <c r="C9" i="4"/>
  <c r="C99" i="4" s="1"/>
  <c r="E9" i="4"/>
  <c r="E99" i="4" s="1"/>
  <c r="G9" i="4"/>
  <c r="G99" i="4" s="1"/>
  <c r="I9" i="4"/>
  <c r="I99" i="4" s="1"/>
  <c r="K9" i="4"/>
  <c r="K99" i="4" s="1"/>
  <c r="M9" i="4"/>
  <c r="M99" i="4" s="1"/>
  <c r="C13" i="4"/>
  <c r="C103" i="4" s="1"/>
  <c r="E13" i="4"/>
  <c r="E103" i="4" s="1"/>
  <c r="G13" i="4"/>
  <c r="G103" i="4" s="1"/>
  <c r="I13" i="4"/>
  <c r="I103" i="4" s="1"/>
  <c r="K13" i="4"/>
  <c r="K103" i="4" s="1"/>
  <c r="M13" i="4"/>
  <c r="M103" i="4" s="1"/>
  <c r="E56" i="4"/>
  <c r="E146" i="4" s="1"/>
  <c r="O16" i="4"/>
  <c r="C17" i="4"/>
  <c r="C107" i="4" s="1"/>
  <c r="I17" i="4"/>
  <c r="I107" i="4" s="1"/>
  <c r="P26" i="4"/>
  <c r="P30" i="4"/>
  <c r="C32" i="4"/>
  <c r="C122" i="4" s="1"/>
  <c r="E32" i="4"/>
  <c r="E122" i="4" s="1"/>
  <c r="D95" i="4"/>
  <c r="D55" i="4"/>
  <c r="D145" i="4" s="1"/>
  <c r="D51" i="4"/>
  <c r="D141" i="4" s="1"/>
  <c r="D47" i="4"/>
  <c r="D137" i="4" s="1"/>
  <c r="D45" i="4"/>
  <c r="D135" i="4" s="1"/>
  <c r="D41" i="4"/>
  <c r="D131" i="4" s="1"/>
  <c r="D37" i="4"/>
  <c r="D127" i="4" s="1"/>
  <c r="D49" i="4"/>
  <c r="D139" i="4" s="1"/>
  <c r="D43" i="4"/>
  <c r="D133" i="4" s="1"/>
  <c r="D39" i="4"/>
  <c r="D129" i="4" s="1"/>
  <c r="D35" i="4"/>
  <c r="D125" i="4" s="1"/>
  <c r="F55" i="4"/>
  <c r="F51" i="4"/>
  <c r="F53" i="4"/>
  <c r="F47" i="4"/>
  <c r="F45" i="4"/>
  <c r="F41" i="4"/>
  <c r="F37" i="4"/>
  <c r="F49" i="4"/>
  <c r="F43" i="4"/>
  <c r="F39" i="4"/>
  <c r="F35" i="4"/>
  <c r="H55" i="4"/>
  <c r="H145" i="4" s="1"/>
  <c r="H51" i="4"/>
  <c r="H141" i="4" s="1"/>
  <c r="H47" i="4"/>
  <c r="H137" i="4" s="1"/>
  <c r="H45" i="4"/>
  <c r="H135" i="4" s="1"/>
  <c r="H41" i="4"/>
  <c r="H131" i="4" s="1"/>
  <c r="H37" i="4"/>
  <c r="H127" i="4" s="1"/>
  <c r="H49" i="4"/>
  <c r="H139" i="4" s="1"/>
  <c r="H43" i="4"/>
  <c r="H133" i="4" s="1"/>
  <c r="H39" i="4"/>
  <c r="H129" i="4" s="1"/>
  <c r="H35" i="4"/>
  <c r="H125" i="4" s="1"/>
  <c r="J55" i="4"/>
  <c r="J145" i="4" s="1"/>
  <c r="J51" i="4"/>
  <c r="J141" i="4" s="1"/>
  <c r="J47" i="4"/>
  <c r="J137" i="4" s="1"/>
  <c r="J45" i="4"/>
  <c r="J135" i="4" s="1"/>
  <c r="J41" i="4"/>
  <c r="J131" i="4" s="1"/>
  <c r="J37" i="4"/>
  <c r="J127" i="4" s="1"/>
  <c r="J49" i="4"/>
  <c r="J139" i="4" s="1"/>
  <c r="J43" i="4"/>
  <c r="J133" i="4" s="1"/>
  <c r="J39" i="4"/>
  <c r="J129" i="4" s="1"/>
  <c r="J35" i="4"/>
  <c r="J125" i="4" s="1"/>
  <c r="J32" i="4"/>
  <c r="J122" i="4" s="1"/>
  <c r="L55" i="4"/>
  <c r="L145" i="4" s="1"/>
  <c r="L51" i="4"/>
  <c r="L141" i="4" s="1"/>
  <c r="L47" i="4"/>
  <c r="L137" i="4" s="1"/>
  <c r="L45" i="4"/>
  <c r="L135" i="4" s="1"/>
  <c r="L41" i="4"/>
  <c r="L131" i="4" s="1"/>
  <c r="L37" i="4"/>
  <c r="L127" i="4" s="1"/>
  <c r="L49" i="4"/>
  <c r="L139" i="4" s="1"/>
  <c r="L43" i="4"/>
  <c r="L133" i="4" s="1"/>
  <c r="L39" i="4"/>
  <c r="L129" i="4" s="1"/>
  <c r="L35" i="4"/>
  <c r="L125" i="4" s="1"/>
  <c r="L32" i="4"/>
  <c r="L122" i="4" s="1"/>
  <c r="N55" i="4"/>
  <c r="N145" i="4" s="1"/>
  <c r="N51" i="4"/>
  <c r="N141" i="4" s="1"/>
  <c r="N47" i="4"/>
  <c r="N137" i="4" s="1"/>
  <c r="N45" i="4"/>
  <c r="N135" i="4" s="1"/>
  <c r="N41" i="4"/>
  <c r="N131" i="4" s="1"/>
  <c r="N37" i="4"/>
  <c r="N127" i="4" s="1"/>
  <c r="N49" i="4"/>
  <c r="N139" i="4" s="1"/>
  <c r="N43" i="4"/>
  <c r="N133" i="4" s="1"/>
  <c r="N39" i="4"/>
  <c r="N129" i="4" s="1"/>
  <c r="N35" i="4"/>
  <c r="N125" i="4" s="1"/>
  <c r="E7" i="4"/>
  <c r="E97" i="4" s="1"/>
  <c r="G7" i="4"/>
  <c r="G97" i="4" s="1"/>
  <c r="I7" i="4"/>
  <c r="I97" i="4" s="1"/>
  <c r="K7" i="4"/>
  <c r="K97" i="4" s="1"/>
  <c r="D9" i="4"/>
  <c r="D99" i="4" s="1"/>
  <c r="F9" i="4"/>
  <c r="H9" i="4"/>
  <c r="H99" i="4" s="1"/>
  <c r="J9" i="4"/>
  <c r="J99" i="4" s="1"/>
  <c r="L9" i="4"/>
  <c r="L99" i="4" s="1"/>
  <c r="N9" i="4"/>
  <c r="N99" i="4" s="1"/>
  <c r="C11" i="4"/>
  <c r="C101" i="4" s="1"/>
  <c r="E11" i="4"/>
  <c r="E101" i="4" s="1"/>
  <c r="G11" i="4"/>
  <c r="G101" i="4" s="1"/>
  <c r="I11" i="4"/>
  <c r="I101" i="4" s="1"/>
  <c r="K11" i="4"/>
  <c r="K101" i="4" s="1"/>
  <c r="M11" i="4"/>
  <c r="M101" i="4" s="1"/>
  <c r="D13" i="4"/>
  <c r="D103" i="4" s="1"/>
  <c r="F13" i="4"/>
  <c r="H13" i="4"/>
  <c r="H103" i="4" s="1"/>
  <c r="J13" i="4"/>
  <c r="J103" i="4" s="1"/>
  <c r="L13" i="4"/>
  <c r="L103" i="4" s="1"/>
  <c r="N13" i="4"/>
  <c r="N103" i="4" s="1"/>
  <c r="E17" i="4"/>
  <c r="E107" i="4" s="1"/>
  <c r="K17" i="4"/>
  <c r="K107" i="4" s="1"/>
  <c r="M17" i="4"/>
  <c r="M107" i="4" s="1"/>
  <c r="P24" i="4"/>
  <c r="P28" i="4"/>
  <c r="D32" i="4"/>
  <c r="D122" i="4" s="1"/>
  <c r="G32" i="4"/>
  <c r="G122" i="4" s="1"/>
  <c r="D53" i="4"/>
  <c r="D143" i="4" s="1"/>
  <c r="C33" i="5"/>
  <c r="C123" i="5" s="1"/>
  <c r="P8" i="4"/>
  <c r="E52" i="1"/>
  <c r="E142" i="1" s="1"/>
  <c r="P10" i="4"/>
  <c r="P14" i="4"/>
  <c r="C56" i="4"/>
  <c r="C146" i="4" s="1"/>
  <c r="D57" i="4"/>
  <c r="D147" i="4" s="1"/>
  <c r="D58" i="4"/>
  <c r="D148" i="4" s="1"/>
  <c r="P12" i="4"/>
  <c r="J94" i="5"/>
  <c r="K4" i="5"/>
  <c r="D4" i="4"/>
  <c r="D94" i="4" s="1"/>
  <c r="B49" i="1"/>
  <c r="B139" i="1" s="1"/>
  <c r="O48" i="1"/>
  <c r="B48" i="1"/>
  <c r="B138" i="1" s="1"/>
  <c r="B47" i="1"/>
  <c r="B137" i="1" s="1"/>
  <c r="O46" i="1"/>
  <c r="B46" i="1"/>
  <c r="B136" i="1" s="1"/>
  <c r="B45" i="1"/>
  <c r="B135" i="1" s="1"/>
  <c r="O44" i="1"/>
  <c r="B44" i="1"/>
  <c r="B134" i="1" s="1"/>
  <c r="L7" i="4" l="1"/>
  <c r="L97" i="4" s="1"/>
  <c r="M97" i="4"/>
  <c r="G17" i="4"/>
  <c r="G107" i="4" s="1"/>
  <c r="H107" i="4"/>
  <c r="J33" i="5"/>
  <c r="K123" i="5"/>
  <c r="O85" i="4"/>
  <c r="O77" i="4"/>
  <c r="O73" i="4"/>
  <c r="O69" i="4"/>
  <c r="O21" i="4"/>
  <c r="O65" i="4"/>
  <c r="O87" i="4"/>
  <c r="O75" i="4"/>
  <c r="O81" i="4"/>
  <c r="O79" i="4"/>
  <c r="O19" i="4"/>
  <c r="O89" i="4"/>
  <c r="O83" i="4"/>
  <c r="O67" i="4"/>
  <c r="O71" i="4"/>
  <c r="O29" i="4"/>
  <c r="O25" i="4"/>
  <c r="O31" i="4"/>
  <c r="O23" i="4"/>
  <c r="O27" i="4"/>
  <c r="O15" i="4"/>
  <c r="P6" i="4"/>
  <c r="D17" i="4"/>
  <c r="D107" i="4" s="1"/>
  <c r="D7" i="4"/>
  <c r="D97" i="4" s="1"/>
  <c r="E57" i="4"/>
  <c r="E147" i="4" s="1"/>
  <c r="O55" i="4"/>
  <c r="O51" i="4"/>
  <c r="O39" i="4"/>
  <c r="O47" i="4"/>
  <c r="O41" i="4"/>
  <c r="O49" i="4"/>
  <c r="O43" i="4"/>
  <c r="O37" i="4"/>
  <c r="O45" i="4"/>
  <c r="O35" i="4"/>
  <c r="P5" i="4"/>
  <c r="P34" i="4"/>
  <c r="O13" i="4"/>
  <c r="P44" i="1"/>
  <c r="P46" i="1"/>
  <c r="P48" i="1"/>
  <c r="P22" i="4"/>
  <c r="E58" i="4"/>
  <c r="E148" i="4" s="1"/>
  <c r="O17" i="4"/>
  <c r="P16" i="4"/>
  <c r="O7" i="4"/>
  <c r="P54" i="4"/>
  <c r="O11" i="4"/>
  <c r="O9" i="4"/>
  <c r="C58" i="4"/>
  <c r="C148" i="4" s="1"/>
  <c r="C57" i="4"/>
  <c r="C147" i="4" s="1"/>
  <c r="K94" i="5"/>
  <c r="L4" i="5"/>
  <c r="D59" i="4"/>
  <c r="D149" i="4" s="1"/>
  <c r="B43" i="1"/>
  <c r="B133" i="1" s="1"/>
  <c r="O42" i="1"/>
  <c r="B42" i="1"/>
  <c r="B132" i="1" s="1"/>
  <c r="B41" i="1"/>
  <c r="B131" i="1" s="1"/>
  <c r="O40" i="1"/>
  <c r="B40" i="1"/>
  <c r="B130" i="1" s="1"/>
  <c r="B39" i="1"/>
  <c r="B129" i="1" s="1"/>
  <c r="O38" i="1"/>
  <c r="B38" i="1"/>
  <c r="B128" i="1" s="1"/>
  <c r="B37" i="1"/>
  <c r="B127" i="1" s="1"/>
  <c r="O36" i="1"/>
  <c r="B36" i="1"/>
  <c r="B126" i="1" s="1"/>
  <c r="B35" i="1"/>
  <c r="B125" i="1" s="1"/>
  <c r="N34" i="1"/>
  <c r="N124" i="1" s="1"/>
  <c r="M34" i="1"/>
  <c r="M124" i="1" s="1"/>
  <c r="L34" i="1"/>
  <c r="L124" i="1" s="1"/>
  <c r="K34" i="1"/>
  <c r="K124" i="1" s="1"/>
  <c r="J34" i="1"/>
  <c r="J124" i="1" s="1"/>
  <c r="I34" i="1"/>
  <c r="I124" i="1" s="1"/>
  <c r="H34" i="1"/>
  <c r="H124" i="1" s="1"/>
  <c r="G34" i="1"/>
  <c r="G124" i="1" s="1"/>
  <c r="F34" i="1"/>
  <c r="E34" i="1"/>
  <c r="E124" i="1" s="1"/>
  <c r="D34" i="1"/>
  <c r="D124" i="1" s="1"/>
  <c r="C34" i="1"/>
  <c r="C124" i="1" s="1"/>
  <c r="B34" i="1"/>
  <c r="B124" i="1" s="1"/>
  <c r="B33" i="1"/>
  <c r="B123" i="1" s="1"/>
  <c r="B32" i="1"/>
  <c r="B122" i="1" s="1"/>
  <c r="O30" i="1"/>
  <c r="O28" i="1"/>
  <c r="O26" i="1"/>
  <c r="O24" i="1"/>
  <c r="I33" i="5" l="1"/>
  <c r="J123" i="5"/>
  <c r="P67" i="4"/>
  <c r="P75" i="4"/>
  <c r="P83" i="4"/>
  <c r="P65" i="4"/>
  <c r="P73" i="4"/>
  <c r="P89" i="4"/>
  <c r="P71" i="4"/>
  <c r="P79" i="4"/>
  <c r="P87" i="4"/>
  <c r="P69" i="4"/>
  <c r="P77" i="4"/>
  <c r="P85" i="4"/>
  <c r="P81" i="4"/>
  <c r="P19" i="4"/>
  <c r="P21" i="4"/>
  <c r="N7" i="4"/>
  <c r="N97" i="4" s="1"/>
  <c r="P15" i="4"/>
  <c r="P23" i="4"/>
  <c r="P27" i="4"/>
  <c r="P31" i="4"/>
  <c r="P29" i="4"/>
  <c r="P25" i="4"/>
  <c r="P40" i="1"/>
  <c r="P26" i="1"/>
  <c r="P38" i="1"/>
  <c r="P55" i="4"/>
  <c r="P35" i="4"/>
  <c r="P11" i="4"/>
  <c r="P13" i="4"/>
  <c r="P17" i="4"/>
  <c r="P7" i="4"/>
  <c r="P30" i="1"/>
  <c r="P42" i="1"/>
  <c r="P36" i="1"/>
  <c r="P24" i="1"/>
  <c r="P28" i="1"/>
  <c r="E59" i="4"/>
  <c r="E149" i="4" s="1"/>
  <c r="P51" i="4"/>
  <c r="P45" i="4"/>
  <c r="P37" i="4"/>
  <c r="P43" i="4"/>
  <c r="P47" i="4"/>
  <c r="P39" i="4"/>
  <c r="P49" i="4"/>
  <c r="P41" i="4"/>
  <c r="P9" i="4"/>
  <c r="L94" i="5"/>
  <c r="M4" i="5"/>
  <c r="O34" i="1"/>
  <c r="C59" i="4"/>
  <c r="C149" i="4" s="1"/>
  <c r="O22" i="1"/>
  <c r="B17" i="1"/>
  <c r="B107" i="1" s="1"/>
  <c r="D56" i="1"/>
  <c r="D146" i="1" s="1"/>
  <c r="C106" i="1"/>
  <c r="B16" i="1"/>
  <c r="B106" i="1" s="1"/>
  <c r="B15" i="1"/>
  <c r="B105" i="1" s="1"/>
  <c r="H33" i="5" l="1"/>
  <c r="I123" i="5"/>
  <c r="P34" i="1"/>
  <c r="P22" i="1"/>
  <c r="E56" i="1"/>
  <c r="E146" i="1" s="1"/>
  <c r="F56" i="1"/>
  <c r="O16" i="1"/>
  <c r="M94" i="5"/>
  <c r="N4" i="5"/>
  <c r="N94" i="5" s="1"/>
  <c r="C56" i="1"/>
  <c r="C146" i="1" s="1"/>
  <c r="O14" i="1"/>
  <c r="B14" i="1"/>
  <c r="B104" i="1" s="1"/>
  <c r="B13" i="1"/>
  <c r="B103" i="1" s="1"/>
  <c r="O12" i="1"/>
  <c r="B12" i="1"/>
  <c r="B102" i="1" s="1"/>
  <c r="B11" i="1"/>
  <c r="B101" i="1" s="1"/>
  <c r="O10" i="1"/>
  <c r="B10" i="1"/>
  <c r="B100" i="1" s="1"/>
  <c r="B9" i="1"/>
  <c r="B99" i="1" s="1"/>
  <c r="O8" i="1"/>
  <c r="B8" i="1"/>
  <c r="B98" i="1" s="1"/>
  <c r="G33" i="5" l="1"/>
  <c r="G123" i="5" s="1"/>
  <c r="H123" i="5"/>
  <c r="P16" i="1"/>
  <c r="P12" i="1"/>
  <c r="P10" i="1"/>
  <c r="P8" i="1"/>
  <c r="P14" i="1"/>
  <c r="B7" i="1"/>
  <c r="B97" i="1" s="1"/>
  <c r="O6" i="1"/>
  <c r="B6" i="1"/>
  <c r="B96" i="1" s="1"/>
  <c r="C13" i="1"/>
  <c r="C103" i="1" s="1"/>
  <c r="B5" i="1"/>
  <c r="C4" i="1"/>
  <c r="P6" i="1" l="1"/>
  <c r="D4" i="1"/>
  <c r="C2" i="1"/>
  <c r="D95" i="1"/>
  <c r="D55" i="1"/>
  <c r="D145" i="1" s="1"/>
  <c r="D51" i="1"/>
  <c r="D141" i="1" s="1"/>
  <c r="D53" i="1"/>
  <c r="D143" i="1" s="1"/>
  <c r="D49" i="1"/>
  <c r="D139" i="1" s="1"/>
  <c r="D47" i="1"/>
  <c r="D137" i="1" s="1"/>
  <c r="D45" i="1"/>
  <c r="D135" i="1" s="1"/>
  <c r="D43" i="1"/>
  <c r="D133" i="1" s="1"/>
  <c r="D41" i="1"/>
  <c r="D131" i="1" s="1"/>
  <c r="D39" i="1"/>
  <c r="D129" i="1" s="1"/>
  <c r="D37" i="1"/>
  <c r="D127" i="1" s="1"/>
  <c r="D32" i="1"/>
  <c r="D122" i="1" s="1"/>
  <c r="D35" i="1"/>
  <c r="D125" i="1" s="1"/>
  <c r="D17" i="1"/>
  <c r="D107" i="1" s="1"/>
  <c r="D13" i="1"/>
  <c r="D103" i="1" s="1"/>
  <c r="D11" i="1"/>
  <c r="D101" i="1" s="1"/>
  <c r="D9" i="1"/>
  <c r="D99" i="1" s="1"/>
  <c r="D7" i="1"/>
  <c r="D97" i="1" s="1"/>
  <c r="D57" i="1"/>
  <c r="D147" i="1" s="1"/>
  <c r="D58" i="1"/>
  <c r="D148" i="1" s="1"/>
  <c r="F55" i="1"/>
  <c r="F51" i="1"/>
  <c r="F53" i="1"/>
  <c r="F49" i="1"/>
  <c r="F47" i="1"/>
  <c r="F45" i="1"/>
  <c r="F58" i="1"/>
  <c r="F43" i="1"/>
  <c r="F41" i="1"/>
  <c r="F39" i="1"/>
  <c r="F37" i="1"/>
  <c r="F32" i="1"/>
  <c r="F35" i="1"/>
  <c r="F13" i="1"/>
  <c r="F11" i="1"/>
  <c r="F9" i="1"/>
  <c r="F7" i="1"/>
  <c r="F17" i="1"/>
  <c r="H55" i="1"/>
  <c r="H145" i="1" s="1"/>
  <c r="H51" i="1"/>
  <c r="H141" i="1" s="1"/>
  <c r="H49" i="1"/>
  <c r="H139" i="1" s="1"/>
  <c r="H47" i="1"/>
  <c r="H137" i="1" s="1"/>
  <c r="H45" i="1"/>
  <c r="H135" i="1" s="1"/>
  <c r="H43" i="1"/>
  <c r="H133" i="1" s="1"/>
  <c r="H41" i="1"/>
  <c r="H131" i="1" s="1"/>
  <c r="H39" i="1"/>
  <c r="H129" i="1" s="1"/>
  <c r="H37" i="1"/>
  <c r="H127" i="1" s="1"/>
  <c r="H32" i="1"/>
  <c r="H35" i="1"/>
  <c r="H125" i="1" s="1"/>
  <c r="H17" i="1"/>
  <c r="H107" i="1" s="1"/>
  <c r="H13" i="1"/>
  <c r="H103" i="1" s="1"/>
  <c r="H11" i="1"/>
  <c r="H101" i="1" s="1"/>
  <c r="H9" i="1"/>
  <c r="H99" i="1" s="1"/>
  <c r="H7" i="1"/>
  <c r="H97" i="1" s="1"/>
  <c r="J55" i="1"/>
  <c r="J145" i="1" s="1"/>
  <c r="J51" i="1"/>
  <c r="J141" i="1" s="1"/>
  <c r="J49" i="1"/>
  <c r="J139" i="1" s="1"/>
  <c r="J47" i="1"/>
  <c r="J137" i="1" s="1"/>
  <c r="J45" i="1"/>
  <c r="J135" i="1" s="1"/>
  <c r="J43" i="1"/>
  <c r="J133" i="1" s="1"/>
  <c r="J41" i="1"/>
  <c r="J131" i="1" s="1"/>
  <c r="J39" i="1"/>
  <c r="J129" i="1" s="1"/>
  <c r="J37" i="1"/>
  <c r="J127" i="1" s="1"/>
  <c r="J32" i="1"/>
  <c r="J35" i="1"/>
  <c r="J125" i="1" s="1"/>
  <c r="J13" i="1"/>
  <c r="J103" i="1" s="1"/>
  <c r="J11" i="1"/>
  <c r="J101" i="1" s="1"/>
  <c r="J9" i="1"/>
  <c r="J99" i="1" s="1"/>
  <c r="J7" i="1"/>
  <c r="J97" i="1" s="1"/>
  <c r="J17" i="1"/>
  <c r="J107" i="1" s="1"/>
  <c r="L55" i="1"/>
  <c r="L145" i="1" s="1"/>
  <c r="L51" i="1"/>
  <c r="L141" i="1" s="1"/>
  <c r="L49" i="1"/>
  <c r="L139" i="1" s="1"/>
  <c r="L47" i="1"/>
  <c r="L137" i="1" s="1"/>
  <c r="L45" i="1"/>
  <c r="L135" i="1" s="1"/>
  <c r="L43" i="1"/>
  <c r="L133" i="1" s="1"/>
  <c r="L41" i="1"/>
  <c r="L131" i="1" s="1"/>
  <c r="L39" i="1"/>
  <c r="L129" i="1" s="1"/>
  <c r="L37" i="1"/>
  <c r="L127" i="1" s="1"/>
  <c r="L32" i="1"/>
  <c r="L35" i="1"/>
  <c r="L125" i="1" s="1"/>
  <c r="L17" i="1"/>
  <c r="L107" i="1" s="1"/>
  <c r="L13" i="1"/>
  <c r="L103" i="1" s="1"/>
  <c r="L11" i="1"/>
  <c r="L101" i="1" s="1"/>
  <c r="L9" i="1"/>
  <c r="L99" i="1" s="1"/>
  <c r="L7" i="1"/>
  <c r="L97" i="1" s="1"/>
  <c r="N55" i="1"/>
  <c r="N145" i="1" s="1"/>
  <c r="N51" i="1"/>
  <c r="N141" i="1" s="1"/>
  <c r="N49" i="1"/>
  <c r="N139" i="1" s="1"/>
  <c r="N47" i="1"/>
  <c r="N137" i="1" s="1"/>
  <c r="N45" i="1"/>
  <c r="N135" i="1" s="1"/>
  <c r="N43" i="1"/>
  <c r="N133" i="1" s="1"/>
  <c r="N41" i="1"/>
  <c r="N131" i="1" s="1"/>
  <c r="N39" i="1"/>
  <c r="N129" i="1" s="1"/>
  <c r="N37" i="1"/>
  <c r="N127" i="1" s="1"/>
  <c r="N32" i="1"/>
  <c r="N35" i="1"/>
  <c r="N125" i="1" s="1"/>
  <c r="N13" i="1"/>
  <c r="N103" i="1" s="1"/>
  <c r="N11" i="1"/>
  <c r="N101" i="1" s="1"/>
  <c r="N9" i="1"/>
  <c r="N99" i="1" s="1"/>
  <c r="N7" i="1"/>
  <c r="N97" i="1" s="1"/>
  <c r="N17" i="1"/>
  <c r="N107" i="1" s="1"/>
  <c r="F57" i="1"/>
  <c r="E95" i="1"/>
  <c r="E55" i="1"/>
  <c r="E145" i="1" s="1"/>
  <c r="E51" i="1"/>
  <c r="E141" i="1" s="1"/>
  <c r="E49" i="1"/>
  <c r="E139" i="1" s="1"/>
  <c r="E47" i="1"/>
  <c r="E137" i="1" s="1"/>
  <c r="E45" i="1"/>
  <c r="E135" i="1" s="1"/>
  <c r="E32" i="1"/>
  <c r="E122" i="1" s="1"/>
  <c r="E53" i="1"/>
  <c r="E143" i="1" s="1"/>
  <c r="E43" i="1"/>
  <c r="E133" i="1" s="1"/>
  <c r="E41" i="1"/>
  <c r="E131" i="1" s="1"/>
  <c r="E39" i="1"/>
  <c r="E129" i="1" s="1"/>
  <c r="E37" i="1"/>
  <c r="E127" i="1" s="1"/>
  <c r="E35" i="1"/>
  <c r="E125" i="1" s="1"/>
  <c r="E58" i="1"/>
  <c r="E148" i="1" s="1"/>
  <c r="E17" i="1"/>
  <c r="E107" i="1" s="1"/>
  <c r="E13" i="1"/>
  <c r="E103" i="1" s="1"/>
  <c r="E11" i="1"/>
  <c r="E101" i="1" s="1"/>
  <c r="E9" i="1"/>
  <c r="E99" i="1" s="1"/>
  <c r="E7" i="1"/>
  <c r="E97" i="1" s="1"/>
  <c r="G95" i="1"/>
  <c r="G55" i="1"/>
  <c r="G145" i="1" s="1"/>
  <c r="G51" i="1"/>
  <c r="G141" i="1" s="1"/>
  <c r="G49" i="1"/>
  <c r="G139" i="1" s="1"/>
  <c r="G47" i="1"/>
  <c r="G137" i="1" s="1"/>
  <c r="G45" i="1"/>
  <c r="G135" i="1" s="1"/>
  <c r="G32" i="1"/>
  <c r="G122" i="1" s="1"/>
  <c r="G43" i="1"/>
  <c r="G133" i="1" s="1"/>
  <c r="G41" i="1"/>
  <c r="G131" i="1" s="1"/>
  <c r="G39" i="1"/>
  <c r="G129" i="1" s="1"/>
  <c r="G37" i="1"/>
  <c r="G127" i="1" s="1"/>
  <c r="G35" i="1"/>
  <c r="G125" i="1" s="1"/>
  <c r="G17" i="1"/>
  <c r="G107" i="1" s="1"/>
  <c r="G13" i="1"/>
  <c r="G103" i="1" s="1"/>
  <c r="G11" i="1"/>
  <c r="G101" i="1" s="1"/>
  <c r="G9" i="1"/>
  <c r="G99" i="1" s="1"/>
  <c r="G7" i="1"/>
  <c r="G97" i="1" s="1"/>
  <c r="I55" i="1"/>
  <c r="I145" i="1" s="1"/>
  <c r="I51" i="1"/>
  <c r="I141" i="1" s="1"/>
  <c r="I49" i="1"/>
  <c r="I139" i="1" s="1"/>
  <c r="I47" i="1"/>
  <c r="I137" i="1" s="1"/>
  <c r="I45" i="1"/>
  <c r="I135" i="1" s="1"/>
  <c r="I32" i="1"/>
  <c r="I43" i="1"/>
  <c r="I133" i="1" s="1"/>
  <c r="I41" i="1"/>
  <c r="I131" i="1" s="1"/>
  <c r="I39" i="1"/>
  <c r="I129" i="1" s="1"/>
  <c r="I37" i="1"/>
  <c r="I127" i="1" s="1"/>
  <c r="I35" i="1"/>
  <c r="I125" i="1" s="1"/>
  <c r="I17" i="1"/>
  <c r="I107" i="1" s="1"/>
  <c r="I13" i="1"/>
  <c r="I103" i="1" s="1"/>
  <c r="I11" i="1"/>
  <c r="I101" i="1" s="1"/>
  <c r="I9" i="1"/>
  <c r="I99" i="1" s="1"/>
  <c r="I7" i="1"/>
  <c r="I97" i="1" s="1"/>
  <c r="K55" i="1"/>
  <c r="K145" i="1" s="1"/>
  <c r="K51" i="1"/>
  <c r="K141" i="1" s="1"/>
  <c r="K49" i="1"/>
  <c r="K139" i="1" s="1"/>
  <c r="K47" i="1"/>
  <c r="K137" i="1" s="1"/>
  <c r="K45" i="1"/>
  <c r="K135" i="1" s="1"/>
  <c r="K32" i="1"/>
  <c r="K43" i="1"/>
  <c r="K133" i="1" s="1"/>
  <c r="K41" i="1"/>
  <c r="K131" i="1" s="1"/>
  <c r="K39" i="1"/>
  <c r="K129" i="1" s="1"/>
  <c r="K37" i="1"/>
  <c r="K127" i="1" s="1"/>
  <c r="K35" i="1"/>
  <c r="K125" i="1" s="1"/>
  <c r="K17" i="1"/>
  <c r="K107" i="1" s="1"/>
  <c r="K13" i="1"/>
  <c r="K103" i="1" s="1"/>
  <c r="K11" i="1"/>
  <c r="K101" i="1" s="1"/>
  <c r="K9" i="1"/>
  <c r="K99" i="1" s="1"/>
  <c r="K7" i="1"/>
  <c r="K97" i="1" s="1"/>
  <c r="M55" i="1"/>
  <c r="M145" i="1" s="1"/>
  <c r="M51" i="1"/>
  <c r="M141" i="1" s="1"/>
  <c r="M49" i="1"/>
  <c r="M139" i="1" s="1"/>
  <c r="M47" i="1"/>
  <c r="M137" i="1" s="1"/>
  <c r="M45" i="1"/>
  <c r="M135" i="1" s="1"/>
  <c r="M32" i="1"/>
  <c r="M122" i="1" s="1"/>
  <c r="M43" i="1"/>
  <c r="M133" i="1" s="1"/>
  <c r="M41" i="1"/>
  <c r="M131" i="1" s="1"/>
  <c r="M39" i="1"/>
  <c r="M129" i="1" s="1"/>
  <c r="M37" i="1"/>
  <c r="M127" i="1" s="1"/>
  <c r="M35" i="1"/>
  <c r="M125" i="1" s="1"/>
  <c r="M17" i="1"/>
  <c r="M107" i="1" s="1"/>
  <c r="M13" i="1"/>
  <c r="M103" i="1" s="1"/>
  <c r="M11" i="1"/>
  <c r="M101" i="1" s="1"/>
  <c r="M9" i="1"/>
  <c r="M99" i="1" s="1"/>
  <c r="M7" i="1"/>
  <c r="M97" i="1" s="1"/>
  <c r="E57" i="1"/>
  <c r="E147" i="1" s="1"/>
  <c r="C94" i="1"/>
  <c r="C95" i="1"/>
  <c r="C55" i="1"/>
  <c r="C145" i="1" s="1"/>
  <c r="C51" i="1"/>
  <c r="C141" i="1" s="1"/>
  <c r="C58" i="1"/>
  <c r="C148" i="1" s="1"/>
  <c r="C53" i="1"/>
  <c r="C143" i="1" s="1"/>
  <c r="C45" i="1"/>
  <c r="C135" i="1" s="1"/>
  <c r="C49" i="1"/>
  <c r="C139" i="1" s="1"/>
  <c r="C47" i="1"/>
  <c r="C137" i="1" s="1"/>
  <c r="C43" i="1"/>
  <c r="C133" i="1" s="1"/>
  <c r="C32" i="1"/>
  <c r="C122" i="1" s="1"/>
  <c r="C37" i="1"/>
  <c r="C127" i="1" s="1"/>
  <c r="C41" i="1"/>
  <c r="C131" i="1" s="1"/>
  <c r="C39" i="1"/>
  <c r="C129" i="1" s="1"/>
  <c r="C35" i="1"/>
  <c r="C125" i="1" s="1"/>
  <c r="C9" i="1"/>
  <c r="C99" i="1" s="1"/>
  <c r="C11" i="1"/>
  <c r="C101" i="1" s="1"/>
  <c r="C17" i="1"/>
  <c r="C107" i="1" s="1"/>
  <c r="O5" i="1"/>
  <c r="C57" i="1"/>
  <c r="C147" i="1" s="1"/>
  <c r="C7" i="1"/>
  <c r="C97" i="1" s="1"/>
  <c r="K33" i="1" l="1"/>
  <c r="K123" i="1" s="1"/>
  <c r="K122" i="1"/>
  <c r="I33" i="1"/>
  <c r="I123" i="1" s="1"/>
  <c r="I122" i="1"/>
  <c r="L33" i="1"/>
  <c r="L123" i="1" s="1"/>
  <c r="L122" i="1"/>
  <c r="J33" i="1"/>
  <c r="J123" i="1" s="1"/>
  <c r="J122" i="1"/>
  <c r="H33" i="1"/>
  <c r="H123" i="1" s="1"/>
  <c r="H122" i="1"/>
  <c r="N33" i="1"/>
  <c r="N123" i="1" s="1"/>
  <c r="N122" i="1"/>
  <c r="O77" i="1"/>
  <c r="O89" i="1"/>
  <c r="O85" i="1"/>
  <c r="O73" i="1"/>
  <c r="O69" i="1"/>
  <c r="O65" i="1"/>
  <c r="O21" i="1"/>
  <c r="O67" i="1"/>
  <c r="O87" i="1"/>
  <c r="O79" i="1"/>
  <c r="O83" i="1"/>
  <c r="O81" i="1"/>
  <c r="O19" i="1"/>
  <c r="O71" i="1"/>
  <c r="O75" i="1"/>
  <c r="D94" i="1"/>
  <c r="O27" i="1"/>
  <c r="O31" i="1"/>
  <c r="O25" i="1"/>
  <c r="O29" i="1"/>
  <c r="O23" i="1"/>
  <c r="O15" i="1"/>
  <c r="G33" i="1"/>
  <c r="G123" i="1" s="1"/>
  <c r="F59" i="1"/>
  <c r="D59" i="1"/>
  <c r="D149" i="1" s="1"/>
  <c r="E59" i="1"/>
  <c r="E149" i="1" s="1"/>
  <c r="M33" i="1"/>
  <c r="M123" i="1" s="1"/>
  <c r="F33" i="1"/>
  <c r="D33" i="1"/>
  <c r="D123" i="1" s="1"/>
  <c r="C59" i="1"/>
  <c r="C149" i="1" s="1"/>
  <c r="B95" i="1"/>
  <c r="O55" i="1"/>
  <c r="O51" i="1"/>
  <c r="O45" i="1"/>
  <c r="O49" i="1"/>
  <c r="O47" i="1"/>
  <c r="O43" i="1"/>
  <c r="O37" i="1"/>
  <c r="O41" i="1"/>
  <c r="O7" i="1"/>
  <c r="O9" i="1"/>
  <c r="O35" i="1"/>
  <c r="O13" i="1"/>
  <c r="O11" i="1"/>
  <c r="O17" i="1"/>
  <c r="P5" i="1"/>
  <c r="O32" i="1"/>
  <c r="C33" i="1"/>
  <c r="C123" i="1" s="1"/>
  <c r="P79" i="1" l="1"/>
  <c r="P75" i="1"/>
  <c r="P67" i="1"/>
  <c r="P89" i="1"/>
  <c r="P65" i="1"/>
  <c r="P87" i="1"/>
  <c r="P81" i="1"/>
  <c r="P77" i="1"/>
  <c r="P73" i="1"/>
  <c r="P83" i="1"/>
  <c r="P85" i="1"/>
  <c r="P71" i="1"/>
  <c r="P69" i="1"/>
  <c r="P21" i="1"/>
  <c r="P19" i="1"/>
  <c r="P15" i="1"/>
  <c r="P29" i="1"/>
  <c r="P31" i="1"/>
  <c r="P27" i="1"/>
  <c r="P25" i="1"/>
  <c r="P23" i="1"/>
  <c r="E33" i="1"/>
  <c r="E123" i="1" s="1"/>
  <c r="O33" i="1"/>
  <c r="P32" i="1"/>
  <c r="P33" i="1" s="1"/>
  <c r="P55" i="1"/>
  <c r="P51" i="1"/>
  <c r="P49" i="1"/>
  <c r="P45" i="1"/>
  <c r="P47" i="1"/>
  <c r="P41" i="1"/>
  <c r="P43" i="1"/>
  <c r="P39" i="1"/>
  <c r="O39" i="1" s="1"/>
  <c r="P37" i="1"/>
  <c r="P7" i="1"/>
  <c r="P35" i="1"/>
  <c r="P13" i="1"/>
  <c r="P11" i="1"/>
  <c r="P9" i="1"/>
  <c r="P17" i="1"/>
  <c r="F56" i="4" l="1"/>
  <c r="G52" i="1"/>
  <c r="G52" i="4"/>
  <c r="G52" i="5"/>
  <c r="H52" i="1"/>
  <c r="H52" i="4"/>
  <c r="H52" i="5"/>
  <c r="H142" i="5" s="1"/>
  <c r="I52" i="1"/>
  <c r="I52" i="4"/>
  <c r="I52" i="5"/>
  <c r="J52" i="1"/>
  <c r="J142" i="1" s="1"/>
  <c r="J52" i="4"/>
  <c r="J52" i="5"/>
  <c r="K52" i="1"/>
  <c r="K52" i="4"/>
  <c r="K52" i="5"/>
  <c r="L52" i="1"/>
  <c r="L52" i="4"/>
  <c r="L142" i="4" s="1"/>
  <c r="L52" i="5"/>
  <c r="M52" i="1"/>
  <c r="M52" i="4"/>
  <c r="M52" i="5"/>
  <c r="M56" i="6"/>
  <c r="N52" i="1"/>
  <c r="N52" i="4"/>
  <c r="N52" i="5"/>
  <c r="N52" i="6"/>
  <c r="E4" i="1"/>
  <c r="E4" i="4"/>
  <c r="F4" i="4" s="1"/>
  <c r="G4" i="4" s="1"/>
  <c r="G53" i="4"/>
  <c r="G143" i="4" s="1"/>
  <c r="E52" i="8"/>
  <c r="F52" i="8"/>
  <c r="F56" i="8" s="1"/>
  <c r="G52" i="8"/>
  <c r="H52" i="8"/>
  <c r="I52" i="8"/>
  <c r="J52" i="8"/>
  <c r="K52" i="8"/>
  <c r="L52" i="8"/>
  <c r="M52" i="8"/>
  <c r="N52" i="8"/>
  <c r="D57" i="8"/>
  <c r="D147" i="8" s="1"/>
  <c r="D4" i="15"/>
  <c r="D91" i="15" s="1"/>
  <c r="D4" i="11"/>
  <c r="D91" i="11" s="1"/>
  <c r="D4" i="10"/>
  <c r="D91" i="10" s="1"/>
  <c r="D4" i="12"/>
  <c r="E4" i="12" s="1"/>
  <c r="F4" i="12" s="1"/>
  <c r="D4" i="13"/>
  <c r="E4" i="13" s="1"/>
  <c r="M58" i="6" l="1"/>
  <c r="M146" i="6"/>
  <c r="K56" i="4"/>
  <c r="K146" i="4" s="1"/>
  <c r="K142" i="4"/>
  <c r="M56" i="1"/>
  <c r="M146" i="1" s="1"/>
  <c r="M142" i="1"/>
  <c r="J56" i="4"/>
  <c r="J142" i="4"/>
  <c r="G56" i="5"/>
  <c r="G142" i="5"/>
  <c r="N56" i="1"/>
  <c r="N146" i="1" s="1"/>
  <c r="N142" i="1"/>
  <c r="I56" i="1"/>
  <c r="I146" i="1" s="1"/>
  <c r="I142" i="1"/>
  <c r="M56" i="5"/>
  <c r="M146" i="5" s="1"/>
  <c r="M142" i="5"/>
  <c r="H56" i="4"/>
  <c r="H142" i="4"/>
  <c r="M56" i="4"/>
  <c r="M146" i="4" s="1"/>
  <c r="M142" i="4"/>
  <c r="N56" i="6"/>
  <c r="N146" i="6" s="1"/>
  <c r="N142" i="6"/>
  <c r="O142" i="6" s="1"/>
  <c r="L56" i="5"/>
  <c r="L146" i="5" s="1"/>
  <c r="L142" i="5"/>
  <c r="G56" i="4"/>
  <c r="G142" i="4"/>
  <c r="K56" i="5"/>
  <c r="K146" i="5" s="1"/>
  <c r="K142" i="5"/>
  <c r="J56" i="5"/>
  <c r="J142" i="5"/>
  <c r="N56" i="5"/>
  <c r="N146" i="5" s="1"/>
  <c r="N142" i="5"/>
  <c r="I56" i="5"/>
  <c r="I146" i="5" s="1"/>
  <c r="I142" i="5"/>
  <c r="G56" i="1"/>
  <c r="G142" i="1"/>
  <c r="K56" i="1"/>
  <c r="K146" i="1" s="1"/>
  <c r="K142" i="1"/>
  <c r="H56" i="1"/>
  <c r="H142" i="1"/>
  <c r="N56" i="4"/>
  <c r="N146" i="4" s="1"/>
  <c r="N142" i="4"/>
  <c r="L53" i="1"/>
  <c r="L143" i="1" s="1"/>
  <c r="L142" i="1"/>
  <c r="I56" i="4"/>
  <c r="I146" i="4" s="1"/>
  <c r="I142" i="4"/>
  <c r="I142" i="8"/>
  <c r="L56" i="8"/>
  <c r="L146" i="8" s="1"/>
  <c r="L142" i="8"/>
  <c r="H56" i="8"/>
  <c r="H146" i="8" s="1"/>
  <c r="H142" i="8"/>
  <c r="M56" i="8"/>
  <c r="M58" i="8" s="1"/>
  <c r="M142" i="8"/>
  <c r="K56" i="8"/>
  <c r="K57" i="8" s="1"/>
  <c r="K147" i="8" s="1"/>
  <c r="K142" i="8"/>
  <c r="G56" i="8"/>
  <c r="G58" i="8" s="1"/>
  <c r="G142" i="8"/>
  <c r="N56" i="8"/>
  <c r="N146" i="8" s="1"/>
  <c r="N142" i="8"/>
  <c r="J56" i="8"/>
  <c r="J146" i="8" s="1"/>
  <c r="J142" i="8"/>
  <c r="E56" i="8"/>
  <c r="E146" i="8" s="1"/>
  <c r="E142" i="8"/>
  <c r="M148" i="6"/>
  <c r="F4" i="1"/>
  <c r="G4" i="1" s="1"/>
  <c r="N53" i="4"/>
  <c r="N143" i="4" s="1"/>
  <c r="J53" i="5"/>
  <c r="J143" i="5" s="1"/>
  <c r="M57" i="6"/>
  <c r="M147" i="6" s="1"/>
  <c r="H53" i="5"/>
  <c r="H143" i="5" s="1"/>
  <c r="M53" i="8"/>
  <c r="M143" i="8" s="1"/>
  <c r="I53" i="8"/>
  <c r="I143" i="8" s="1"/>
  <c r="L53" i="8"/>
  <c r="L143" i="8" s="1"/>
  <c r="E53" i="8"/>
  <c r="E143" i="8" s="1"/>
  <c r="K53" i="8"/>
  <c r="K143" i="8" s="1"/>
  <c r="J53" i="1"/>
  <c r="J143" i="1" s="1"/>
  <c r="O52" i="7"/>
  <c r="G53" i="8"/>
  <c r="G143" i="8" s="1"/>
  <c r="N53" i="1"/>
  <c r="N143" i="1" s="1"/>
  <c r="J56" i="1"/>
  <c r="H53" i="1"/>
  <c r="H143" i="1" s="1"/>
  <c r="O52" i="1"/>
  <c r="L56" i="1"/>
  <c r="M53" i="1"/>
  <c r="M143" i="1" s="1"/>
  <c r="G53" i="1"/>
  <c r="G143" i="1" s="1"/>
  <c r="J53" i="4"/>
  <c r="J143" i="4" s="1"/>
  <c r="H53" i="4"/>
  <c r="H143" i="4" s="1"/>
  <c r="L53" i="4"/>
  <c r="L143" i="4" s="1"/>
  <c r="O52" i="4"/>
  <c r="L56" i="4"/>
  <c r="G53" i="5"/>
  <c r="G143" i="5" s="1"/>
  <c r="L53" i="5"/>
  <c r="L143" i="5" s="1"/>
  <c r="K53" i="5"/>
  <c r="K143" i="5" s="1"/>
  <c r="H56" i="5"/>
  <c r="L58" i="5"/>
  <c r="L148" i="5" s="1"/>
  <c r="L57" i="5"/>
  <c r="L147" i="5" s="1"/>
  <c r="I53" i="5"/>
  <c r="I143" i="5" s="1"/>
  <c r="N53" i="5"/>
  <c r="N143" i="5" s="1"/>
  <c r="J53" i="8"/>
  <c r="J143" i="8" s="1"/>
  <c r="F53" i="8"/>
  <c r="E4" i="11"/>
  <c r="F4" i="11" s="1"/>
  <c r="F91" i="11" s="1"/>
  <c r="E4" i="15"/>
  <c r="F4" i="15" s="1"/>
  <c r="G4" i="15" s="1"/>
  <c r="I56" i="8"/>
  <c r="D91" i="12"/>
  <c r="E4" i="10"/>
  <c r="F4" i="10" s="1"/>
  <c r="F91" i="10" s="1"/>
  <c r="E94" i="4"/>
  <c r="F57" i="4"/>
  <c r="J57" i="4"/>
  <c r="J147" i="4" s="1"/>
  <c r="G57" i="4"/>
  <c r="G147" i="4" s="1"/>
  <c r="H57" i="4"/>
  <c r="H147" i="4" s="1"/>
  <c r="F58" i="4"/>
  <c r="F4" i="13"/>
  <c r="E91" i="13"/>
  <c r="F57" i="8"/>
  <c r="F58" i="8"/>
  <c r="N58" i="6"/>
  <c r="N58" i="4"/>
  <c r="N148" i="4" s="1"/>
  <c r="N57" i="4"/>
  <c r="N147" i="4" s="1"/>
  <c r="M59" i="7"/>
  <c r="M59" i="6"/>
  <c r="M149" i="6" s="1"/>
  <c r="M58" i="4"/>
  <c r="M148" i="4" s="1"/>
  <c r="M57" i="4"/>
  <c r="M147" i="4" s="1"/>
  <c r="L59" i="7"/>
  <c r="K57" i="4"/>
  <c r="K147" i="4" s="1"/>
  <c r="K58" i="4"/>
  <c r="K148" i="4" s="1"/>
  <c r="I57" i="4"/>
  <c r="I147" i="4" s="1"/>
  <c r="I58" i="4"/>
  <c r="I148" i="4" s="1"/>
  <c r="F91" i="12"/>
  <c r="G4" i="12"/>
  <c r="H57" i="8"/>
  <c r="H147" i="8" s="1"/>
  <c r="H4" i="4"/>
  <c r="G94" i="4"/>
  <c r="N57" i="5"/>
  <c r="N147" i="5" s="1"/>
  <c r="N58" i="5"/>
  <c r="N148" i="5" s="1"/>
  <c r="N58" i="1"/>
  <c r="N148" i="1" s="1"/>
  <c r="N57" i="1"/>
  <c r="N147" i="1" s="1"/>
  <c r="M57" i="5"/>
  <c r="M147" i="5" s="1"/>
  <c r="M58" i="5"/>
  <c r="M148" i="5" s="1"/>
  <c r="M58" i="1"/>
  <c r="M148" i="1" s="1"/>
  <c r="M57" i="1"/>
  <c r="M147" i="1" s="1"/>
  <c r="K58" i="5"/>
  <c r="K148" i="5" s="1"/>
  <c r="K57" i="5"/>
  <c r="K147" i="5" s="1"/>
  <c r="I58" i="5"/>
  <c r="I148" i="5" s="1"/>
  <c r="I57" i="5"/>
  <c r="I147" i="5" s="1"/>
  <c r="I57" i="1"/>
  <c r="I147" i="1" s="1"/>
  <c r="I58" i="1"/>
  <c r="I148" i="1" s="1"/>
  <c r="D91" i="13"/>
  <c r="E91" i="12"/>
  <c r="N53" i="8"/>
  <c r="N143" i="8" s="1"/>
  <c r="N53" i="6"/>
  <c r="N143" i="6" s="1"/>
  <c r="I53" i="4"/>
  <c r="I143" i="4" s="1"/>
  <c r="M53" i="5"/>
  <c r="M143" i="5" s="1"/>
  <c r="K53" i="4"/>
  <c r="K143" i="4" s="1"/>
  <c r="I53" i="1"/>
  <c r="I143" i="1" s="1"/>
  <c r="M53" i="4"/>
  <c r="M143" i="4" s="1"/>
  <c r="H53" i="8"/>
  <c r="H143" i="8" s="1"/>
  <c r="K53" i="1"/>
  <c r="K143" i="1" s="1"/>
  <c r="M57" i="8"/>
  <c r="M147" i="8" s="1"/>
  <c r="O52" i="8"/>
  <c r="O52" i="6"/>
  <c r="G57" i="5"/>
  <c r="G147" i="5" s="1"/>
  <c r="J57" i="5"/>
  <c r="J147" i="5" s="1"/>
  <c r="O52" i="5"/>
  <c r="F94" i="4"/>
  <c r="H57" i="1"/>
  <c r="H147" i="1" s="1"/>
  <c r="E94" i="1"/>
  <c r="G57" i="1"/>
  <c r="G147" i="1" s="1"/>
  <c r="O146" i="6" l="1"/>
  <c r="N57" i="6"/>
  <c r="N147" i="6" s="1"/>
  <c r="H58" i="5"/>
  <c r="H148" i="5" s="1"/>
  <c r="H146" i="5"/>
  <c r="K146" i="8"/>
  <c r="H58" i="1"/>
  <c r="H146" i="1"/>
  <c r="J58" i="4"/>
  <c r="J146" i="4"/>
  <c r="K58" i="8"/>
  <c r="J58" i="5"/>
  <c r="J146" i="5"/>
  <c r="K58" i="1"/>
  <c r="K148" i="1" s="1"/>
  <c r="L58" i="1"/>
  <c r="L148" i="1" s="1"/>
  <c r="L146" i="1"/>
  <c r="K57" i="1"/>
  <c r="K147" i="1" s="1"/>
  <c r="L58" i="4"/>
  <c r="L148" i="4" s="1"/>
  <c r="L146" i="4"/>
  <c r="G58" i="1"/>
  <c r="G146" i="1"/>
  <c r="O142" i="5"/>
  <c r="O56" i="6"/>
  <c r="O57" i="6" s="1"/>
  <c r="E57" i="8"/>
  <c r="E147" i="8" s="1"/>
  <c r="J58" i="1"/>
  <c r="J148" i="1" s="1"/>
  <c r="J146" i="1"/>
  <c r="G58" i="4"/>
  <c r="G146" i="4"/>
  <c r="H58" i="4"/>
  <c r="H146" i="4"/>
  <c r="G58" i="5"/>
  <c r="O58" i="5" s="1"/>
  <c r="G146" i="5"/>
  <c r="Q52" i="7"/>
  <c r="E98" i="25" s="1"/>
  <c r="D98" i="25"/>
  <c r="H58" i="8"/>
  <c r="H148" i="8" s="1"/>
  <c r="N57" i="8"/>
  <c r="N147" i="8" s="1"/>
  <c r="N58" i="8"/>
  <c r="N148" i="8" s="1"/>
  <c r="G148" i="8"/>
  <c r="G59" i="8"/>
  <c r="G149" i="8" s="1"/>
  <c r="M148" i="8"/>
  <c r="M59" i="8"/>
  <c r="M149" i="8" s="1"/>
  <c r="L57" i="8"/>
  <c r="L147" i="8" s="1"/>
  <c r="J58" i="8"/>
  <c r="J148" i="8" s="1"/>
  <c r="G57" i="8"/>
  <c r="G147" i="8" s="1"/>
  <c r="G146" i="8"/>
  <c r="M146" i="8"/>
  <c r="L58" i="8"/>
  <c r="L148" i="8" s="1"/>
  <c r="J57" i="8"/>
  <c r="J147" i="8" s="1"/>
  <c r="E58" i="8"/>
  <c r="I58" i="8"/>
  <c r="I148" i="8" s="1"/>
  <c r="I146" i="8"/>
  <c r="N148" i="6"/>
  <c r="O148" i="6" s="1"/>
  <c r="F94" i="1"/>
  <c r="L59" i="1"/>
  <c r="L149" i="1" s="1"/>
  <c r="P52" i="4"/>
  <c r="P53" i="4" s="1"/>
  <c r="H59" i="5"/>
  <c r="H149" i="5" s="1"/>
  <c r="L59" i="5"/>
  <c r="L149" i="5" s="1"/>
  <c r="P52" i="1"/>
  <c r="P53" i="1" s="1"/>
  <c r="P52" i="7"/>
  <c r="P53" i="7" s="1"/>
  <c r="H59" i="7"/>
  <c r="O58" i="6"/>
  <c r="J57" i="1"/>
  <c r="J147" i="1" s="1"/>
  <c r="O56" i="5"/>
  <c r="L57" i="1"/>
  <c r="L147" i="1" s="1"/>
  <c r="O56" i="1"/>
  <c r="O53" i="7"/>
  <c r="J59" i="7"/>
  <c r="H57" i="5"/>
  <c r="H147" i="5" s="1"/>
  <c r="O53" i="4"/>
  <c r="O56" i="8"/>
  <c r="O53" i="1"/>
  <c r="O56" i="4"/>
  <c r="L57" i="4"/>
  <c r="L147" i="4" s="1"/>
  <c r="G4" i="11"/>
  <c r="H4" i="11" s="1"/>
  <c r="E91" i="11"/>
  <c r="F91" i="15"/>
  <c r="I57" i="8"/>
  <c r="I147" i="8" s="1"/>
  <c r="E91" i="15"/>
  <c r="G4" i="10"/>
  <c r="G91" i="10" s="1"/>
  <c r="E91" i="10"/>
  <c r="F59" i="4"/>
  <c r="P52" i="5"/>
  <c r="O53" i="5"/>
  <c r="K59" i="1"/>
  <c r="K149" i="1" s="1"/>
  <c r="M59" i="5"/>
  <c r="M149" i="5" s="1"/>
  <c r="N59" i="5"/>
  <c r="N149" i="5" s="1"/>
  <c r="H59" i="8"/>
  <c r="H149" i="8" s="1"/>
  <c r="I59" i="4"/>
  <c r="I149" i="4" s="1"/>
  <c r="I59" i="7"/>
  <c r="K59" i="4"/>
  <c r="K149" i="4" s="1"/>
  <c r="N59" i="4"/>
  <c r="N149" i="4" s="1"/>
  <c r="N59" i="6"/>
  <c r="N149" i="6" s="1"/>
  <c r="F59" i="8"/>
  <c r="P52" i="6"/>
  <c r="O53" i="6"/>
  <c r="O53" i="8"/>
  <c r="P52" i="8"/>
  <c r="I59" i="1"/>
  <c r="I149" i="1" s="1"/>
  <c r="I59" i="5"/>
  <c r="I149" i="5" s="1"/>
  <c r="K59" i="5"/>
  <c r="K149" i="5" s="1"/>
  <c r="M59" i="1"/>
  <c r="M149" i="1" s="1"/>
  <c r="N59" i="1"/>
  <c r="N149" i="1" s="1"/>
  <c r="N59" i="7"/>
  <c r="I4" i="4"/>
  <c r="H94" i="4"/>
  <c r="H4" i="15"/>
  <c r="G91" i="15"/>
  <c r="H4" i="12"/>
  <c r="G91" i="12"/>
  <c r="K59" i="7"/>
  <c r="M59" i="4"/>
  <c r="M149" i="4" s="1"/>
  <c r="P56" i="6"/>
  <c r="P57" i="6" s="1"/>
  <c r="H4" i="1"/>
  <c r="G94" i="1"/>
  <c r="G4" i="13"/>
  <c r="F91" i="13"/>
  <c r="O146" i="5" l="1"/>
  <c r="L59" i="4"/>
  <c r="L149" i="4" s="1"/>
  <c r="J148" i="4"/>
  <c r="J59" i="4"/>
  <c r="J149" i="4" s="1"/>
  <c r="H148" i="1"/>
  <c r="H59" i="1"/>
  <c r="H149" i="1" s="1"/>
  <c r="H148" i="4"/>
  <c r="H59" i="4"/>
  <c r="H149" i="4" s="1"/>
  <c r="O58" i="4"/>
  <c r="O58" i="1"/>
  <c r="Q53" i="7"/>
  <c r="R52" i="7"/>
  <c r="F98" i="25" s="1"/>
  <c r="G148" i="4"/>
  <c r="G59" i="4"/>
  <c r="G149" i="4" s="1"/>
  <c r="G148" i="1"/>
  <c r="G59" i="1"/>
  <c r="G149" i="1" s="1"/>
  <c r="J148" i="5"/>
  <c r="J59" i="5"/>
  <c r="J149" i="5" s="1"/>
  <c r="G148" i="5"/>
  <c r="G59" i="5"/>
  <c r="G149" i="5" s="1"/>
  <c r="N59" i="8"/>
  <c r="N149" i="8" s="1"/>
  <c r="J59" i="1"/>
  <c r="J149" i="1" s="1"/>
  <c r="K148" i="8"/>
  <c r="K59" i="8"/>
  <c r="K149" i="8" s="1"/>
  <c r="O58" i="8"/>
  <c r="L59" i="8"/>
  <c r="L149" i="8" s="1"/>
  <c r="J59" i="8"/>
  <c r="J149" i="8" s="1"/>
  <c r="E148" i="8"/>
  <c r="E59" i="8"/>
  <c r="E149" i="8" s="1"/>
  <c r="I59" i="8"/>
  <c r="I149" i="8" s="1"/>
  <c r="P61" i="4"/>
  <c r="P56" i="4"/>
  <c r="P57" i="4" s="1"/>
  <c r="P56" i="1"/>
  <c r="P57" i="1" s="1"/>
  <c r="O57" i="5"/>
  <c r="O59" i="6"/>
  <c r="O57" i="8"/>
  <c r="P61" i="1"/>
  <c r="P58" i="6"/>
  <c r="P59" i="6" s="1"/>
  <c r="P56" i="5"/>
  <c r="P57" i="5" s="1"/>
  <c r="G91" i="11"/>
  <c r="O57" i="1"/>
  <c r="O57" i="4"/>
  <c r="P56" i="8"/>
  <c r="P57" i="8" s="1"/>
  <c r="H4" i="10"/>
  <c r="I4" i="10" s="1"/>
  <c r="P61" i="6"/>
  <c r="P53" i="6"/>
  <c r="P58" i="5"/>
  <c r="P59" i="5" s="1"/>
  <c r="O59" i="5"/>
  <c r="H4" i="13"/>
  <c r="G91" i="13"/>
  <c r="H94" i="1"/>
  <c r="I4" i="1"/>
  <c r="P58" i="4"/>
  <c r="P59" i="4" s="1"/>
  <c r="O59" i="4"/>
  <c r="H91" i="12"/>
  <c r="I4" i="12"/>
  <c r="I4" i="15"/>
  <c r="H91" i="15"/>
  <c r="P58" i="8"/>
  <c r="P59" i="8" s="1"/>
  <c r="O59" i="8"/>
  <c r="I94" i="4"/>
  <c r="J4" i="4"/>
  <c r="P53" i="8"/>
  <c r="P61" i="8"/>
  <c r="P58" i="1"/>
  <c r="P59" i="1" s="1"/>
  <c r="O59" i="1"/>
  <c r="I4" i="11"/>
  <c r="H91" i="11"/>
  <c r="P61" i="5"/>
  <c r="P53" i="5"/>
  <c r="R53" i="7" l="1"/>
  <c r="O148" i="5"/>
  <c r="H91" i="10"/>
  <c r="J4" i="10"/>
  <c r="I91" i="10"/>
  <c r="K4" i="4"/>
  <c r="J94" i="4"/>
  <c r="J4" i="12"/>
  <c r="I91" i="12"/>
  <c r="I4" i="13"/>
  <c r="H91" i="13"/>
  <c r="J4" i="11"/>
  <c r="I91" i="11"/>
  <c r="J4" i="15"/>
  <c r="I91" i="15"/>
  <c r="J4" i="1"/>
  <c r="I94" i="1"/>
  <c r="K4" i="1" l="1"/>
  <c r="J94" i="1"/>
  <c r="K4" i="15"/>
  <c r="J91" i="15"/>
  <c r="J91" i="11"/>
  <c r="K4" i="11"/>
  <c r="I91" i="13"/>
  <c r="J4" i="13"/>
  <c r="K4" i="12"/>
  <c r="J91" i="12"/>
  <c r="K94" i="4"/>
  <c r="L4" i="4"/>
  <c r="J91" i="10"/>
  <c r="K4" i="10"/>
  <c r="L4" i="10" l="1"/>
  <c r="K91" i="10"/>
  <c r="M4" i="4"/>
  <c r="L94" i="4"/>
  <c r="K4" i="13"/>
  <c r="J91" i="13"/>
  <c r="L4" i="11"/>
  <c r="K91" i="11"/>
  <c r="L4" i="12"/>
  <c r="K91" i="12"/>
  <c r="L4" i="15"/>
  <c r="K91" i="15"/>
  <c r="L4" i="1"/>
  <c r="K94" i="1"/>
  <c r="M4" i="1" l="1"/>
  <c r="L94" i="1"/>
  <c r="L91" i="15"/>
  <c r="M4" i="15"/>
  <c r="M4" i="12"/>
  <c r="L91" i="12"/>
  <c r="L91" i="11"/>
  <c r="M4" i="11"/>
  <c r="K91" i="13"/>
  <c r="L4" i="13"/>
  <c r="N4" i="4"/>
  <c r="N94" i="4" s="1"/>
  <c r="M94" i="4"/>
  <c r="L91" i="10"/>
  <c r="M4" i="10"/>
  <c r="N4" i="10" l="1"/>
  <c r="N91" i="10" s="1"/>
  <c r="M91" i="10"/>
  <c r="M4" i="13"/>
  <c r="L91" i="13"/>
  <c r="N4" i="11"/>
  <c r="N91" i="11" s="1"/>
  <c r="M91" i="11"/>
  <c r="N4" i="15"/>
  <c r="N91" i="15" s="1"/>
  <c r="M91" i="15"/>
  <c r="N4" i="12"/>
  <c r="N91" i="12" s="1"/>
  <c r="M91" i="12"/>
  <c r="N4" i="1"/>
  <c r="M94" i="1"/>
  <c r="N94" i="1" l="1"/>
  <c r="N4" i="13"/>
  <c r="N91" i="13" s="1"/>
  <c r="M91" i="13"/>
  <c r="N32" i="4"/>
  <c r="M33" i="4"/>
  <c r="M123" i="4" s="1"/>
  <c r="L33" i="4"/>
  <c r="L123" i="4" s="1"/>
  <c r="K33" i="4"/>
  <c r="K123" i="4" s="1"/>
  <c r="J33" i="4"/>
  <c r="J123" i="4" s="1"/>
  <c r="I33" i="4"/>
  <c r="I123" i="4" s="1"/>
  <c r="H33" i="4"/>
  <c r="H123" i="4" s="1"/>
  <c r="G33" i="4"/>
  <c r="G123" i="4" s="1"/>
  <c r="C33" i="4"/>
  <c r="C123" i="4" s="1"/>
  <c r="E33" i="4"/>
  <c r="E123" i="4" s="1"/>
  <c r="D33" i="4"/>
  <c r="D123" i="4" s="1"/>
  <c r="F33" i="4"/>
  <c r="F4" i="8"/>
  <c r="F94" i="8" s="1"/>
  <c r="E94" i="8"/>
  <c r="D94" i="8"/>
  <c r="C94" i="8"/>
  <c r="O32" i="4" l="1"/>
  <c r="N122" i="4"/>
  <c r="P32" i="4"/>
  <c r="P33" i="4" s="1"/>
  <c r="O33" i="4"/>
  <c r="N33" i="4"/>
  <c r="N123" i="4" s="1"/>
  <c r="F172" i="8" l="1"/>
  <c r="O172" i="8" s="1"/>
  <c r="F170" i="8"/>
  <c r="O170" i="8" s="1"/>
  <c r="F178" i="8"/>
  <c r="O178" i="8" s="1"/>
  <c r="F174" i="8"/>
  <c r="O174" i="8" s="1"/>
  <c r="F179" i="8"/>
  <c r="F177" i="8"/>
  <c r="F175" i="8"/>
  <c r="F173" i="8"/>
  <c r="F171" i="8"/>
  <c r="F176" i="8"/>
  <c r="O176" i="8" s="1"/>
  <c r="F174" i="4"/>
  <c r="O174" i="4" s="1"/>
  <c r="F177" i="4"/>
  <c r="F179" i="1"/>
  <c r="F176" i="4"/>
  <c r="O176" i="4" s="1"/>
  <c r="F179" i="4"/>
  <c r="F175" i="4"/>
  <c r="F178" i="4"/>
  <c r="O178" i="4" s="1"/>
  <c r="F178" i="1"/>
  <c r="O178" i="1" s="1"/>
  <c r="F114" i="8"/>
  <c r="O114" i="8" s="1"/>
  <c r="F118" i="8"/>
  <c r="O118" i="8" s="1"/>
  <c r="F122" i="8"/>
  <c r="O122" i="8" s="1"/>
  <c r="F126" i="8"/>
  <c r="O126" i="8" s="1"/>
  <c r="F130" i="8"/>
  <c r="O130" i="8" s="1"/>
  <c r="F134" i="8"/>
  <c r="O134" i="8" s="1"/>
  <c r="F138" i="8"/>
  <c r="O138" i="8" s="1"/>
  <c r="F142" i="8"/>
  <c r="O142" i="8" s="1"/>
  <c r="F146" i="8"/>
  <c r="O146" i="8" s="1"/>
  <c r="F150" i="8"/>
  <c r="F152" i="8"/>
  <c r="F154" i="8"/>
  <c r="O154" i="8" s="1"/>
  <c r="F158" i="8"/>
  <c r="O158" i="8" s="1"/>
  <c r="F162" i="8"/>
  <c r="O162" i="8" s="1"/>
  <c r="F167" i="8"/>
  <c r="F108" i="8"/>
  <c r="O108" i="8" s="1"/>
  <c r="F111" i="8"/>
  <c r="F115" i="8"/>
  <c r="F119" i="8"/>
  <c r="F123" i="8"/>
  <c r="F127" i="8"/>
  <c r="F131" i="8"/>
  <c r="F135" i="8"/>
  <c r="F139" i="8"/>
  <c r="F143" i="8"/>
  <c r="F147" i="8"/>
  <c r="F155" i="8"/>
  <c r="F159" i="8"/>
  <c r="F165" i="8"/>
  <c r="F168" i="8"/>
  <c r="O168" i="8" s="1"/>
  <c r="F108" i="1"/>
  <c r="O108" i="1" s="1"/>
  <c r="F110" i="1"/>
  <c r="O110" i="1" s="1"/>
  <c r="F112" i="1"/>
  <c r="O112" i="1" s="1"/>
  <c r="F114" i="1"/>
  <c r="O114" i="1" s="1"/>
  <c r="F110" i="8"/>
  <c r="O110" i="8" s="1"/>
  <c r="F116" i="8"/>
  <c r="O116" i="8" s="1"/>
  <c r="F124" i="8"/>
  <c r="O124" i="8" s="1"/>
  <c r="F132" i="8"/>
  <c r="O132" i="8" s="1"/>
  <c r="F140" i="8"/>
  <c r="O140" i="8" s="1"/>
  <c r="F148" i="8"/>
  <c r="O148" i="8" s="1"/>
  <c r="F160" i="8"/>
  <c r="O160" i="8" s="1"/>
  <c r="F164" i="8"/>
  <c r="O164" i="8" s="1"/>
  <c r="F115" i="1"/>
  <c r="F117" i="8"/>
  <c r="F125" i="8"/>
  <c r="F133" i="8"/>
  <c r="F141" i="8"/>
  <c r="F149" i="8"/>
  <c r="F161" i="8"/>
  <c r="F169" i="8"/>
  <c r="F113" i="1"/>
  <c r="F116" i="1"/>
  <c r="O116" i="1" s="1"/>
  <c r="F118" i="1"/>
  <c r="O118" i="1" s="1"/>
  <c r="F120" i="1"/>
  <c r="O120" i="1" s="1"/>
  <c r="F122" i="1"/>
  <c r="O122" i="1" s="1"/>
  <c r="F124" i="1"/>
  <c r="O124" i="1" s="1"/>
  <c r="F126" i="1"/>
  <c r="O126" i="1" s="1"/>
  <c r="F128" i="1"/>
  <c r="O128" i="1" s="1"/>
  <c r="F130" i="1"/>
  <c r="O130" i="1" s="1"/>
  <c r="F132" i="1"/>
  <c r="O132" i="1" s="1"/>
  <c r="F134" i="1"/>
  <c r="O134" i="1" s="1"/>
  <c r="F136" i="1"/>
  <c r="O136" i="1" s="1"/>
  <c r="F138" i="1"/>
  <c r="O138" i="1" s="1"/>
  <c r="F140" i="1"/>
  <c r="O140" i="1" s="1"/>
  <c r="F142" i="1"/>
  <c r="O142" i="1" s="1"/>
  <c r="F144" i="1"/>
  <c r="O144" i="1" s="1"/>
  <c r="F146" i="1"/>
  <c r="O146" i="1" s="1"/>
  <c r="F148" i="1"/>
  <c r="O148" i="1" s="1"/>
  <c r="F150" i="1"/>
  <c r="F152" i="1"/>
  <c r="F154" i="1"/>
  <c r="O154" i="1" s="1"/>
  <c r="F129" i="8"/>
  <c r="F145" i="8"/>
  <c r="F151" i="8"/>
  <c r="F153" i="8"/>
  <c r="F156" i="8"/>
  <c r="O156" i="8" s="1"/>
  <c r="F123" i="1"/>
  <c r="F133" i="1"/>
  <c r="F141" i="1"/>
  <c r="F149" i="1"/>
  <c r="F153" i="1"/>
  <c r="F156" i="1"/>
  <c r="O156" i="1" s="1"/>
  <c r="F158" i="1"/>
  <c r="O158" i="1" s="1"/>
  <c r="F160" i="1"/>
  <c r="O160" i="1" s="1"/>
  <c r="F162" i="1"/>
  <c r="O162" i="1" s="1"/>
  <c r="F164" i="1"/>
  <c r="O164" i="1" s="1"/>
  <c r="F166" i="1"/>
  <c r="O166" i="1" s="1"/>
  <c r="F168" i="1"/>
  <c r="O168" i="1" s="1"/>
  <c r="F170" i="1"/>
  <c r="O170" i="1" s="1"/>
  <c r="F172" i="1"/>
  <c r="O172" i="1" s="1"/>
  <c r="F174" i="1"/>
  <c r="O174" i="1" s="1"/>
  <c r="F176" i="1"/>
  <c r="O176" i="1" s="1"/>
  <c r="F108" i="4"/>
  <c r="O108" i="4" s="1"/>
  <c r="F110" i="4"/>
  <c r="O110" i="4" s="1"/>
  <c r="F112" i="4"/>
  <c r="O112" i="4" s="1"/>
  <c r="F114" i="4"/>
  <c r="O114" i="4" s="1"/>
  <c r="F116" i="4"/>
  <c r="O116" i="4" s="1"/>
  <c r="F128" i="8"/>
  <c r="O128" i="8" s="1"/>
  <c r="F144" i="8"/>
  <c r="O144" i="8" s="1"/>
  <c r="F109" i="1"/>
  <c r="F121" i="1"/>
  <c r="F135" i="1"/>
  <c r="F143" i="1"/>
  <c r="F109" i="8"/>
  <c r="F112" i="8"/>
  <c r="O112" i="8" s="1"/>
  <c r="F120" i="8"/>
  <c r="O120" i="8" s="1"/>
  <c r="F136" i="8"/>
  <c r="O136" i="8" s="1"/>
  <c r="F157" i="8"/>
  <c r="F117" i="1"/>
  <c r="F119" i="1"/>
  <c r="F151" i="1"/>
  <c r="F159" i="1"/>
  <c r="F167" i="1"/>
  <c r="F175" i="1"/>
  <c r="F113" i="4"/>
  <c r="F118" i="4"/>
  <c r="O118" i="4" s="1"/>
  <c r="F122" i="4"/>
  <c r="O122" i="4" s="1"/>
  <c r="F126" i="4"/>
  <c r="O126" i="4" s="1"/>
  <c r="F130" i="4"/>
  <c r="O130" i="4" s="1"/>
  <c r="F134" i="4"/>
  <c r="O134" i="4" s="1"/>
  <c r="F138" i="4"/>
  <c r="O138" i="4" s="1"/>
  <c r="F142" i="4"/>
  <c r="O142" i="4" s="1"/>
  <c r="F146" i="4"/>
  <c r="O146" i="4" s="1"/>
  <c r="F150" i="4"/>
  <c r="F154" i="4"/>
  <c r="O154" i="4" s="1"/>
  <c r="F158" i="4"/>
  <c r="O158" i="4" s="1"/>
  <c r="F162" i="4"/>
  <c r="O162" i="4" s="1"/>
  <c r="F166" i="4"/>
  <c r="O166" i="4" s="1"/>
  <c r="F170" i="4"/>
  <c r="O170" i="4" s="1"/>
  <c r="F113" i="8"/>
  <c r="F121" i="8"/>
  <c r="F163" i="8"/>
  <c r="F137" i="1"/>
  <c r="F139" i="1"/>
  <c r="F161" i="1"/>
  <c r="F169" i="1"/>
  <c r="F177" i="1"/>
  <c r="F115" i="4"/>
  <c r="F119" i="4"/>
  <c r="F123" i="4"/>
  <c r="F127" i="4"/>
  <c r="F131" i="4"/>
  <c r="F135" i="4"/>
  <c r="F139" i="4"/>
  <c r="F143" i="4"/>
  <c r="F147" i="4"/>
  <c r="F151" i="4"/>
  <c r="F155" i="4"/>
  <c r="F159" i="4"/>
  <c r="F163" i="4"/>
  <c r="F167" i="4"/>
  <c r="F171" i="4"/>
  <c r="F111" i="1"/>
  <c r="F125" i="1"/>
  <c r="F127" i="1"/>
  <c r="F145" i="1"/>
  <c r="F152" i="4"/>
  <c r="F156" i="4"/>
  <c r="O156" i="4" s="1"/>
  <c r="F160" i="4"/>
  <c r="O160" i="4" s="1"/>
  <c r="F164" i="4"/>
  <c r="O164" i="4" s="1"/>
  <c r="F168" i="4"/>
  <c r="O168" i="4" s="1"/>
  <c r="F172" i="4"/>
  <c r="O172" i="4" s="1"/>
  <c r="F131" i="1"/>
  <c r="F163" i="1"/>
  <c r="F165" i="1"/>
  <c r="F109" i="4"/>
  <c r="F111" i="4"/>
  <c r="F153" i="4"/>
  <c r="F157" i="4"/>
  <c r="F161" i="4"/>
  <c r="F165" i="4"/>
  <c r="F169" i="4"/>
  <c r="F173" i="4"/>
  <c r="F147" i="1"/>
  <c r="F171" i="1"/>
  <c r="F173" i="1"/>
  <c r="F120" i="4"/>
  <c r="O120" i="4" s="1"/>
  <c r="F121" i="4"/>
  <c r="F128" i="4"/>
  <c r="O128" i="4" s="1"/>
  <c r="F129" i="4"/>
  <c r="F136" i="4"/>
  <c r="O136" i="4" s="1"/>
  <c r="F137" i="4"/>
  <c r="F144" i="4"/>
  <c r="O144" i="4" s="1"/>
  <c r="F145" i="4"/>
  <c r="F137" i="8"/>
  <c r="F166" i="8"/>
  <c r="O166" i="8" s="1"/>
  <c r="F129" i="1"/>
  <c r="F155" i="1"/>
  <c r="F157" i="1"/>
  <c r="F117" i="4"/>
  <c r="F124" i="4"/>
  <c r="O124" i="4" s="1"/>
  <c r="F125" i="4"/>
  <c r="F132" i="4"/>
  <c r="O132" i="4" s="1"/>
  <c r="F133" i="4"/>
  <c r="F140" i="4"/>
  <c r="O140" i="4" s="1"/>
  <c r="F141" i="4"/>
  <c r="F148" i="4"/>
  <c r="O148" i="4" s="1"/>
  <c r="F149" i="4"/>
  <c r="F96" i="8"/>
  <c r="O96" i="8" s="1"/>
  <c r="F98" i="8"/>
  <c r="O98" i="8" s="1"/>
  <c r="F100" i="8"/>
  <c r="O100" i="8" s="1"/>
  <c r="F102" i="8"/>
  <c r="O102" i="8" s="1"/>
  <c r="F104" i="8"/>
  <c r="O104" i="8" s="1"/>
  <c r="F106" i="8"/>
  <c r="O106" i="8" s="1"/>
  <c r="F96" i="1"/>
  <c r="O96" i="1" s="1"/>
  <c r="F100" i="1"/>
  <c r="O100" i="1" s="1"/>
  <c r="F99" i="1"/>
  <c r="F103" i="1"/>
  <c r="F97" i="8"/>
  <c r="F99" i="8"/>
  <c r="F101" i="8"/>
  <c r="F103" i="8"/>
  <c r="F105" i="8"/>
  <c r="F107" i="8"/>
  <c r="F98" i="1"/>
  <c r="O98" i="1" s="1"/>
  <c r="F102" i="1"/>
  <c r="O102" i="1" s="1"/>
  <c r="F107" i="1"/>
  <c r="F97" i="1"/>
  <c r="F101" i="1"/>
  <c r="F106" i="1"/>
  <c r="O106" i="1" s="1"/>
  <c r="F96" i="4"/>
  <c r="O96" i="4" s="1"/>
  <c r="F98" i="4"/>
  <c r="O98" i="4" s="1"/>
  <c r="F105" i="1"/>
  <c r="F99" i="4"/>
  <c r="F97" i="4"/>
  <c r="F100" i="4"/>
  <c r="O100" i="4" s="1"/>
  <c r="F102" i="4"/>
  <c r="O102" i="4" s="1"/>
  <c r="F104" i="4"/>
  <c r="O104" i="4" s="1"/>
  <c r="F106" i="4"/>
  <c r="O106" i="4" s="1"/>
  <c r="F104" i="1"/>
  <c r="O104" i="1" s="1"/>
  <c r="F101" i="4"/>
  <c r="F103" i="4"/>
  <c r="F105" i="4"/>
  <c r="F107" i="4"/>
  <c r="G4" i="8"/>
  <c r="G94" i="8" s="1"/>
  <c r="F95" i="4"/>
  <c r="O95" i="4" s="1"/>
  <c r="F95" i="6"/>
  <c r="O95" i="6" s="1"/>
  <c r="F95" i="1"/>
  <c r="O95" i="1" s="1"/>
  <c r="F95" i="8"/>
  <c r="O95" i="8" s="1"/>
  <c r="F59" i="7"/>
  <c r="F95" i="5"/>
  <c r="O95" i="5" s="1"/>
  <c r="O36" i="7"/>
  <c r="Q36" i="7" s="1"/>
  <c r="R36" i="7" l="1"/>
  <c r="Q34" i="7"/>
  <c r="E97" i="25" s="1"/>
  <c r="Q37" i="7"/>
  <c r="O149" i="8"/>
  <c r="O143" i="4"/>
  <c r="O177" i="4"/>
  <c r="O127" i="8"/>
  <c r="O107" i="8"/>
  <c r="O117" i="1"/>
  <c r="O105" i="8"/>
  <c r="O137" i="8"/>
  <c r="O145" i="8"/>
  <c r="O175" i="1"/>
  <c r="O159" i="1"/>
  <c r="O147" i="1"/>
  <c r="O131" i="1"/>
  <c r="O111" i="8"/>
  <c r="O123" i="8"/>
  <c r="O157" i="8"/>
  <c r="O103" i="8"/>
  <c r="O167" i="8"/>
  <c r="O121" i="8"/>
  <c r="O129" i="8"/>
  <c r="O173" i="1"/>
  <c r="O157" i="1"/>
  <c r="O145" i="1"/>
  <c r="O129" i="1"/>
  <c r="O165" i="8"/>
  <c r="O115" i="1"/>
  <c r="O119" i="8"/>
  <c r="O175" i="8"/>
  <c r="O101" i="8"/>
  <c r="O121" i="4"/>
  <c r="O113" i="8"/>
  <c r="O171" i="1"/>
  <c r="O143" i="1"/>
  <c r="O127" i="1"/>
  <c r="O161" i="8"/>
  <c r="O113" i="1"/>
  <c r="O147" i="8"/>
  <c r="O115" i="8"/>
  <c r="O179" i="8"/>
  <c r="O103" i="1"/>
  <c r="O99" i="8"/>
  <c r="O169" i="1"/>
  <c r="O141" i="1"/>
  <c r="O125" i="1"/>
  <c r="O111" i="1"/>
  <c r="O109" i="8"/>
  <c r="O143" i="8"/>
  <c r="O179" i="1"/>
  <c r="O177" i="8"/>
  <c r="O171" i="8"/>
  <c r="O133" i="1"/>
  <c r="O117" i="8"/>
  <c r="O177" i="1"/>
  <c r="O99" i="1"/>
  <c r="O97" i="8"/>
  <c r="O167" i="1"/>
  <c r="O155" i="1"/>
  <c r="O139" i="1"/>
  <c r="O123" i="1"/>
  <c r="O141" i="8"/>
  <c r="O109" i="1"/>
  <c r="O139" i="8"/>
  <c r="O173" i="8"/>
  <c r="O107" i="1"/>
  <c r="O161" i="1"/>
  <c r="O155" i="8"/>
  <c r="O105" i="1"/>
  <c r="O101" i="1"/>
  <c r="O165" i="1"/>
  <c r="O137" i="1"/>
  <c r="O121" i="1"/>
  <c r="O133" i="8"/>
  <c r="O169" i="8"/>
  <c r="O163" i="8"/>
  <c r="O135" i="8"/>
  <c r="O149" i="1"/>
  <c r="O97" i="1"/>
  <c r="O163" i="1"/>
  <c r="O135" i="1"/>
  <c r="O119" i="1"/>
  <c r="O125" i="8"/>
  <c r="O159" i="8"/>
  <c r="O131" i="8"/>
  <c r="O131" i="6"/>
  <c r="O117" i="6"/>
  <c r="O137" i="6"/>
  <c r="O125" i="6"/>
  <c r="O109" i="6"/>
  <c r="O97" i="6"/>
  <c r="O121" i="6"/>
  <c r="O157" i="6"/>
  <c r="O113" i="6"/>
  <c r="O167" i="6"/>
  <c r="O115" i="6"/>
  <c r="O165" i="6"/>
  <c r="O129" i="6"/>
  <c r="O105" i="6"/>
  <c r="O135" i="6"/>
  <c r="O163" i="6"/>
  <c r="O103" i="6"/>
  <c r="O101" i="6"/>
  <c r="O145" i="6"/>
  <c r="O177" i="6"/>
  <c r="O127" i="6"/>
  <c r="O159" i="6"/>
  <c r="O141" i="6"/>
  <c r="O171" i="6"/>
  <c r="O133" i="6"/>
  <c r="O175" i="6"/>
  <c r="O111" i="6"/>
  <c r="O119" i="6"/>
  <c r="O155" i="6"/>
  <c r="O161" i="6"/>
  <c r="O173" i="6"/>
  <c r="O179" i="6"/>
  <c r="O169" i="6"/>
  <c r="O99" i="6"/>
  <c r="O139" i="6"/>
  <c r="O143" i="6"/>
  <c r="O107" i="6"/>
  <c r="O147" i="6"/>
  <c r="O123" i="6"/>
  <c r="O149" i="6"/>
  <c r="O143" i="5"/>
  <c r="O111" i="5"/>
  <c r="O105" i="5"/>
  <c r="O101" i="5"/>
  <c r="O115" i="5"/>
  <c r="O161" i="5"/>
  <c r="O145" i="5"/>
  <c r="O127" i="5"/>
  <c r="O99" i="5"/>
  <c r="O119" i="5"/>
  <c r="O169" i="5"/>
  <c r="O167" i="5"/>
  <c r="O109" i="5"/>
  <c r="O177" i="5"/>
  <c r="O179" i="5"/>
  <c r="O155" i="5"/>
  <c r="O117" i="5"/>
  <c r="O173" i="5"/>
  <c r="O103" i="5"/>
  <c r="O113" i="5"/>
  <c r="O135" i="5"/>
  <c r="O171" i="5"/>
  <c r="O129" i="5"/>
  <c r="O131" i="5"/>
  <c r="O137" i="5"/>
  <c r="O141" i="5"/>
  <c r="O133" i="5"/>
  <c r="O139" i="5"/>
  <c r="O165" i="5"/>
  <c r="O159" i="5"/>
  <c r="O157" i="5"/>
  <c r="O121" i="5"/>
  <c r="O175" i="5"/>
  <c r="O163" i="5"/>
  <c r="O125" i="5"/>
  <c r="O107" i="5"/>
  <c r="O147" i="5"/>
  <c r="O97" i="5"/>
  <c r="O123" i="5"/>
  <c r="O149" i="5"/>
  <c r="O105" i="4"/>
  <c r="O103" i="4"/>
  <c r="O141" i="4"/>
  <c r="O129" i="4"/>
  <c r="O147" i="4"/>
  <c r="O119" i="4"/>
  <c r="O101" i="4"/>
  <c r="O173" i="4"/>
  <c r="O133" i="4"/>
  <c r="O169" i="4"/>
  <c r="O171" i="4"/>
  <c r="O139" i="4"/>
  <c r="O117" i="4"/>
  <c r="O175" i="4"/>
  <c r="O165" i="4"/>
  <c r="O167" i="4"/>
  <c r="O135" i="4"/>
  <c r="O115" i="4"/>
  <c r="O125" i="4"/>
  <c r="O145" i="4"/>
  <c r="O161" i="4"/>
  <c r="O163" i="4"/>
  <c r="O131" i="4"/>
  <c r="O113" i="4"/>
  <c r="O179" i="4"/>
  <c r="O159" i="4"/>
  <c r="O127" i="4"/>
  <c r="O111" i="4"/>
  <c r="O99" i="4"/>
  <c r="O157" i="4"/>
  <c r="O107" i="4"/>
  <c r="O97" i="4"/>
  <c r="O149" i="4"/>
  <c r="O137" i="4"/>
  <c r="O155" i="4"/>
  <c r="O123" i="4"/>
  <c r="O109" i="4"/>
  <c r="H4" i="8"/>
  <c r="H94" i="8" s="1"/>
  <c r="P36" i="7"/>
  <c r="O37" i="7"/>
  <c r="O34" i="7"/>
  <c r="O61" i="7" l="1"/>
  <c r="D97" i="25"/>
  <c r="Q35" i="7"/>
  <c r="Q56" i="7"/>
  <c r="Q61" i="7"/>
  <c r="R34" i="7"/>
  <c r="R37" i="7"/>
  <c r="P37" i="7"/>
  <c r="R16" i="15"/>
  <c r="R15" i="15"/>
  <c r="R5" i="15"/>
  <c r="R13" i="15"/>
  <c r="R8" i="15"/>
  <c r="R12" i="15"/>
  <c r="R6" i="15"/>
  <c r="R14" i="15"/>
  <c r="R7" i="15"/>
  <c r="R9" i="15"/>
  <c r="R10" i="15"/>
  <c r="R11" i="15"/>
  <c r="I4" i="8"/>
  <c r="I94" i="8" s="1"/>
  <c r="P34" i="7"/>
  <c r="P61" i="7" s="1"/>
  <c r="O35" i="7"/>
  <c r="O56" i="7"/>
  <c r="R35" i="7" l="1"/>
  <c r="F97" i="25"/>
  <c r="Q57" i="7"/>
  <c r="Q58" i="7"/>
  <c r="J4" i="8"/>
  <c r="J94" i="8" s="1"/>
  <c r="P35" i="7"/>
  <c r="O57" i="7"/>
  <c r="P56" i="7"/>
  <c r="P57" i="7" s="1"/>
  <c r="G59" i="7"/>
  <c r="O58" i="7"/>
  <c r="D100" i="25" s="1"/>
  <c r="Q59" i="7" l="1"/>
  <c r="E100" i="25"/>
  <c r="K4" i="8"/>
  <c r="K94" i="8" s="1"/>
  <c r="O59" i="7"/>
  <c r="P58" i="7"/>
  <c r="P59" i="7" s="1"/>
  <c r="L4" i="8" l="1"/>
  <c r="L94" i="8" s="1"/>
  <c r="M4" i="8" l="1"/>
  <c r="M94" i="8" s="1"/>
  <c r="N4" i="8" l="1"/>
  <c r="N94" i="8" s="1"/>
  <c r="R16" i="7"/>
  <c r="F96" i="25" s="1"/>
  <c r="R17" i="7" l="1"/>
  <c r="R61" i="7" s="1"/>
  <c r="R32" i="7"/>
  <c r="R33" i="7" s="1"/>
  <c r="R56" i="7"/>
  <c r="R58" i="7" s="1"/>
  <c r="F100" i="25" s="1"/>
  <c r="R57" i="7" l="1"/>
  <c r="R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david@tscisrael.com</author>
  </authors>
  <commentList>
    <comment ref="B8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מימון חדש - בפלוס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<sst xmlns="http://schemas.openxmlformats.org/spreadsheetml/2006/main" count="227" uniqueCount="105">
  <si>
    <t>%</t>
  </si>
  <si>
    <t>סה"כ</t>
  </si>
  <si>
    <t>ממוצע</t>
  </si>
  <si>
    <t>סה"כ הכנסות</t>
  </si>
  <si>
    <t>סה"כ עלות המכר</t>
  </si>
  <si>
    <t>עלות המכר 1</t>
  </si>
  <si>
    <t>עלות המכר 2</t>
  </si>
  <si>
    <t>עלות המכר 3</t>
  </si>
  <si>
    <t>עלות המכר 4</t>
  </si>
  <si>
    <t>עלות המכר 5</t>
  </si>
  <si>
    <t>רווח גולמי</t>
  </si>
  <si>
    <t>סה"כ שכר</t>
  </si>
  <si>
    <t>הוצאות קבועות</t>
  </si>
  <si>
    <t>מימון</t>
  </si>
  <si>
    <t>סה"כ הוצאות</t>
  </si>
  <si>
    <t>רווח לפני מס</t>
  </si>
  <si>
    <t>נקודת איזון חודשית</t>
  </si>
  <si>
    <t>סה"כ קבועות</t>
  </si>
  <si>
    <t xml:space="preserve">רווח והפסד </t>
  </si>
  <si>
    <t>הכנסות 4</t>
  </si>
  <si>
    <t>הכנסות 5</t>
  </si>
  <si>
    <t>רווח והפסד יעד</t>
  </si>
  <si>
    <t>הוצאות תזרימיות</t>
  </si>
  <si>
    <t>מלאי פתיחה</t>
  </si>
  <si>
    <t>מלאי סגירה</t>
  </si>
  <si>
    <t>% מהוצ' קבועות</t>
  </si>
  <si>
    <t>% מהכנסות</t>
  </si>
  <si>
    <t>ב-₪</t>
  </si>
  <si>
    <t xml:space="preserve">נקודת איזון </t>
  </si>
  <si>
    <t>עלויות הקמה</t>
  </si>
  <si>
    <t>סעיף</t>
  </si>
  <si>
    <t>הון עצמי</t>
  </si>
  <si>
    <t>בנק - זמ"א</t>
  </si>
  <si>
    <t>בנק - זמ"ק</t>
  </si>
  <si>
    <t>שכר</t>
  </si>
  <si>
    <t>בצ"מ - 15%</t>
  </si>
  <si>
    <t>הוצאות שכר 1</t>
  </si>
  <si>
    <t>הוצאות שכר 2</t>
  </si>
  <si>
    <t>הוצאות שכר 3</t>
  </si>
  <si>
    <t>הוצאות שכר 4</t>
  </si>
  <si>
    <t>הוצאות שכר 5</t>
  </si>
  <si>
    <t>הוצאות שכר 6</t>
  </si>
  <si>
    <t>הוצאות שכר 7</t>
  </si>
  <si>
    <t>הוצאות שכר 8</t>
  </si>
  <si>
    <t>עלות לתפקיד</t>
  </si>
  <si>
    <t>מס' עובדים</t>
  </si>
  <si>
    <t xml:space="preserve">תחזית רווח והפסד 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</si>
  <si>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</si>
  <si>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</si>
  <si>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</si>
  <si>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</si>
  <si>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</si>
  <si>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</si>
  <si>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</si>
  <si>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</si>
  <si>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</si>
  <si>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</si>
  <si>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</si>
  <si>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</si>
  <si>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שכירות</t>
  </si>
  <si>
    <t>מיסי עירייה</t>
  </si>
  <si>
    <t>אנרגיה</t>
  </si>
  <si>
    <t>שירותים מקצועיים</t>
  </si>
  <si>
    <t>ביטוחים</t>
  </si>
  <si>
    <t>רכבים</t>
  </si>
  <si>
    <t>פרסום</t>
  </si>
  <si>
    <t>אחזקה</t>
  </si>
  <si>
    <t>ציוד וכלים</t>
  </si>
  <si>
    <t>ניקיון</t>
  </si>
  <si>
    <t>אבטחה</t>
  </si>
  <si>
    <t>שונות</t>
  </si>
  <si>
    <t>מחשוב ותקשורת</t>
  </si>
  <si>
    <t>משרדיות</t>
  </si>
  <si>
    <t>בינוי</t>
  </si>
  <si>
    <t>ציוד 1</t>
  </si>
  <si>
    <t>ציוד 2</t>
  </si>
  <si>
    <t>ציוד 3</t>
  </si>
  <si>
    <t>ציוד 4</t>
  </si>
  <si>
    <t>ציוד 5</t>
  </si>
  <si>
    <t>ציוד 6</t>
  </si>
  <si>
    <t>ציוד 7</t>
  </si>
  <si>
    <t>ציוד 8</t>
  </si>
  <si>
    <t>ציוד 9</t>
  </si>
  <si>
    <t>ציוד 10</t>
  </si>
  <si>
    <t>תכנון</t>
  </si>
  <si>
    <t>אגרות</t>
  </si>
  <si>
    <t>מיתוג</t>
  </si>
  <si>
    <t>מלאי ראשוני</t>
  </si>
  <si>
    <t>קמפיין פרסום</t>
  </si>
  <si>
    <t>שכר בהקמה</t>
  </si>
  <si>
    <t>עודף/גרעון בהקמה</t>
  </si>
  <si>
    <t>הוצאות שוטפות בהקמה</t>
  </si>
  <si>
    <t>שנה 2</t>
  </si>
  <si>
    <t>שנה 3</t>
  </si>
  <si>
    <t>הנחות עבודה לשנה 2 ו-3</t>
  </si>
  <si>
    <t>לעומת שנה קודמת</t>
  </si>
  <si>
    <t>שינוי בהכנסות ב-%</t>
  </si>
  <si>
    <t>שינוי בשכר ב-%</t>
  </si>
  <si>
    <t>שינוי בקבועות ב-%</t>
  </si>
  <si>
    <t>שנה 1</t>
  </si>
  <si>
    <t>עלות המכר</t>
  </si>
  <si>
    <t>גרפים</t>
  </si>
  <si>
    <t>הכנסות 1</t>
  </si>
  <si>
    <t>הכנסות 2</t>
  </si>
  <si>
    <t>הכנסות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</si>
</sst>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yyyy"/>
    <numFmt numFmtId="167" formatCode="0.0%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theme="1"/>
      <name val="MaccabiBlock_V2"/>
      <family val="3"/>
    </font>
    <font>
      <b/>
      <sz val="11"/>
      <color theme="1"/>
      <name val="MaccabiBlock_V2"/>
      <family val="3"/>
    </font>
    <font>
      <sz val="11"/>
      <color theme="1"/>
      <name val="MaccabiBlock_V2"/>
      <family val="3"/>
    </font>
    <font>
      <b/>
      <sz val="10"/>
      <color theme="1"/>
      <name val="MaccabiBlock_V2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  <charset val="177"/>
      <scheme val="minor"/>
    </font>
    <font>
      <sz val="11"/>
      <name val="SimplerProRegular"/>
    </font>
    <font>
      <b/>
      <sz val="11"/>
      <name val="SimplerProRegular"/>
    </font>
    <font>
      <b/>
      <sz val="11"/>
      <color theme="0"/>
      <name val="SimplerProRegular"/>
    </font>
    <font>
      <b/>
      <sz val="10"/>
      <name val="SimplerProRegular"/>
    </font>
    <font>
      <sz val="10"/>
      <name val="SimplerProRegula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DCD9"/>
        <bgColor indexed="64"/>
      </patternFill>
    </fill>
    <fill>
      <patternFill patternType="solid">
        <fgColor rgb="FFD8E0E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0">
    <xf numFmtId="0" fontId="0" fillId="0" borderId="0" xfId="0"/>
    <xf numFmtId="0" fontId="7" fillId="0" borderId="0" xfId="0" applyFont="1"/>
    <xf numFmtId="9" fontId="7" fillId="0" borderId="0" xfId="2" applyFont="1"/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/>
    <xf numFmtId="0" fontId="6" fillId="3" borderId="2" xfId="0" applyFont="1" applyFill="1" applyBorder="1"/>
    <xf numFmtId="0" fontId="6" fillId="0" borderId="2" xfId="0" applyFont="1" applyBorder="1" applyAlignment="1">
      <alignment horizontal="center"/>
    </xf>
    <xf numFmtId="165" fontId="7" fillId="0" borderId="2" xfId="1" applyNumberFormat="1" applyFont="1" applyBorder="1"/>
    <xf numFmtId="165" fontId="6" fillId="0" borderId="2" xfId="1" applyNumberFormat="1" applyFont="1" applyBorder="1"/>
    <xf numFmtId="165" fontId="5" fillId="0" borderId="2" xfId="1" applyNumberFormat="1" applyFont="1" applyBorder="1"/>
    <xf numFmtId="165" fontId="8" fillId="0" borderId="2" xfId="1" applyNumberFormat="1" applyFont="1" applyBorder="1"/>
    <xf numFmtId="9" fontId="5" fillId="0" borderId="2" xfId="2" applyFont="1" applyBorder="1"/>
    <xf numFmtId="0" fontId="8" fillId="0" borderId="2" xfId="0" applyFont="1" applyBorder="1" applyAlignment="1">
      <alignment horizontal="center"/>
    </xf>
    <xf numFmtId="0" fontId="6" fillId="0" borderId="0" xfId="0" applyFont="1"/>
    <xf numFmtId="9" fontId="8" fillId="0" borderId="2" xfId="2" applyFont="1" applyBorder="1"/>
    <xf numFmtId="165" fontId="7" fillId="4" borderId="2" xfId="1" applyNumberFormat="1" applyFont="1" applyFill="1" applyBorder="1"/>
    <xf numFmtId="165" fontId="6" fillId="4" borderId="2" xfId="1" applyNumberFormat="1" applyFont="1" applyFill="1" applyBorder="1"/>
    <xf numFmtId="165" fontId="7" fillId="0" borderId="0" xfId="1" applyNumberFormat="1" applyFont="1"/>
    <xf numFmtId="165" fontId="6" fillId="0" borderId="0" xfId="1" applyNumberFormat="1" applyFont="1"/>
    <xf numFmtId="165" fontId="6" fillId="0" borderId="3" xfId="1" applyNumberFormat="1" applyFont="1" applyBorder="1"/>
    <xf numFmtId="9" fontId="7" fillId="0" borderId="0" xfId="0" applyNumberFormat="1" applyFont="1"/>
    <xf numFmtId="165" fontId="7" fillId="0" borderId="0" xfId="0" applyNumberFormat="1" applyFont="1"/>
    <xf numFmtId="0" fontId="7" fillId="0" borderId="0" xfId="0" applyFont="1" applyAlignment="1">
      <alignment horizontal="center" vertical="center" textRotation="90"/>
    </xf>
    <xf numFmtId="165" fontId="5" fillId="2" borderId="2" xfId="1" applyNumberFormat="1" applyFont="1" applyFill="1" applyBorder="1"/>
    <xf numFmtId="0" fontId="7" fillId="0" borderId="0" xfId="0" applyFont="1" applyAlignment="1">
      <alignment vertical="center" textRotation="90"/>
    </xf>
    <xf numFmtId="166" fontId="6" fillId="0" borderId="0" xfId="0" applyNumberFormat="1" applyFont="1"/>
    <xf numFmtId="0" fontId="8" fillId="0" borderId="7" xfId="0" applyFont="1" applyBorder="1" applyAlignment="1">
      <alignment horizontal="center"/>
    </xf>
    <xf numFmtId="9" fontId="5" fillId="0" borderId="8" xfId="2" applyFont="1" applyBorder="1"/>
    <xf numFmtId="0" fontId="6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9" fontId="5" fillId="0" borderId="11" xfId="2" applyFont="1" applyBorder="1"/>
    <xf numFmtId="0" fontId="8" fillId="0" borderId="4" xfId="0" applyFont="1" applyBorder="1" applyAlignment="1">
      <alignment horizontal="center"/>
    </xf>
    <xf numFmtId="165" fontId="7" fillId="0" borderId="5" xfId="1" applyNumberFormat="1" applyFont="1" applyBorder="1"/>
    <xf numFmtId="9" fontId="8" fillId="0" borderId="8" xfId="2" applyFont="1" applyBorder="1"/>
    <xf numFmtId="165" fontId="7" fillId="0" borderId="10" xfId="1" applyNumberFormat="1" applyFont="1" applyBorder="1"/>
    <xf numFmtId="9" fontId="8" fillId="0" borderId="11" xfId="2" applyFont="1" applyBorder="1"/>
    <xf numFmtId="165" fontId="8" fillId="0" borderId="6" xfId="1" applyNumberFormat="1" applyFont="1" applyBorder="1"/>
    <xf numFmtId="165" fontId="8" fillId="0" borderId="8" xfId="1" applyNumberFormat="1" applyFont="1" applyBorder="1"/>
    <xf numFmtId="0" fontId="6" fillId="3" borderId="4" xfId="0" applyFont="1" applyFill="1" applyBorder="1" applyAlignment="1">
      <alignment horizontal="center"/>
    </xf>
    <xf numFmtId="17" fontId="6" fillId="3" borderId="5" xfId="0" applyNumberFormat="1" applyFont="1" applyFill="1" applyBorder="1"/>
    <xf numFmtId="17" fontId="6" fillId="3" borderId="6" xfId="0" applyNumberFormat="1" applyFont="1" applyFill="1" applyBorder="1"/>
    <xf numFmtId="165" fontId="7" fillId="0" borderId="8" xfId="1" applyNumberFormat="1" applyFont="1" applyBorder="1"/>
    <xf numFmtId="165" fontId="5" fillId="0" borderId="8" xfId="1" applyNumberFormat="1" applyFont="1" applyBorder="1"/>
    <xf numFmtId="0" fontId="6" fillId="4" borderId="7" xfId="0" applyFont="1" applyFill="1" applyBorder="1" applyAlignment="1">
      <alignment horizontal="center"/>
    </xf>
    <xf numFmtId="165" fontId="7" fillId="4" borderId="8" xfId="1" applyNumberFormat="1" applyFont="1" applyFill="1" applyBorder="1"/>
    <xf numFmtId="9" fontId="5" fillId="0" borderId="10" xfId="2" applyFont="1" applyBorder="1"/>
    <xf numFmtId="9" fontId="8" fillId="0" borderId="10" xfId="2" applyFont="1" applyBorder="1"/>
    <xf numFmtId="0" fontId="6" fillId="4" borderId="4" xfId="0" applyFont="1" applyFill="1" applyBorder="1" applyAlignment="1">
      <alignment horizontal="center"/>
    </xf>
    <xf numFmtId="165" fontId="7" fillId="4" borderId="5" xfId="1" applyNumberFormat="1" applyFont="1" applyFill="1" applyBorder="1"/>
    <xf numFmtId="165" fontId="6" fillId="4" borderId="5" xfId="1" applyNumberFormat="1" applyFont="1" applyFill="1" applyBorder="1"/>
    <xf numFmtId="165" fontId="7" fillId="4" borderId="6" xfId="1" applyNumberFormat="1" applyFont="1" applyFill="1" applyBorder="1"/>
    <xf numFmtId="0" fontId="6" fillId="3" borderId="6" xfId="0" applyFont="1" applyFill="1" applyBorder="1"/>
    <xf numFmtId="165" fontId="6" fillId="4" borderId="8" xfId="1" applyNumberFormat="1" applyFont="1" applyFill="1" applyBorder="1"/>
    <xf numFmtId="0" fontId="8" fillId="4" borderId="7" xfId="0" applyFont="1" applyFill="1" applyBorder="1" applyAlignment="1">
      <alignment horizontal="center"/>
    </xf>
    <xf numFmtId="165" fontId="8" fillId="4" borderId="8" xfId="1" applyNumberFormat="1" applyFont="1" applyFill="1" applyBorder="1"/>
    <xf numFmtId="0" fontId="6" fillId="3" borderId="5" xfId="0" applyFont="1" applyFill="1" applyBorder="1"/>
    <xf numFmtId="165" fontId="5" fillId="0" borderId="10" xfId="1" applyNumberFormat="1" applyFont="1" applyBorder="1"/>
    <xf numFmtId="165" fontId="8" fillId="0" borderId="10" xfId="1" applyNumberFormat="1" applyFont="1" applyBorder="1"/>
    <xf numFmtId="165" fontId="6" fillId="0" borderId="8" xfId="1" applyNumberFormat="1" applyFont="1" applyBorder="1"/>
    <xf numFmtId="165" fontId="8" fillId="0" borderId="11" xfId="1" applyNumberFormat="1" applyFont="1" applyBorder="1"/>
    <xf numFmtId="0" fontId="6" fillId="3" borderId="5" xfId="0" applyFont="1" applyFill="1" applyBorder="1" applyAlignment="1">
      <alignment horizontal="right" readingOrder="2"/>
    </xf>
    <xf numFmtId="9" fontId="6" fillId="3" borderId="6" xfId="2" applyFont="1" applyFill="1" applyBorder="1" applyAlignment="1">
      <alignment horizontal="right" readingOrder="2"/>
    </xf>
    <xf numFmtId="167" fontId="7" fillId="0" borderId="2" xfId="1" applyNumberFormat="1" applyFont="1" applyBorder="1"/>
    <xf numFmtId="167" fontId="7" fillId="0" borderId="8" xfId="2" applyNumberFormat="1" applyFont="1" applyBorder="1"/>
    <xf numFmtId="167" fontId="5" fillId="0" borderId="2" xfId="1" applyNumberFormat="1" applyFont="1" applyBorder="1"/>
    <xf numFmtId="167" fontId="5" fillId="0" borderId="8" xfId="2" applyNumberFormat="1" applyFont="1" applyBorder="1"/>
    <xf numFmtId="167" fontId="5" fillId="0" borderId="10" xfId="1" applyNumberFormat="1" applyFont="1" applyBorder="1"/>
    <xf numFmtId="167" fontId="5" fillId="0" borderId="11" xfId="2" applyNumberFormat="1" applyFont="1" applyBorder="1"/>
    <xf numFmtId="0" fontId="8" fillId="0" borderId="7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/>
    <xf numFmtId="166" fontId="13" fillId="0" borderId="0" xfId="0" applyNumberFormat="1" applyFont="1"/>
    <xf numFmtId="2" fontId="13" fillId="0" borderId="0" xfId="0" applyNumberFormat="1" applyFont="1"/>
    <xf numFmtId="2" fontId="12" fillId="0" borderId="0" xfId="0" applyNumberFormat="1" applyFont="1"/>
    <xf numFmtId="165" fontId="12" fillId="0" borderId="0" xfId="0" applyNumberFormat="1" applyFont="1"/>
    <xf numFmtId="0" fontId="14" fillId="5" borderId="2" xfId="0" applyFont="1" applyFill="1" applyBorder="1" applyAlignment="1">
      <alignment horizontal="center"/>
    </xf>
    <xf numFmtId="17" fontId="14" fillId="5" borderId="2" xfId="0" applyNumberFormat="1" applyFont="1" applyFill="1" applyBorder="1"/>
    <xf numFmtId="0" fontId="13" fillId="0" borderId="2" xfId="0" applyFont="1" applyBorder="1" applyAlignment="1">
      <alignment horizontal="center"/>
    </xf>
    <xf numFmtId="165" fontId="12" fillId="0" borderId="2" xfId="1" applyNumberFormat="1" applyFont="1" applyBorder="1"/>
    <xf numFmtId="165" fontId="13" fillId="0" borderId="2" xfId="1" applyNumberFormat="1" applyFont="1" applyBorder="1"/>
    <xf numFmtId="9" fontId="12" fillId="0" borderId="2" xfId="2" applyFont="1" applyBorder="1"/>
    <xf numFmtId="0" fontId="12" fillId="0" borderId="0" xfId="0" applyFont="1" applyAlignment="1">
      <alignment vertical="center" textRotation="90"/>
    </xf>
    <xf numFmtId="0" fontId="15" fillId="0" borderId="2" xfId="0" applyFont="1" applyBorder="1" applyAlignment="1">
      <alignment horizontal="center"/>
    </xf>
    <xf numFmtId="165" fontId="16" fillId="0" borderId="2" xfId="1" applyNumberFormat="1" applyFont="1" applyBorder="1"/>
    <xf numFmtId="165" fontId="15" fillId="0" borderId="2" xfId="1" applyNumberFormat="1" applyFont="1" applyBorder="1"/>
    <xf numFmtId="9" fontId="16" fillId="0" borderId="2" xfId="2" applyFont="1" applyBorder="1"/>
    <xf numFmtId="9" fontId="15" fillId="0" borderId="2" xfId="2" applyFont="1" applyBorder="1"/>
    <xf numFmtId="0" fontId="12" fillId="0" borderId="0" xfId="0" applyFont="1" applyAlignment="1">
      <alignment horizontal="center" vertical="center" textRotation="90"/>
    </xf>
    <xf numFmtId="0" fontId="13" fillId="6" borderId="2" xfId="0" applyFont="1" applyFill="1" applyBorder="1" applyAlignment="1">
      <alignment horizontal="center"/>
    </xf>
    <xf numFmtId="165" fontId="12" fillId="6" borderId="2" xfId="1" applyNumberFormat="1" applyFont="1" applyFill="1" applyBorder="1"/>
    <xf numFmtId="165" fontId="13" fillId="6" borderId="2" xfId="1" applyNumberFormat="1" applyFont="1" applyFill="1" applyBorder="1"/>
    <xf numFmtId="43" fontId="12" fillId="0" borderId="0" xfId="0" applyNumberFormat="1" applyFont="1"/>
    <xf numFmtId="165" fontId="12" fillId="0" borderId="0" xfId="1" applyNumberFormat="1" applyFont="1"/>
    <xf numFmtId="165" fontId="13" fillId="0" borderId="0" xfId="1" applyNumberFormat="1" applyFont="1"/>
    <xf numFmtId="165" fontId="13" fillId="0" borderId="3" xfId="1" applyNumberFormat="1" applyFont="1" applyBorder="1"/>
    <xf numFmtId="0" fontId="12" fillId="0" borderId="15" xfId="0" applyFont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3" fontId="12" fillId="0" borderId="0" xfId="0" applyNumberFormat="1" applyFont="1"/>
    <xf numFmtId="3" fontId="12" fillId="0" borderId="19" xfId="0" applyNumberFormat="1" applyFont="1" applyBorder="1"/>
    <xf numFmtId="0" fontId="12" fillId="0" borderId="20" xfId="0" applyFont="1" applyBorder="1"/>
    <xf numFmtId="3" fontId="12" fillId="0" borderId="21" xfId="0" applyNumberFormat="1" applyFont="1" applyBorder="1"/>
    <xf numFmtId="3" fontId="12" fillId="0" borderId="22" xfId="0" applyNumberFormat="1" applyFont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165" fontId="12" fillId="0" borderId="13" xfId="1" applyNumberFormat="1" applyFont="1" applyBorder="1"/>
    <xf numFmtId="165" fontId="13" fillId="0" borderId="13" xfId="1" applyNumberFormat="1" applyFont="1" applyBorder="1"/>
    <xf numFmtId="165" fontId="12" fillId="0" borderId="14" xfId="1" applyNumberFormat="1" applyFont="1" applyBorder="1"/>
    <xf numFmtId="165" fontId="15" fillId="0" borderId="7" xfId="1" applyNumberFormat="1" applyFont="1" applyFill="1" applyBorder="1" applyAlignment="1">
      <alignment horizontal="center" wrapText="1"/>
    </xf>
    <xf numFmtId="165" fontId="16" fillId="0" borderId="2" xfId="1" applyNumberFormat="1" applyFont="1" applyFill="1" applyBorder="1"/>
    <xf numFmtId="165" fontId="16" fillId="0" borderId="8" xfId="1" applyNumberFormat="1" applyFont="1" applyBorder="1"/>
    <xf numFmtId="165" fontId="15" fillId="0" borderId="9" xfId="1" applyNumberFormat="1" applyFont="1" applyFill="1" applyBorder="1" applyAlignment="1">
      <alignment horizontal="center" wrapText="1"/>
    </xf>
    <xf numFmtId="165" fontId="16" fillId="0" borderId="10" xfId="1" applyNumberFormat="1" applyFont="1" applyFill="1" applyBorder="1"/>
    <xf numFmtId="165" fontId="15" fillId="0" borderId="10" xfId="1" applyNumberFormat="1" applyFont="1" applyBorder="1"/>
    <xf numFmtId="165" fontId="16" fillId="0" borderId="11" xfId="1" applyNumberFormat="1" applyFont="1" applyBorder="1"/>
    <xf numFmtId="9" fontId="12" fillId="0" borderId="0" xfId="2" applyFont="1"/>
    <xf numFmtId="0" fontId="13" fillId="0" borderId="7" xfId="0" applyFont="1" applyBorder="1" applyAlignment="1">
      <alignment horizontal="center"/>
    </xf>
    <xf numFmtId="167" fontId="12" fillId="0" borderId="2" xfId="1" applyNumberFormat="1" applyFont="1" applyBorder="1"/>
    <xf numFmtId="167" fontId="12" fillId="0" borderId="8" xfId="2" applyNumberFormat="1" applyFont="1" applyBorder="1"/>
    <xf numFmtId="167" fontId="16" fillId="0" borderId="2" xfId="1" applyNumberFormat="1" applyFont="1" applyBorder="1"/>
    <xf numFmtId="167" fontId="16" fillId="0" borderId="8" xfId="2" applyNumberFormat="1" applyFont="1" applyBorder="1"/>
    <xf numFmtId="165" fontId="15" fillId="0" borderId="7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165" fontId="16" fillId="0" borderId="10" xfId="1" applyNumberFormat="1" applyFont="1" applyBorder="1"/>
    <xf numFmtId="167" fontId="16" fillId="0" borderId="10" xfId="1" applyNumberFormat="1" applyFont="1" applyBorder="1"/>
    <xf numFmtId="167" fontId="16" fillId="0" borderId="11" xfId="2" applyNumberFormat="1" applyFont="1" applyBorder="1"/>
    <xf numFmtId="0" fontId="13" fillId="0" borderId="1" xfId="0" applyFont="1" applyBorder="1"/>
    <xf numFmtId="165" fontId="12" fillId="0" borderId="1" xfId="1" applyNumberFormat="1" applyFont="1" applyBorder="1"/>
    <xf numFmtId="9" fontId="12" fillId="0" borderId="1" xfId="2" applyFont="1" applyBorder="1"/>
    <xf numFmtId="0" fontId="13" fillId="0" borderId="2" xfId="0" applyFont="1" applyBorder="1"/>
    <xf numFmtId="0" fontId="12" fillId="0" borderId="0" xfId="0" applyFont="1" applyAlignment="1">
      <alignment vertical="center" textRotation="135"/>
    </xf>
    <xf numFmtId="0" fontId="13" fillId="0" borderId="2" xfId="0" applyFont="1" applyBorder="1" applyAlignment="1">
      <alignment readingOrder="1"/>
    </xf>
    <xf numFmtId="165" fontId="12" fillId="0" borderId="2" xfId="0" applyNumberFormat="1" applyFont="1" applyBorder="1"/>
    <xf numFmtId="0" fontId="14" fillId="5" borderId="4" xfId="0" applyFont="1" applyFill="1" applyBorder="1" applyAlignment="1">
      <alignment horizontal="center"/>
    </xf>
    <xf numFmtId="17" fontId="14" fillId="5" borderId="5" xfId="0" applyNumberFormat="1" applyFont="1" applyFill="1" applyBorder="1"/>
    <xf numFmtId="0" fontId="14" fillId="5" borderId="5" xfId="0" applyFont="1" applyFill="1" applyBorder="1"/>
    <xf numFmtId="0" fontId="14" fillId="5" borderId="6" xfId="0" applyFont="1" applyFill="1" applyBorder="1"/>
    <xf numFmtId="165" fontId="15" fillId="6" borderId="4" xfId="1" applyNumberFormat="1" applyFont="1" applyFill="1" applyBorder="1" applyAlignment="1">
      <alignment horizontal="center" wrapText="1"/>
    </xf>
    <xf numFmtId="165" fontId="16" fillId="6" borderId="5" xfId="1" applyNumberFormat="1" applyFont="1" applyFill="1" applyBorder="1"/>
    <xf numFmtId="165" fontId="15" fillId="6" borderId="5" xfId="1" applyNumberFormat="1" applyFont="1" applyFill="1" applyBorder="1"/>
    <xf numFmtId="165" fontId="16" fillId="6" borderId="6" xfId="1" applyNumberFormat="1" applyFont="1" applyFill="1" applyBorder="1"/>
    <xf numFmtId="0" fontId="14" fillId="5" borderId="5" xfId="0" applyFont="1" applyFill="1" applyBorder="1" applyAlignment="1">
      <alignment horizontal="right" readingOrder="2"/>
    </xf>
    <xf numFmtId="9" fontId="14" fillId="5" borderId="6" xfId="2" applyFont="1" applyFill="1" applyBorder="1" applyAlignment="1">
      <alignment horizontal="right" readingOrder="2"/>
    </xf>
    <xf numFmtId="0" fontId="13" fillId="6" borderId="2" xfId="0" applyFont="1" applyFill="1" applyBorder="1"/>
    <xf numFmtId="165" fontId="12" fillId="6" borderId="2" xfId="0" applyNumberFormat="1" applyFont="1" applyFill="1" applyBorder="1"/>
    <xf numFmtId="9" fontId="12" fillId="6" borderId="2" xfId="2" applyFont="1" applyFill="1" applyBorder="1"/>
    <xf numFmtId="0" fontId="7" fillId="0" borderId="0" xfId="0" applyFont="1" applyAlignment="1">
      <alignment horizontal="center" vertical="center" textRotation="90"/>
    </xf>
  </cellXfs>
  <cellStyles count="21">
    <cellStyle name="Comma" xfId="1" builtinId="3"/>
    <cellStyle name="Comma 2" xfId="3" xr:uid="{00000000-0005-0000-0000-000001000000}"/>
    <cellStyle name="Comma 2 2" xfId="4" xr:uid="{00000000-0005-0000-0000-000002000000}"/>
    <cellStyle name="Comma 2 3" xfId="5" xr:uid="{00000000-0005-0000-0000-000003000000}"/>
    <cellStyle name="Comma 2 4" xfId="6" xr:uid="{00000000-0005-0000-0000-000004000000}"/>
    <cellStyle name="Comma 3" xfId="7" xr:uid="{00000000-0005-0000-0000-000005000000}"/>
    <cellStyle name="Comma 3 2" xfId="8" xr:uid="{00000000-0005-0000-0000-000006000000}"/>
    <cellStyle name="Comma 4" xfId="9" xr:uid="{00000000-0005-0000-0000-000007000000}"/>
    <cellStyle name="Comma 4 2" xfId="10" xr:uid="{00000000-0005-0000-0000-000008000000}"/>
    <cellStyle name="Comma 4 2 2" xfId="11" xr:uid="{00000000-0005-0000-0000-000009000000}"/>
    <cellStyle name="Currency 2" xfId="12" xr:uid="{00000000-0005-0000-0000-00000A000000}"/>
    <cellStyle name="Normal" xfId="0" builtinId="0"/>
    <cellStyle name="Normal 2" xfId="13" xr:uid="{00000000-0005-0000-0000-00000C000000}"/>
    <cellStyle name="Normal 2 2" xfId="14" xr:uid="{00000000-0005-0000-0000-00000D000000}"/>
    <cellStyle name="Normal 3" xfId="15" xr:uid="{00000000-0005-0000-0000-00000E000000}"/>
    <cellStyle name="Percent" xfId="2" builtinId="5"/>
    <cellStyle name="Percent 2" xfId="16" xr:uid="{00000000-0005-0000-0000-000010000000}"/>
    <cellStyle name="Percent 2 2" xfId="17" xr:uid="{00000000-0005-0000-0000-000011000000}"/>
    <cellStyle name="Percent 2 3" xfId="18" xr:uid="{00000000-0005-0000-0000-000012000000}"/>
    <cellStyle name="Percent 2 4" xfId="19" xr:uid="{00000000-0005-0000-0000-000013000000}"/>
    <cellStyle name="Percent 3" xfId="20" xr:uid="{00000000-0005-0000-0000-000014000000}"/>
  </cellStyles>
  <dxfs count="0"/>
  <tableStyles count="0" defaultTableStyle="TableStyleMedium9" defaultPivotStyle="PivotStyleLight16"/>
  <colors>
    <mruColors>
      <color rgb="FF608B9D"/>
      <color rgb="FFE0DCD9"/>
      <color rgb="FFD8E0E3"/>
      <color rgb="FF95333D"/>
      <color rgb="FFBEB7B2"/>
      <color rgb="FF94877D"/>
      <color rgb="FFA9BAC6"/>
      <color rgb="FFC9999F"/>
      <color rgb="FF8E8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עונתיות חודשית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'תחזית רווה'!$B$5</c:f>
              <c:strCache>
                <c:ptCount val="1"/>
                <c:pt idx="0">
                  <c:v>סה"כ הכנסות</c:v>
                </c:pt>
              </c:strCache>
            </c:strRef>
          </c:tx>
          <c:spPr>
            <a:ln w="28575" cap="rnd">
              <a:solidFill>
                <a:srgbClr val="608B9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608B9D"/>
              </a:solidFill>
              <a:ln w="9525">
                <a:solidFill>
                  <a:srgbClr val="608B9D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'תחזית רווה'!$C$4:$N$4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'תחזית רווה'!$C$5:$N$5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B-4799-8116-33DE5EB1E6C4}"/>
            </c:ext>
          </c:extLst>
        </c:ser>
        <c:ser>
          <c:idx val="1"/>
          <c:order val="1"/>
          <c:tx>
            <c:strRef>
              <c:f>'תחזית רווה'!$B$58</c:f>
              <c:strCache>
                <c:ptCount val="1"/>
                <c:pt idx="0">
                  <c:v>רווח לפני מס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'תחזית רווה'!$C$4:$N$4</c:f>
              <c:strCache>
                <c:ptCount val="12"/>
                <c:pt idx="0">
                  <c:v>ינואר</c:v>
                </c:pt>
                <c:pt idx="1">
                  <c:v>פברואר</c:v>
                </c:pt>
                <c:pt idx="2">
                  <c:v>מרץ</c:v>
                </c:pt>
                <c:pt idx="3">
                  <c:v>אפריל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אוגוסט</c:v>
                </c:pt>
                <c:pt idx="8">
                  <c:v>ספטמבר</c:v>
                </c:pt>
                <c:pt idx="9">
                  <c:v>אוקטובר</c:v>
                </c:pt>
                <c:pt idx="10">
                  <c:v>נובמבר</c:v>
                </c:pt>
                <c:pt idx="11">
                  <c:v>דצמבר</c:v>
                </c:pt>
              </c:strCache>
            </c:strRef>
          </c:cat>
          <c:val>
            <c:numRef>
              <c:f>'תחזית רווה'!$C$58:$N$58</c:f>
              <c:numCache>
                <c:formatCode>_ * #,##0_ ;_ * \-#,##0_ ;_ * "-"??_ ;_ @_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10B-4799-8116-33DE5EB1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753736"/>
        <c:axId val="591754720"/>
      </c:lineChart>
      <c:catAx>
        <c:axId val="5917537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591754720"/>
        <c:crosses val="autoZero"/>
        <c:auto val="1"/>
        <c:lblAlgn val="ctr"/>
        <c:lblOffset val="100"/>
        <c:noMultiLvlLbl val="0"/>
      </c:catAx>
      <c:valAx>
        <c:axId val="591754720"/>
        <c:scaling>
          <c:orientation val="minMax"/>
        </c:scaling>
        <c:delete val="0"/>
        <c:axPos val="r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59175373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הכנסות ורווחים שנים 1-3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הכנסות</c:v>
          </c:tx>
          <c:spPr>
            <a:solidFill>
              <a:srgbClr val="608B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'תחזית רווה'!$O$4:$R$4</c15:sqref>
                  </c15:fullRef>
                </c:ext>
              </c:extLst>
              <c:f>('תחזית רווה'!$O$4,'תחזית רווה'!$Q$4:$R$4)</c:f>
              <c:strCache>
                <c:ptCount val="3"/>
                <c:pt idx="0">
                  <c:v>שנה 1</c:v>
                </c:pt>
                <c:pt idx="1">
                  <c:v>שנה 2</c:v>
                </c:pt>
                <c:pt idx="2">
                  <c:v>שנה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'תחזית רווה'!$O$5:$R$5</c15:sqref>
                  </c15:fullRef>
                </c:ext>
              </c:extLst>
              <c:f>('תחזית רווה'!$O$5,'תחזית רווה'!$Q$5:$R$5)</c:f>
              <c:numCache>
                <c:formatCode>_ * #,##0_ ;_ * \-#,##0_ ;_ * "-"??_ ;_ @_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B-4D57-9C5A-8EA950ED2F10}"/>
            </c:ext>
          </c:extLst>
        </c:ser>
        <c:ser>
          <c:idx val="1"/>
          <c:order val="1"/>
          <c:tx>
            <c:strRef>
              <c:f>'תחזית רווה'!$B$58</c:f>
              <c:strCache>
                <c:ptCount val="1"/>
                <c:pt idx="0">
                  <c:v>רווח לפני מס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'תחזית רווה'!$O$4:$R$4</c15:sqref>
                  </c15:fullRef>
                </c:ext>
              </c:extLst>
              <c:f>('תחזית רווה'!$O$4,'תחזית רווה'!$Q$4:$R$4)</c:f>
              <c:strCache>
                <c:ptCount val="3"/>
                <c:pt idx="0">
                  <c:v>שנה 1</c:v>
                </c:pt>
                <c:pt idx="1">
                  <c:v>שנה 2</c:v>
                </c:pt>
                <c:pt idx="2">
                  <c:v>שנה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'תחזית רווה'!$O$58:$R$58</c15:sqref>
                  </c15:fullRef>
                </c:ext>
              </c:extLst>
              <c:f>('תחזית רווה'!$O$58,'תחזית רווה'!$Q$58:$R$58)</c:f>
              <c:numCache>
                <c:formatCode>_ * #,##0_ ;_ * \-#,##0_ ;_ * "-"??_ ;_ @_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B-4D57-9C5A-8EA950ED2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879264"/>
        <c:axId val="455875656"/>
      </c:barChart>
      <c:catAx>
        <c:axId val="4558792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55875656"/>
        <c:crosses val="autoZero"/>
        <c:auto val="1"/>
        <c:lblAlgn val="ctr"/>
        <c:lblOffset val="100"/>
        <c:noMultiLvlLbl val="0"/>
      </c:catAx>
      <c:valAx>
        <c:axId val="455875656"/>
        <c:scaling>
          <c:orientation val="minMax"/>
        </c:scaling>
        <c:delete val="0"/>
        <c:axPos val="r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55879264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הוצאות הפעלה שנים 1-3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שכר</c:v>
          </c:tx>
          <c:spPr>
            <a:solidFill>
              <a:srgbClr val="608B9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'תחזית רווה'!$O$4:$R$4</c15:sqref>
                  </c15:fullRef>
                </c:ext>
              </c:extLst>
              <c:f>('תחזית רווה'!$O$4,'תחזית רווה'!$Q$4:$R$4)</c:f>
              <c:strCache>
                <c:ptCount val="3"/>
                <c:pt idx="0">
                  <c:v>שנה 1</c:v>
                </c:pt>
                <c:pt idx="1">
                  <c:v>שנה 2</c:v>
                </c:pt>
                <c:pt idx="2">
                  <c:v>שנה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'תחזית רווה'!$O$34:$R$34</c15:sqref>
                  </c15:fullRef>
                </c:ext>
              </c:extLst>
              <c:f>('תחזית רווה'!$O$34,'תחזית רווה'!$Q$34:$R$34)</c:f>
              <c:numCache>
                <c:formatCode>_ * #,##0_ ;_ * \-#,##0_ ;_ * "-"??_ ;_ @_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1-4196-B880-29D4EEC35EF7}"/>
            </c:ext>
          </c:extLst>
        </c:ser>
        <c:ser>
          <c:idx val="1"/>
          <c:order val="1"/>
          <c:tx>
            <c:strRef>
              <c:f>'תחזית רווה'!$B$52</c:f>
              <c:strCache>
                <c:ptCount val="1"/>
                <c:pt idx="0">
                  <c:v>הוצאות קבועות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'תחזית רווה'!$O$4:$R$4</c15:sqref>
                  </c15:fullRef>
                </c:ext>
              </c:extLst>
              <c:f>('תחזית רווה'!$O$4,'תחזית רווה'!$Q$4:$R$4)</c:f>
              <c:strCache>
                <c:ptCount val="3"/>
                <c:pt idx="0">
                  <c:v>שנה 1</c:v>
                </c:pt>
                <c:pt idx="1">
                  <c:v>שנה 2</c:v>
                </c:pt>
                <c:pt idx="2">
                  <c:v>שנה 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'תחזית רווה'!$O$52:$R$52</c15:sqref>
                  </c15:fullRef>
                </c:ext>
              </c:extLst>
              <c:f>('תחזית רווה'!$O$52,'תחזית רווה'!$Q$52:$R$52)</c:f>
              <c:numCache>
                <c:formatCode>_ * #,##0_ ;_ * \-#,##0_ ;_ * "-"??_ ;_ @_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1-4196-B880-29D4EEC3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879264"/>
        <c:axId val="455875656"/>
      </c:barChart>
      <c:catAx>
        <c:axId val="45587926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55875656"/>
        <c:crosses val="autoZero"/>
        <c:auto val="1"/>
        <c:lblAlgn val="ctr"/>
        <c:lblOffset val="100"/>
        <c:noMultiLvlLbl val="0"/>
      </c:catAx>
      <c:valAx>
        <c:axId val="455875656"/>
        <c:scaling>
          <c:orientation val="minMax"/>
        </c:scaling>
        <c:delete val="0"/>
        <c:axPos val="r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endParaRPr lang="he-IL"/>
          </a:p>
        </c:txPr>
        <c:crossAx val="455879264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חלוקת משאבים שנה 1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גרפים!$D$95</c:f>
              <c:strCache>
                <c:ptCount val="1"/>
                <c:pt idx="0">
                  <c:v>שנה 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FC-4EF2-8300-4A66EB4624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FC-4EF2-8300-4A66EB4624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FC-4EF2-8300-4A66EB4624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FC-4EF2-8300-4A66EB4624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FC-4EF2-8300-4A66EB4624A2}"/>
              </c:ext>
            </c:extLst>
          </c:dPt>
          <c:dLbls>
            <c:numFmt formatCode="_ * #,##0_ ;_ * \-#,##0_ ;_ * &quot;-&quot;??_ ;_ 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גרפים!$C$96:$C$100</c:f>
              <c:strCache>
                <c:ptCount val="5"/>
                <c:pt idx="0">
                  <c:v>עלות המכר</c:v>
                </c:pt>
                <c:pt idx="1">
                  <c:v>שכר</c:v>
                </c:pt>
                <c:pt idx="2">
                  <c:v>הוצאות קבועות</c:v>
                </c:pt>
                <c:pt idx="3">
                  <c:v>מימון</c:v>
                </c:pt>
                <c:pt idx="4">
                  <c:v>רווח לפני מס</c:v>
                </c:pt>
              </c:strCache>
            </c:strRef>
          </c:cat>
          <c:val>
            <c:numRef>
              <c:f>גרפים!$D$96:$D$100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F-4CEF-A1DA-0C55ADD4E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חלוקת משאבים שנה </a:t>
            </a:r>
            <a:r>
              <a:rPr lang="en-US"/>
              <a:t>2</a:t>
            </a:r>
            <a:r>
              <a:rPr lang="he-IL"/>
              <a:t>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גרפים!$E$95</c:f>
              <c:strCache>
                <c:ptCount val="1"/>
                <c:pt idx="0">
                  <c:v>שנה 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30-41B8-8761-54D97A9A0F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30-41B8-8761-54D97A9A0F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030-41B8-8761-54D97A9A0F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030-41B8-8761-54D97A9A0F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030-41B8-8761-54D97A9A0F64}"/>
              </c:ext>
            </c:extLst>
          </c:dPt>
          <c:dLbls>
            <c:numFmt formatCode="_ * #,##0_ ;_ * \-#,##0_ ;_ * &quot;-&quot;??_ ;_ 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גרפים!$C$96:$C$100</c:f>
              <c:strCache>
                <c:ptCount val="5"/>
                <c:pt idx="0">
                  <c:v>עלות המכר</c:v>
                </c:pt>
                <c:pt idx="1">
                  <c:v>שכר</c:v>
                </c:pt>
                <c:pt idx="2">
                  <c:v>הוצאות קבועות</c:v>
                </c:pt>
                <c:pt idx="3">
                  <c:v>מימון</c:v>
                </c:pt>
                <c:pt idx="4">
                  <c:v>רווח לפני מס</c:v>
                </c:pt>
              </c:strCache>
            </c:strRef>
          </c:cat>
          <c:val>
            <c:numRef>
              <c:f>גרפים!$E$96:$E$100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30-41B8-8761-54D97A9A0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חלוקת משאבים שנה </a:t>
            </a:r>
            <a:r>
              <a:rPr lang="en-US"/>
              <a:t>3</a:t>
            </a:r>
            <a:r>
              <a:rPr lang="he-IL"/>
              <a:t> (באלפי ש"ח)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גרפים!$F$95</c:f>
              <c:strCache>
                <c:ptCount val="1"/>
                <c:pt idx="0">
                  <c:v>שנה 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AC-4701-A04C-2932BDE348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AC-4701-A04C-2932BDE348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AC-4701-A04C-2932BDE348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AC-4701-A04C-2932BDE348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AC-4701-A04C-2932BDE348B6}"/>
              </c:ext>
            </c:extLst>
          </c:dPt>
          <c:dLbls>
            <c:numFmt formatCode="_ * #,##0_ ;_ * \-#,##0_ ;_ * &quot;-&quot;??_ ;_ @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גרפים!$C$96:$C$100</c:f>
              <c:strCache>
                <c:ptCount val="5"/>
                <c:pt idx="0">
                  <c:v>עלות המכר</c:v>
                </c:pt>
                <c:pt idx="1">
                  <c:v>שכר</c:v>
                </c:pt>
                <c:pt idx="2">
                  <c:v>הוצאות קבועות</c:v>
                </c:pt>
                <c:pt idx="3">
                  <c:v>מימון</c:v>
                </c:pt>
                <c:pt idx="4">
                  <c:v>רווח לפני מס</c:v>
                </c:pt>
              </c:strCache>
            </c:strRef>
          </c:cat>
          <c:val>
            <c:numRef>
              <c:f>גרפים!$F$96:$F$100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AC-4701-A04C-2932BDE34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implerProRegular" panose="00000500000000000000" pitchFamily="2" charset="-79"/>
                <a:ea typeface="+mn-ea"/>
                <a:cs typeface="SimplerProRegular" panose="00000500000000000000" pitchFamily="2" charset="-79"/>
              </a:defRPr>
            </a:pPr>
            <a:r>
              <a:rPr lang="he-IL"/>
              <a:t>גרף תמהיל המימון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implerProRegular" panose="00000500000000000000" pitchFamily="2" charset="-79"/>
              <a:ea typeface="+mn-ea"/>
              <a:cs typeface="SimplerProRegular" panose="00000500000000000000" pitchFamily="2" charset="-79"/>
            </a:defRPr>
          </a:pPr>
          <a:endParaRPr lang="he-I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AA-4CDA-83B9-AD0E1D2CCC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AA-4CDA-83B9-AD0E1D2CCC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AA-4CDA-83B9-AD0E1D2CCC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AA-4CDA-83B9-AD0E1D2CCC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AA-4CDA-83B9-AD0E1D2CCC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AA-4CDA-83B9-AD0E1D2CCC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AA-4CDA-83B9-AD0E1D2CCC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implerProRegular" panose="00000500000000000000" pitchFamily="2" charset="-79"/>
                    <a:ea typeface="+mn-ea"/>
                    <a:cs typeface="SimplerProRegular" panose="00000500000000000000" pitchFamily="2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'הקמה ומימון'!$F$5:$F$11</c:f>
              <c:strCache>
                <c:ptCount val="7"/>
                <c:pt idx="0">
                  <c:v>בנק - זמ"א</c:v>
                </c:pt>
                <c:pt idx="1">
                  <c:v>בנק - זמ"ק</c:v>
                </c:pt>
                <c:pt idx="6">
                  <c:v>הון עצמי</c:v>
                </c:pt>
              </c:strCache>
            </c:strRef>
          </c:cat>
          <c:val>
            <c:numRef>
              <c:f>'הקמה ומימון'!$G$5:$G$11</c:f>
              <c:numCache>
                <c:formatCode>_ * #,##0_ ;_ * \-#,##0_ ;_ * "-"??_ ;_ @_ 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FFAA-4CDA-83B9-AD0E1D2CC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6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implerProRegular" panose="00000500000000000000" pitchFamily="2" charset="-79"/>
          <a:cs typeface="SimplerProRegular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204788</xdr:colOff>
      <xdr:row>0</xdr:row>
      <xdr:rowOff>15876</xdr:rowOff>
    </xdr:from>
    <xdr:to>
      <xdr:col>15</xdr:col>
      <xdr:colOff>489219</xdr:colOff>
      <xdr:row>2</xdr:row>
      <xdr:rowOff>206376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307424" y="15876"/>
          <a:ext cx="1614663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0</xdr:rowOff>
    </xdr:from>
    <xdr:to>
      <xdr:col>8</xdr:col>
      <xdr:colOff>334433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84550" y="0"/>
          <a:ext cx="1466850" cy="5379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1157942</xdr:colOff>
      <xdr:row>0</xdr:row>
      <xdr:rowOff>0</xdr:rowOff>
    </xdr:from>
    <xdr:to>
      <xdr:col>8</xdr:col>
      <xdr:colOff>108057</xdr:colOff>
      <xdr:row>3</xdr:row>
      <xdr:rowOff>39061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10883ADB-0CD8-48F1-AEF2-FA7A3608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55229590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244476</xdr:colOff>
      <xdr:row>0</xdr:row>
      <xdr:rowOff>28575</xdr:rowOff>
    </xdr:from>
    <xdr:to>
      <xdr:col>17</xdr:col>
      <xdr:colOff>715963</xdr:colOff>
      <xdr:row>2</xdr:row>
      <xdr:rowOff>222376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29787" y="28575"/>
          <a:ext cx="1544637" cy="536701"/>
        </a:xfrm>
        <a:prstGeom prst="rect">
          <a:avLst/>
        </a:prstGeom>
      </xdr:spPr>
    </xdr:pic>
    <xdr:clientData/>
  </xdr:twoCellAnchor>
  <xdr:twoCellAnchor editAs="oneCell">
    <xdr:from>
      <xdr:col>7</xdr:col>
      <xdr:colOff>495300</xdr:colOff>
      <xdr:row>0</xdr:row>
      <xdr:rowOff>9526</xdr:rowOff>
    </xdr:from>
    <xdr:to>
      <xdr:col>9</xdr:col>
      <xdr:colOff>590550</xdr:colOff>
      <xdr:row>2</xdr:row>
      <xdr:rowOff>180715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84450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230717</xdr:colOff>
      <xdr:row>0</xdr:row>
      <xdr:rowOff>31750</xdr:rowOff>
    </xdr:from>
    <xdr:to>
      <xdr:col>17</xdr:col>
      <xdr:colOff>709084</xdr:colOff>
      <xdr:row>2</xdr:row>
      <xdr:rowOff>224493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36666" y="31750"/>
          <a:ext cx="1551517" cy="535643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9526</xdr:rowOff>
    </xdr:from>
    <xdr:to>
      <xdr:col>9</xdr:col>
      <xdr:colOff>600075</xdr:colOff>
      <xdr:row>2</xdr:row>
      <xdr:rowOff>184420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260351</xdr:colOff>
      <xdr:row>0</xdr:row>
      <xdr:rowOff>0</xdr:rowOff>
    </xdr:from>
    <xdr:to>
      <xdr:col>18</xdr:col>
      <xdr:colOff>0</xdr:colOff>
      <xdr:row>2</xdr:row>
      <xdr:rowOff>193801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02800" y="0"/>
          <a:ext cx="1549399" cy="536701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9526</xdr:rowOff>
    </xdr:from>
    <xdr:to>
      <xdr:col>9</xdr:col>
      <xdr:colOff>600075</xdr:colOff>
      <xdr:row>2</xdr:row>
      <xdr:rowOff>185478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248709</xdr:colOff>
      <xdr:row>0</xdr:row>
      <xdr:rowOff>0</xdr:rowOff>
    </xdr:from>
    <xdr:to>
      <xdr:col>17</xdr:col>
      <xdr:colOff>724958</xdr:colOff>
      <xdr:row>2</xdr:row>
      <xdr:rowOff>192743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3820792" y="0"/>
          <a:ext cx="1549399" cy="535643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0</xdr:row>
      <xdr:rowOff>9526</xdr:rowOff>
    </xdr:from>
    <xdr:to>
      <xdr:col>9</xdr:col>
      <xdr:colOff>609600</xdr:colOff>
      <xdr:row>2</xdr:row>
      <xdr:rowOff>184420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65400" y="9526"/>
          <a:ext cx="1466850" cy="53790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504825</xdr:colOff>
      <xdr:row>0</xdr:row>
      <xdr:rowOff>9526</xdr:rowOff>
    </xdr:from>
    <xdr:to>
      <xdr:col>9</xdr:col>
      <xdr:colOff>428625</xdr:colOff>
      <xdr:row>2</xdr:row>
      <xdr:rowOff>185478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374925" y="9526"/>
          <a:ext cx="1466850" cy="537902"/>
        </a:xfrm>
        <a:prstGeom prst="rect">
          <a:avLst/>
        </a:prstGeom>
      </xdr:spPr>
    </xdr:pic>
    <xdr:clientData/>
  </xdr:twoCellAnchor>
  <xdr:twoCellAnchor editAs="oneCell">
    <xdr:from>
      <xdr:col>16</xdr:col>
      <xdr:colOff>290515</xdr:colOff>
      <xdr:row>0</xdr:row>
      <xdr:rowOff>0</xdr:rowOff>
    </xdr:from>
    <xdr:to>
      <xdr:col>18</xdr:col>
      <xdr:colOff>6352</xdr:colOff>
      <xdr:row>2</xdr:row>
      <xdr:rowOff>193801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834398" y="0"/>
          <a:ext cx="1533524" cy="543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296864</xdr:colOff>
      <xdr:row>0</xdr:row>
      <xdr:rowOff>0</xdr:rowOff>
    </xdr:from>
    <xdr:to>
      <xdr:col>15</xdr:col>
      <xdr:colOff>519206</xdr:colOff>
      <xdr:row>2</xdr:row>
      <xdr:rowOff>190500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277437" y="0"/>
          <a:ext cx="1552574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0</xdr:row>
      <xdr:rowOff>0</xdr:rowOff>
    </xdr:from>
    <xdr:to>
      <xdr:col>8</xdr:col>
      <xdr:colOff>398990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117875" y="0"/>
          <a:ext cx="1466850" cy="537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318027</xdr:colOff>
      <xdr:row>0</xdr:row>
      <xdr:rowOff>0</xdr:rowOff>
    </xdr:from>
    <xdr:to>
      <xdr:col>15</xdr:col>
      <xdr:colOff>552716</xdr:colOff>
      <xdr:row>2</xdr:row>
      <xdr:rowOff>190500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3243927" y="0"/>
          <a:ext cx="1564921" cy="539750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1</xdr:rowOff>
    </xdr:from>
    <xdr:to>
      <xdr:col>8</xdr:col>
      <xdr:colOff>420156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825" y="1"/>
          <a:ext cx="1466850" cy="5379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325967</xdr:colOff>
      <xdr:row>0</xdr:row>
      <xdr:rowOff>0</xdr:rowOff>
    </xdr:from>
    <xdr:to>
      <xdr:col>15</xdr:col>
      <xdr:colOff>510739</xdr:colOff>
      <xdr:row>2</xdr:row>
      <xdr:rowOff>184276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870800" y="0"/>
          <a:ext cx="1549399" cy="544109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0</xdr:row>
      <xdr:rowOff>1</xdr:rowOff>
    </xdr:from>
    <xdr:to>
      <xdr:col>8</xdr:col>
      <xdr:colOff>420158</xdr:colOff>
      <xdr:row>2</xdr:row>
      <xdr:rowOff>175953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098825" y="1"/>
          <a:ext cx="1466850" cy="5379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105834</xdr:colOff>
      <xdr:row>0</xdr:row>
      <xdr:rowOff>0</xdr:rowOff>
    </xdr:from>
    <xdr:to>
      <xdr:col>18</xdr:col>
      <xdr:colOff>104321</xdr:colOff>
      <xdr:row>2</xdr:row>
      <xdr:rowOff>217110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2F1D10FF-1FEE-4627-B7CF-DE22A8E2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58911345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319088</xdr:colOff>
      <xdr:row>3</xdr:row>
      <xdr:rowOff>166688</xdr:rowOff>
    </xdr:from>
    <xdr:to>
      <xdr:col>4</xdr:col>
      <xdr:colOff>395288</xdr:colOff>
      <xdr:row>19</xdr:row>
      <xdr:rowOff>166688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D218A925-2EA4-4DDE-A506-939A9CB38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773112</xdr:colOff>
      <xdr:row>4</xdr:row>
      <xdr:rowOff>4763</xdr:rowOff>
    </xdr:from>
    <xdr:to>
      <xdr:col>11</xdr:col>
      <xdr:colOff>460375</xdr:colOff>
      <xdr:row>19</xdr:row>
      <xdr:rowOff>125413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F27D044F-016B-46AD-86FB-DC2C067085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334818</xdr:colOff>
      <xdr:row>20</xdr:row>
      <xdr:rowOff>132773</xdr:rowOff>
    </xdr:from>
    <xdr:to>
      <xdr:col>4</xdr:col>
      <xdr:colOff>416358</xdr:colOff>
      <xdr:row>36</xdr:row>
      <xdr:rowOff>81972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E03F308C-F88C-41F1-92C8-E7E8BA78C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783360</xdr:colOff>
      <xdr:row>20</xdr:row>
      <xdr:rowOff>101023</xdr:rowOff>
    </xdr:from>
    <xdr:to>
      <xdr:col>11</xdr:col>
      <xdr:colOff>475674</xdr:colOff>
      <xdr:row>36</xdr:row>
      <xdr:rowOff>73314</xdr:rowOff>
    </xdr:to>
    <xdr:graphicFrame macro="">
      <xdr:nvGraphicFramePr>
        <xdr:cNvPr id="8" name="תרשים 7">
          <a:extLst>
            <a:ext uri="{FF2B5EF4-FFF2-40B4-BE49-F238E27FC236}">
              <a16:creationId xmlns:a16="http://schemas.microsoft.com/office/drawing/2014/main" id="{7D7B2329-9C8F-4FBC-AFF7-D2D0F9E58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344055</xdr:colOff>
      <xdr:row>37</xdr:row>
      <xdr:rowOff>51378</xdr:rowOff>
    </xdr:from>
    <xdr:to>
      <xdr:col>4</xdr:col>
      <xdr:colOff>424873</xdr:colOff>
      <xdr:row>53</xdr:row>
      <xdr:rowOff>23669</xdr:rowOff>
    </xdr:to>
    <xdr:graphicFrame macro="">
      <xdr:nvGraphicFramePr>
        <xdr:cNvPr id="9" name="תרשים 8">
          <a:extLst>
            <a:ext uri="{FF2B5EF4-FFF2-40B4-BE49-F238E27FC236}">
              <a16:creationId xmlns:a16="http://schemas.microsoft.com/office/drawing/2014/main" id="{298DC205-3F84-4BB2-B535-41573872F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785091</xdr:colOff>
      <xdr:row>37</xdr:row>
      <xdr:rowOff>44450</xdr:rowOff>
    </xdr:from>
    <xdr:to>
      <xdr:col>11</xdr:col>
      <xdr:colOff>477405</xdr:colOff>
      <xdr:row>53</xdr:row>
      <xdr:rowOff>18473</xdr:rowOff>
    </xdr:to>
    <xdr:graphicFrame macro="">
      <xdr:nvGraphicFramePr>
        <xdr:cNvPr id="10" name="תרשים 9">
          <a:extLst>
            <a:ext uri="{FF2B5EF4-FFF2-40B4-BE49-F238E27FC236}">
              <a16:creationId xmlns:a16="http://schemas.microsoft.com/office/drawing/2014/main" id="{49B2FD6A-BBA2-43FC-8812-10EEC92DE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1995632</xdr:colOff>
      <xdr:row>54</xdr:row>
      <xdr:rowOff>25978</xdr:rowOff>
    </xdr:from>
    <xdr:to>
      <xdr:col>8</xdr:col>
      <xdr:colOff>232064</xdr:colOff>
      <xdr:row>73</xdr:row>
      <xdr:rowOff>49069</xdr:rowOff>
    </xdr:to>
    <xdr:graphicFrame macro="">
      <xdr:nvGraphicFramePr>
        <xdr:cNvPr id="12" name="תרשים 11">
          <a:extLst>
            <a:ext uri="{FF2B5EF4-FFF2-40B4-BE49-F238E27FC236}">
              <a16:creationId xmlns:a16="http://schemas.microsoft.com/office/drawing/2014/main" id="{EE7A2B9D-01A2-4F43-AAA5-A29DB0026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598715</xdr:colOff>
      <xdr:row>0</xdr:row>
      <xdr:rowOff>0</xdr:rowOff>
    </xdr:from>
    <xdr:to>
      <xdr:col>16</xdr:col>
      <xdr:colOff>122464</xdr:colOff>
      <xdr:row>2</xdr:row>
      <xdr:rowOff>214086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A2C863E1-B518-4409-80F7-46507ECDD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283954536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17</xdr:col>
      <xdr:colOff>755196</xdr:colOff>
      <xdr:row>2</xdr:row>
      <xdr:rowOff>227693</xdr:rowOff>
    </xdr:to>
    <xdr:pic>
      <xdr:nvPicPr>
        <xdr:cNvPr id="4" name="תמונה 1">
          <a:extLst>
            <a:ext uri="{FF2B5EF4-FFF2-40B4-BE49-F238E27FC236}">
              <a16:creationId xmlns:a16="http://schemas.microsoft.com/office/drawing/2014/main" id="{191257C5-27A3-4736-99D3-DE6C84D77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0" t="33786" r="7626" b="33148"/>
        <a:stretch>
          <a:fillRect/>
        </a:stretch>
      </xdr:blipFill>
      <xdr:spPr bwMode="auto">
        <a:xfrm>
          <a:off x="11171291929" y="0"/>
          <a:ext cx="1818821" cy="576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333376</xdr:colOff>
      <xdr:row>0</xdr:row>
      <xdr:rowOff>0</xdr:rowOff>
    </xdr:from>
    <xdr:to>
      <xdr:col>15</xdr:col>
      <xdr:colOff>550427</xdr:colOff>
      <xdr:row>2</xdr:row>
      <xdr:rowOff>192743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862862" y="0"/>
          <a:ext cx="1549928" cy="552576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0</xdr:row>
      <xdr:rowOff>9525</xdr:rowOff>
    </xdr:from>
    <xdr:to>
      <xdr:col>6</xdr:col>
      <xdr:colOff>557741</xdr:colOff>
      <xdr:row>2</xdr:row>
      <xdr:rowOff>184419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051450" y="9525"/>
          <a:ext cx="1466850" cy="537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סמוראי 2023">
  <a:themeElements>
    <a:clrScheme name="מיתוג סמוראי">
      <a:dk1>
        <a:sysClr val="windowText" lastClr="000000"/>
      </a:dk1>
      <a:lt1>
        <a:sysClr val="window" lastClr="FFFFFF"/>
      </a:lt1>
      <a:dk2>
        <a:srgbClr val="283C4C"/>
      </a:dk2>
      <a:lt2>
        <a:srgbClr val="E7E6E6"/>
      </a:lt2>
      <a:accent1>
        <a:srgbClr val="283C4C"/>
      </a:accent1>
      <a:accent2>
        <a:srgbClr val="975175"/>
      </a:accent2>
      <a:accent3>
        <a:srgbClr val="ADA5F0"/>
      </a:accent3>
      <a:accent4>
        <a:srgbClr val="ED7D7C"/>
      </a:accent4>
      <a:accent5>
        <a:srgbClr val="354F65"/>
      </a:accent5>
      <a:accent6>
        <a:srgbClr val="B47496"/>
      </a:accent6>
      <a:hlink>
        <a:srgbClr val="CBC6F6"/>
      </a:hlink>
      <a:folHlink>
        <a:srgbClr val="F5B9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36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6" x14ac:dyDescent="0.25">
      <c r="B2" s="13" t="s">
        <v>18</v>
      </c>
      <c r="C2" s="25" t="e">
        <f>C4</f>
        <v>#VALUE!</v>
      </c>
    </row>
    <row r="3" spans="1:16" ht="18" customHeight="1" thickBot="1" x14ac:dyDescent="0.3"/>
    <row r="4" spans="1:16" x14ac:dyDescent="0.25">
      <c r="B4" s="38"/>
      <c r="C4" s="39" t="e">
        <f>DATE(YEAR('תחזית רווה'!C4)-4,MONTH('תחזית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39" t="s">
        <v>1</v>
      </c>
      <c r="P4" s="40" t="s">
        <v>2</v>
      </c>
    </row>
    <row r="5" spans="1:16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6" outlineLevel="1" x14ac:dyDescent="0.25">
      <c r="A6" s="24"/>
      <c r="B6" s="26" t="str">
        <f>'תחזית רווה'!B6</f>
        <v>הכנסות 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42">
        <f>IFERROR(O6/(COUNTA(C6:N6)),0)</f>
        <v>0</v>
      </c>
    </row>
    <row r="7" spans="1:16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6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6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6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6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</row>
    <row r="12" spans="1:16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6" outlineLevel="1" x14ac:dyDescent="0.25">
      <c r="A13" s="24"/>
      <c r="B13" s="26" t="str">
        <f>'תחזית רווה'!B13</f>
        <v>%</v>
      </c>
      <c r="C13" s="11" t="str">
        <f>IFERROR(C12/C$5,"")</f>
        <v/>
      </c>
      <c r="D13" s="11" t="str">
        <f t="shared" ref="D13:P13" si="5">IFERROR(D12/D$5,"")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6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6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9"/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6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si="8"/>
        <v/>
      </c>
      <c r="E19" s="11" t="str">
        <f t="shared" si="8"/>
        <v/>
      </c>
      <c r="F19" s="11" t="str">
        <f t="shared" si="8"/>
        <v/>
      </c>
      <c r="G19" s="11" t="str">
        <f t="shared" si="8"/>
        <v/>
      </c>
      <c r="H19" s="11" t="str">
        <f t="shared" si="8"/>
        <v/>
      </c>
      <c r="I19" s="11" t="str">
        <f t="shared" si="8"/>
        <v/>
      </c>
      <c r="J19" s="11" t="str">
        <f t="shared" si="8"/>
        <v/>
      </c>
      <c r="K19" s="11" t="str">
        <f t="shared" si="8"/>
        <v/>
      </c>
      <c r="L19" s="11" t="str">
        <f t="shared" si="8"/>
        <v/>
      </c>
      <c r="M19" s="11" t="str">
        <f t="shared" si="8"/>
        <v/>
      </c>
      <c r="N19" s="11" t="str">
        <f t="shared" si="8"/>
        <v/>
      </c>
      <c r="O19" s="14" t="str">
        <f t="shared" ref="O19:P19" si="9">IFERROR(O18/O$5,"")</f>
        <v/>
      </c>
      <c r="P19" s="27" t="str">
        <f t="shared" si="9"/>
        <v/>
      </c>
    </row>
    <row r="20" spans="2:16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si="8"/>
        <v/>
      </c>
      <c r="E21" s="11" t="str">
        <f t="shared" si="8"/>
        <v/>
      </c>
      <c r="F21" s="11" t="str">
        <f t="shared" si="8"/>
        <v/>
      </c>
      <c r="G21" s="11" t="str">
        <f t="shared" si="8"/>
        <v/>
      </c>
      <c r="H21" s="11" t="str">
        <f t="shared" si="8"/>
        <v/>
      </c>
      <c r="I21" s="11" t="str">
        <f t="shared" si="8"/>
        <v/>
      </c>
      <c r="J21" s="11" t="str">
        <f t="shared" si="8"/>
        <v/>
      </c>
      <c r="K21" s="11" t="str">
        <f t="shared" si="8"/>
        <v/>
      </c>
      <c r="L21" s="11" t="str">
        <f t="shared" si="8"/>
        <v/>
      </c>
      <c r="M21" s="11" t="str">
        <f t="shared" si="8"/>
        <v/>
      </c>
      <c r="N21" s="11" t="str">
        <f t="shared" si="8"/>
        <v/>
      </c>
      <c r="O21" s="14" t="str">
        <f t="shared" ref="O21:P21" si="10">IFERROR(O20/O$5,"")</f>
        <v/>
      </c>
      <c r="P21" s="27" t="str">
        <f t="shared" si="10"/>
        <v/>
      </c>
    </row>
    <row r="22" spans="2:16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 t="shared" si="8"/>
        <v/>
      </c>
    </row>
    <row r="24" spans="2:16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 t="shared" si="8"/>
        <v/>
      </c>
    </row>
    <row r="26" spans="2:16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 t="shared" si="8"/>
        <v/>
      </c>
    </row>
    <row r="28" spans="2:16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si="8"/>
        <v/>
      </c>
      <c r="E29" s="11" t="str">
        <f t="shared" si="8"/>
        <v/>
      </c>
      <c r="F29" s="11" t="str">
        <f t="shared" si="8"/>
        <v/>
      </c>
      <c r="G29" s="11" t="str">
        <f t="shared" si="8"/>
        <v/>
      </c>
      <c r="H29" s="11" t="str">
        <f t="shared" si="8"/>
        <v/>
      </c>
      <c r="I29" s="11" t="str">
        <f t="shared" si="8"/>
        <v/>
      </c>
      <c r="J29" s="11" t="str">
        <f t="shared" si="8"/>
        <v/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4" t="str">
        <f t="shared" si="8"/>
        <v/>
      </c>
      <c r="P29" s="27" t="str">
        <f t="shared" si="8"/>
        <v/>
      </c>
    </row>
    <row r="30" spans="2:16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 t="shared" si="8"/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3">D36+D38+D40+D42+D44+D46+D48+D50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outlineLevel="1" x14ac:dyDescent="0.25">
      <c r="B36" s="26" t="str">
        <f>'תחזית רווה'!B36</f>
        <v>הוצאות שכר 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15">IFERROR(D36/D$5,"")</f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 t="shared" si="15"/>
        <v/>
      </c>
      <c r="P37" s="27" t="str">
        <f t="shared" si="15"/>
        <v/>
      </c>
    </row>
    <row r="38" spans="2:16" outlineLevel="1" x14ac:dyDescent="0.25">
      <c r="B38" s="26" t="str">
        <f>'תחזית רווה'!B38</f>
        <v>הוצאות שכר 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outlineLevel="1" x14ac:dyDescent="0.25">
      <c r="B40" s="26" t="str">
        <f>'תחזית רווה'!B40</f>
        <v>הוצאות שכר 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outlineLevel="1" x14ac:dyDescent="0.25">
      <c r="B42" s="26" t="str">
        <f>'תחזית רווה'!B42</f>
        <v>הוצאות שכר 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outlineLevel="1" x14ac:dyDescent="0.25">
      <c r="B44" s="26" t="str">
        <f>'תחזית רווה'!B44</f>
        <v>הוצאות שכר 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outlineLevel="1" x14ac:dyDescent="0.25">
      <c r="B46" s="26" t="str">
        <f>'תחזית רווה'!B46</f>
        <v>הוצאות שכר 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outlineLevel="1" x14ac:dyDescent="0.25">
      <c r="B48" s="26" t="str">
        <f>'תחזית רווה'!B48</f>
        <v>הוצאות שכר 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outlineLevel="1" x14ac:dyDescent="0.25">
      <c r="B50" s="26" t="str">
        <f>'תחזית רווה'!B50</f>
        <v>הוצאות שכר 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2">IFERROR(D50/D$5,"")</f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 t="shared" si="22"/>
        <v/>
      </c>
      <c r="P51" s="27" t="str">
        <f t="shared" si="22"/>
        <v/>
      </c>
    </row>
    <row r="52" spans="2:16" x14ac:dyDescent="0.25">
      <c r="B52" s="43" t="str">
        <f>'תחזית רווה'!B52</f>
        <v>הוצאות קבועות</v>
      </c>
      <c r="C52" s="15">
        <f>'קבועות 14'!C5</f>
        <v>0</v>
      </c>
      <c r="D52" s="15">
        <f>'קבועות 14'!D5</f>
        <v>0</v>
      </c>
      <c r="E52" s="15">
        <f>'קבועות 14'!E5</f>
        <v>0</v>
      </c>
      <c r="F52" s="15">
        <f>'קבועות 14'!F5</f>
        <v>0</v>
      </c>
      <c r="G52" s="15">
        <f>'קבועות 14'!G5</f>
        <v>0</v>
      </c>
      <c r="H52" s="15">
        <f>'קבועות 14'!H5</f>
        <v>0</v>
      </c>
      <c r="I52" s="15">
        <f>'קבועות 14'!I5</f>
        <v>0</v>
      </c>
      <c r="J52" s="15">
        <f>'קבועות 14'!J5</f>
        <v>0</v>
      </c>
      <c r="K52" s="15">
        <f>'קבועות 14'!K5</f>
        <v>0</v>
      </c>
      <c r="L52" s="15">
        <f>'קבועות 14'!L5</f>
        <v>0</v>
      </c>
      <c r="M52" s="15">
        <f>'קבועות 14'!M5</f>
        <v>0</v>
      </c>
      <c r="N52" s="15">
        <f>'קבועות 14'!N5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>C54+C52+C34+C16</f>
        <v>0</v>
      </c>
      <c r="D56" s="15">
        <f t="shared" ref="D56:N56" si="25">D54+D52+D34+D16</f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e">
        <f>'תחזית רווה'!#REF!</f>
        <v>#REF!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e">
        <f>'תחזית רווה'!#REF!</f>
        <v>#REF!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e">
        <f>'תחזית רווה'!#REF!</f>
        <v>#REF!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e">
        <f>'תחזית רווה'!#REF!</f>
        <v>#REF!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e">
        <f>'תחזית רווה'!#REF!</f>
        <v>#REF!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e">
        <f>'תחזית רווה'!#REF!</f>
        <v>#REF!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e">
        <f>'תחזית רווה'!#REF!</f>
        <v>#REF!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e">
        <f>'תחזית רווה'!#REF!</f>
        <v>#REF!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e">
        <f>'תחזית רווה'!#REF!</f>
        <v>#REF!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e">
        <f>'תחזית רווה'!#REF!</f>
        <v>#REF!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e">
        <f>'תחזית רווה'!#REF!</f>
        <v>#REF!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e">
        <f>'תחזית רווה'!#REF!</f>
        <v>#REF!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e">
        <f>'תחזית רווה'!#REF!</f>
        <v>#REF!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e">
        <f>'תחזית רווה'!#REF!</f>
        <v>#REF!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e">
        <f>'תחזית רווה'!#REF!</f>
        <v>#REF!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e">
        <f>'תחזית רווה'!#REF!</f>
        <v>#REF!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e">
        <f>'תחזית רווה'!#REF!</f>
        <v>#REF!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e">
        <f>'תחזית רווה'!#REF!</f>
        <v>#REF!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e">
        <f>'תחזית רווה'!#REF!</f>
        <v>#REF!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e">
        <f>'תחזית רווה'!#REF!</f>
        <v>#REF!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e">
        <f>'תחזית רווה'!#REF!</f>
        <v>#REF!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e">
        <f>'תחזית רווה'!#REF!</f>
        <v>#REF!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e">
        <f>'תחזית רווה'!#REF!</f>
        <v>#REF!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e">
        <f>'תחזית רווה'!#REF!</f>
        <v>#REF!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e">
        <f>'תחזית רווה'!#REF!</f>
        <v>#REF!</v>
      </c>
      <c r="C88" s="15">
        <f>C64-C66-C68-C70-C72-C74-C76-C78-C80-C82-C84+C86</f>
        <v>0</v>
      </c>
      <c r="D88" s="15">
        <f t="shared" ref="D88:N88" si="39">D64-D66-D68-D70-D72-D74-D76-D78-D80-D82-D84+D86</f>
        <v>0</v>
      </c>
      <c r="E88" s="15">
        <f t="shared" si="39"/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e">
        <f>'תחזית רווה'!#REF!</f>
        <v>#REF!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 t="e">
        <f t="shared" si="41"/>
        <v>#VALUE!</v>
      </c>
      <c r="D94" s="39" t="e">
        <f t="shared" si="41"/>
        <v>#VALUE!</v>
      </c>
      <c r="E94" s="39" t="e">
        <f t="shared" si="41"/>
        <v>#VALUE!</v>
      </c>
      <c r="F94" s="39" t="e">
        <f t="shared" si="41"/>
        <v>#VALUE!</v>
      </c>
      <c r="G94" s="39" t="e">
        <f t="shared" si="41"/>
        <v>#VALUE!</v>
      </c>
      <c r="H94" s="39" t="e">
        <f t="shared" si="41"/>
        <v>#VALUE!</v>
      </c>
      <c r="I94" s="39" t="e">
        <f t="shared" si="41"/>
        <v>#VALUE!</v>
      </c>
      <c r="J94" s="39" t="e">
        <f t="shared" si="41"/>
        <v>#VALUE!</v>
      </c>
      <c r="K94" s="39" t="e">
        <f t="shared" si="41"/>
        <v>#VALUE!</v>
      </c>
      <c r="L94" s="39" t="e">
        <f t="shared" si="41"/>
        <v>#VALUE!</v>
      </c>
      <c r="M94" s="39" t="e">
        <f t="shared" si="41"/>
        <v>#VALUE!</v>
      </c>
      <c r="N94" s="39" t="e">
        <f t="shared" si="41"/>
        <v>#VALUE!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הכנסות 1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3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3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3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3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3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 t="str">
        <f t="shared" si="43"/>
        <v>הוצאות שכר 1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3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 t="str">
        <f t="shared" si="43"/>
        <v>הוצאות שכר 2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3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 t="str">
        <f t="shared" si="43"/>
        <v>הוצאות שכר 3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3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 t="str">
        <f t="shared" si="43"/>
        <v>הוצאות שכר 4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3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 t="str">
        <f t="shared" si="43"/>
        <v>הוצאות שכר 5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3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 t="str">
        <f t="shared" si="43"/>
        <v>הוצאות שכר 6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3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 t="str">
        <f t="shared" si="43"/>
        <v>הוצאות שכר 7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3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 t="str">
        <f t="shared" si="43"/>
        <v>הוצאות שכר 8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3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3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3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3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3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3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3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3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3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3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3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3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3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4">O63</f>
        <v>0</v>
      </c>
    </row>
    <row r="154" spans="2:15" x14ac:dyDescent="0.25">
      <c r="B154" s="26" t="e">
        <f t="shared" si="43"/>
        <v>#REF!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e">
        <f t="shared" si="43"/>
        <v>#REF!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e">
        <f t="shared" si="43"/>
        <v>#REF!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e">
        <f t="shared" si="43"/>
        <v>#REF!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e">
        <f t="shared" si="43"/>
        <v>#REF!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e">
        <f t="shared" si="43"/>
        <v>#REF!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e">
        <f t="shared" si="43"/>
        <v>#REF!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e">
        <f t="shared" si="43"/>
        <v>#REF!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e">
        <f t="shared" si="43"/>
        <v>#REF!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e">
        <f t="shared" si="43"/>
        <v>#REF!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e">
        <f t="shared" si="43"/>
        <v>#REF!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e">
        <f t="shared" si="43"/>
        <v>#REF!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e">
        <f t="shared" si="43"/>
        <v>#REF!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e">
        <f t="shared" si="43"/>
        <v>#REF!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e">
        <f t="shared" si="43"/>
        <v>#REF!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e">
        <f t="shared" si="43"/>
        <v>#REF!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e">
        <f t="shared" si="43"/>
        <v>#REF!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e">
        <f t="shared" si="43"/>
        <v>#REF!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e">
        <f t="shared" ref="B172:B179" si="45">B82</f>
        <v>#REF!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e">
        <f t="shared" si="45"/>
        <v>#REF!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e">
        <f t="shared" si="45"/>
        <v>#REF!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e">
        <f t="shared" si="45"/>
        <v>#REF!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e">
        <f t="shared" si="45"/>
        <v>#REF!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e">
        <f t="shared" si="45"/>
        <v>#REF!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e">
        <f t="shared" si="45"/>
        <v>#REF!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e">
        <f t="shared" si="45"/>
        <v>#REF!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O41"/>
  <sheetViews>
    <sheetView showGridLines="0" rightToLeft="1" zoomScale="85" zoomScaleNormal="85" zoomScaleSheetLayoutView="7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E19" sqref="E19"/>
    </sheetView>
  </sheetViews>
  <sheetFormatPr defaultColWidth="9" defaultRowHeight="14" x14ac:dyDescent="0.3"/>
  <cols>
    <col min="1" max="1" width="3.75" style="69" customWidth="1"/>
    <col min="2" max="2" width="3.33203125" style="69" customWidth="1"/>
    <col min="3" max="3" width="24.33203125" style="70" bestFit="1" customWidth="1"/>
    <col min="4" max="4" width="16.33203125" style="69" customWidth="1"/>
    <col min="5" max="5" width="10.08203125" style="69" bestFit="1" customWidth="1"/>
    <col min="6" max="6" width="16.58203125" style="69" bestFit="1" customWidth="1"/>
    <col min="7" max="7" width="12.08203125" style="69" bestFit="1" customWidth="1"/>
    <col min="8" max="8" width="9" style="69" bestFit="1" customWidth="1"/>
    <col min="9" max="9" width="5.33203125" style="69" customWidth="1"/>
    <col min="10" max="15" width="10.08203125" style="69" bestFit="1" customWidth="1"/>
    <col min="16" max="16384" width="9" style="69"/>
  </cols>
  <sheetData>
    <row r="1" spans="2:15" x14ac:dyDescent="0.3"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2:15" x14ac:dyDescent="0.3">
      <c r="C2" s="70" t="s">
        <v>29</v>
      </c>
      <c r="D2" s="70"/>
      <c r="E2" s="70"/>
      <c r="F2" s="70" t="s">
        <v>13</v>
      </c>
      <c r="G2" s="70"/>
      <c r="H2" s="70"/>
      <c r="I2" s="70"/>
      <c r="J2" s="70"/>
      <c r="K2" s="70"/>
      <c r="L2" s="70"/>
      <c r="M2" s="70"/>
      <c r="N2" s="70"/>
      <c r="O2" s="70"/>
    </row>
    <row r="3" spans="2:15" x14ac:dyDescent="0.3"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2:15" x14ac:dyDescent="0.3">
      <c r="C4" s="75" t="s">
        <v>30</v>
      </c>
      <c r="D4" s="75" t="s">
        <v>27</v>
      </c>
      <c r="E4" s="92"/>
      <c r="F4" s="75" t="s">
        <v>30</v>
      </c>
      <c r="G4" s="75" t="s">
        <v>27</v>
      </c>
      <c r="H4" s="75" t="s">
        <v>0</v>
      </c>
      <c r="I4" s="92"/>
      <c r="J4" s="92"/>
      <c r="K4" s="92"/>
      <c r="L4" s="92"/>
      <c r="M4" s="92"/>
      <c r="N4" s="70"/>
      <c r="O4" s="70"/>
    </row>
    <row r="5" spans="2:15" x14ac:dyDescent="0.3">
      <c r="C5" s="129" t="s">
        <v>73</v>
      </c>
      <c r="D5" s="130"/>
      <c r="E5" s="92"/>
      <c r="F5" s="129" t="s">
        <v>32</v>
      </c>
      <c r="G5" s="130"/>
      <c r="H5" s="131" t="str">
        <f>IFERROR(G5/$G$12,"")</f>
        <v/>
      </c>
      <c r="I5" s="92"/>
      <c r="J5" s="92"/>
      <c r="K5" s="92"/>
      <c r="L5" s="92"/>
      <c r="M5" s="92"/>
      <c r="N5" s="70"/>
      <c r="O5" s="70"/>
    </row>
    <row r="6" spans="2:15" x14ac:dyDescent="0.3">
      <c r="C6" s="132" t="s">
        <v>74</v>
      </c>
      <c r="D6" s="78"/>
      <c r="E6" s="92"/>
      <c r="F6" s="132" t="s">
        <v>33</v>
      </c>
      <c r="G6" s="78"/>
      <c r="H6" s="131" t="str">
        <f t="shared" ref="H6:H12" si="0">IFERROR(G6/$G$12,"")</f>
        <v/>
      </c>
      <c r="I6" s="92"/>
      <c r="J6" s="92"/>
      <c r="K6" s="92"/>
      <c r="L6" s="92"/>
      <c r="M6" s="92"/>
      <c r="N6" s="70"/>
      <c r="O6" s="70"/>
    </row>
    <row r="7" spans="2:15" x14ac:dyDescent="0.3">
      <c r="C7" s="132" t="s">
        <v>75</v>
      </c>
      <c r="D7" s="78"/>
      <c r="E7" s="92"/>
      <c r="F7" s="132"/>
      <c r="G7" s="78"/>
      <c r="H7" s="131" t="str">
        <f t="shared" si="0"/>
        <v/>
      </c>
      <c r="I7" s="92"/>
      <c r="J7" s="92"/>
      <c r="K7" s="92"/>
      <c r="L7" s="92"/>
      <c r="M7" s="92"/>
      <c r="N7" s="70"/>
      <c r="O7" s="70"/>
    </row>
    <row r="8" spans="2:15" x14ac:dyDescent="0.3">
      <c r="C8" s="132" t="s">
        <v>76</v>
      </c>
      <c r="D8" s="78"/>
      <c r="E8" s="92"/>
      <c r="F8" s="132"/>
      <c r="G8" s="78"/>
      <c r="H8" s="131" t="str">
        <f t="shared" si="0"/>
        <v/>
      </c>
      <c r="I8" s="92"/>
      <c r="J8" s="92"/>
      <c r="K8" s="92"/>
      <c r="L8" s="92"/>
      <c r="M8" s="92"/>
      <c r="N8" s="70"/>
      <c r="O8" s="70"/>
    </row>
    <row r="9" spans="2:15" x14ac:dyDescent="0.3">
      <c r="C9" s="132" t="s">
        <v>77</v>
      </c>
      <c r="D9" s="78"/>
      <c r="E9" s="92"/>
      <c r="F9" s="132"/>
      <c r="G9" s="78"/>
      <c r="H9" s="131" t="str">
        <f t="shared" si="0"/>
        <v/>
      </c>
      <c r="I9" s="92"/>
      <c r="J9" s="92"/>
      <c r="K9" s="92"/>
      <c r="L9" s="92"/>
      <c r="M9" s="92"/>
      <c r="N9" s="70"/>
      <c r="O9" s="70"/>
    </row>
    <row r="10" spans="2:15" x14ac:dyDescent="0.3">
      <c r="C10" s="132" t="s">
        <v>78</v>
      </c>
      <c r="D10" s="78"/>
      <c r="E10" s="92"/>
      <c r="F10" s="132"/>
      <c r="G10" s="78"/>
      <c r="H10" s="131" t="str">
        <f t="shared" si="0"/>
        <v/>
      </c>
      <c r="I10" s="92"/>
      <c r="J10" s="92"/>
      <c r="K10" s="92"/>
      <c r="L10" s="92"/>
      <c r="M10" s="92"/>
      <c r="N10" s="70"/>
      <c r="O10" s="70"/>
    </row>
    <row r="11" spans="2:15" x14ac:dyDescent="0.3">
      <c r="C11" s="132" t="s">
        <v>79</v>
      </c>
      <c r="D11" s="78"/>
      <c r="E11" s="92"/>
      <c r="F11" s="132" t="s">
        <v>31</v>
      </c>
      <c r="G11" s="78"/>
      <c r="H11" s="131" t="str">
        <f t="shared" si="0"/>
        <v/>
      </c>
      <c r="I11" s="92"/>
      <c r="J11" s="92"/>
      <c r="K11" s="92"/>
      <c r="L11" s="92"/>
      <c r="M11" s="92"/>
      <c r="N11" s="70"/>
      <c r="O11" s="70"/>
    </row>
    <row r="12" spans="2:15" x14ac:dyDescent="0.3">
      <c r="C12" s="132" t="s">
        <v>80</v>
      </c>
      <c r="D12" s="78"/>
      <c r="E12" s="92"/>
      <c r="F12" s="146" t="s">
        <v>1</v>
      </c>
      <c r="G12" s="147">
        <f>SUM(G5:G11)</f>
        <v>0</v>
      </c>
      <c r="H12" s="148" t="str">
        <f t="shared" si="0"/>
        <v/>
      </c>
      <c r="I12" s="92"/>
      <c r="J12" s="92"/>
      <c r="K12" s="92"/>
      <c r="L12" s="92"/>
      <c r="M12" s="92"/>
      <c r="N12" s="70"/>
      <c r="O12" s="70"/>
    </row>
    <row r="13" spans="2:15" x14ac:dyDescent="0.3">
      <c r="C13" s="132" t="s">
        <v>81</v>
      </c>
      <c r="D13" s="78"/>
      <c r="E13" s="92"/>
      <c r="F13" s="92"/>
      <c r="G13" s="92"/>
      <c r="H13" s="92"/>
      <c r="I13" s="92"/>
      <c r="J13" s="92"/>
      <c r="K13" s="92"/>
      <c r="L13" s="92"/>
      <c r="M13" s="92"/>
      <c r="N13" s="70"/>
      <c r="O13" s="70"/>
    </row>
    <row r="14" spans="2:15" x14ac:dyDescent="0.3">
      <c r="B14" s="133"/>
      <c r="C14" s="132" t="s">
        <v>82</v>
      </c>
      <c r="D14" s="78"/>
      <c r="E14" s="92"/>
      <c r="F14" s="146" t="s">
        <v>90</v>
      </c>
      <c r="G14" s="147">
        <f>G12-D41</f>
        <v>0</v>
      </c>
      <c r="H14" s="148" t="str">
        <f>IFERROR(G14/D41,"")</f>
        <v/>
      </c>
      <c r="I14" s="92"/>
      <c r="J14" s="92"/>
      <c r="K14" s="92"/>
      <c r="L14" s="92"/>
      <c r="M14" s="92"/>
      <c r="N14" s="70"/>
      <c r="O14" s="70"/>
    </row>
    <row r="15" spans="2:15" x14ac:dyDescent="0.3">
      <c r="B15" s="133"/>
      <c r="C15" s="132" t="s">
        <v>83</v>
      </c>
      <c r="D15" s="78"/>
      <c r="E15" s="92"/>
      <c r="F15" s="92"/>
      <c r="G15" s="92"/>
      <c r="H15" s="92"/>
      <c r="I15" s="92"/>
      <c r="J15" s="92"/>
      <c r="K15" s="92"/>
      <c r="L15" s="92"/>
      <c r="M15" s="92"/>
      <c r="N15" s="70"/>
      <c r="O15" s="70"/>
    </row>
    <row r="16" spans="2:15" x14ac:dyDescent="0.3">
      <c r="B16" s="133"/>
      <c r="C16" s="132" t="s">
        <v>84</v>
      </c>
      <c r="D16" s="78"/>
      <c r="E16" s="92"/>
      <c r="F16" s="92"/>
      <c r="G16" s="92"/>
      <c r="H16" s="92"/>
      <c r="I16" s="92"/>
      <c r="J16" s="92"/>
      <c r="K16" s="92"/>
      <c r="L16" s="92"/>
      <c r="M16" s="92"/>
      <c r="N16" s="70"/>
      <c r="O16" s="70"/>
    </row>
    <row r="17" spans="2:15" x14ac:dyDescent="0.3">
      <c r="B17" s="133"/>
      <c r="C17" s="134" t="s">
        <v>85</v>
      </c>
      <c r="D17" s="78"/>
      <c r="E17" s="92"/>
      <c r="F17" s="92"/>
      <c r="G17" s="92"/>
      <c r="H17" s="92"/>
      <c r="I17" s="92"/>
      <c r="J17" s="92"/>
      <c r="K17" s="92"/>
      <c r="L17" s="92"/>
      <c r="M17" s="92"/>
      <c r="N17" s="70"/>
      <c r="O17" s="70"/>
    </row>
    <row r="18" spans="2:15" x14ac:dyDescent="0.3">
      <c r="B18" s="133"/>
      <c r="C18" s="134" t="s">
        <v>62</v>
      </c>
      <c r="D18" s="78"/>
      <c r="E18" s="92"/>
      <c r="F18" s="92"/>
      <c r="G18" s="92"/>
      <c r="H18" s="92"/>
      <c r="I18" s="92"/>
      <c r="J18" s="92"/>
      <c r="K18" s="92"/>
      <c r="L18" s="92"/>
      <c r="M18" s="92"/>
      <c r="N18" s="70"/>
      <c r="O18" s="70"/>
    </row>
    <row r="19" spans="2:15" x14ac:dyDescent="0.3">
      <c r="B19" s="133"/>
      <c r="C19" s="132" t="s">
        <v>86</v>
      </c>
      <c r="D19" s="78"/>
      <c r="E19" s="92"/>
      <c r="F19" s="92"/>
      <c r="G19" s="92"/>
      <c r="H19" s="92"/>
      <c r="I19" s="92"/>
      <c r="J19" s="92"/>
      <c r="K19" s="92"/>
      <c r="L19" s="92"/>
      <c r="M19" s="92"/>
      <c r="N19" s="70"/>
      <c r="O19" s="70"/>
    </row>
    <row r="20" spans="2:15" x14ac:dyDescent="0.3">
      <c r="B20" s="133"/>
      <c r="C20" s="132" t="s">
        <v>87</v>
      </c>
      <c r="D20" s="78"/>
      <c r="E20" s="92"/>
      <c r="F20" s="92"/>
      <c r="G20" s="92"/>
      <c r="H20" s="92"/>
      <c r="I20" s="92"/>
      <c r="J20" s="92"/>
      <c r="K20" s="92"/>
      <c r="L20" s="92"/>
      <c r="M20" s="92"/>
      <c r="N20" s="70"/>
      <c r="O20" s="70"/>
    </row>
    <row r="21" spans="2:15" x14ac:dyDescent="0.3">
      <c r="B21" s="133"/>
      <c r="C21" s="132" t="s">
        <v>88</v>
      </c>
      <c r="D21" s="78"/>
      <c r="E21" s="92"/>
      <c r="F21" s="92"/>
      <c r="G21" s="92"/>
      <c r="H21" s="92"/>
      <c r="I21" s="92"/>
      <c r="J21" s="92"/>
      <c r="K21" s="92"/>
      <c r="L21" s="92"/>
      <c r="M21" s="92"/>
      <c r="N21" s="70"/>
      <c r="O21" s="70"/>
    </row>
    <row r="22" spans="2:15" x14ac:dyDescent="0.3">
      <c r="B22" s="133"/>
      <c r="C22" s="132" t="s">
        <v>89</v>
      </c>
      <c r="D22" s="78"/>
      <c r="E22" s="92"/>
      <c r="F22" s="92"/>
      <c r="G22" s="92"/>
      <c r="H22" s="92"/>
      <c r="I22" s="92"/>
      <c r="J22" s="92"/>
      <c r="K22" s="92"/>
      <c r="L22" s="92"/>
      <c r="M22" s="92"/>
      <c r="N22" s="70"/>
      <c r="O22" s="70"/>
    </row>
    <row r="23" spans="2:15" x14ac:dyDescent="0.3">
      <c r="C23" s="132" t="s">
        <v>91</v>
      </c>
      <c r="D23" s="78"/>
      <c r="E23" s="92"/>
      <c r="F23" s="92"/>
      <c r="G23" s="92"/>
      <c r="H23" s="92"/>
      <c r="I23" s="92"/>
      <c r="J23" s="92"/>
      <c r="K23" s="92"/>
      <c r="L23" s="92"/>
      <c r="M23" s="92"/>
      <c r="N23" s="70"/>
      <c r="O23" s="70"/>
    </row>
    <row r="24" spans="2:15" x14ac:dyDescent="0.3">
      <c r="C24" s="132"/>
      <c r="D24" s="78"/>
      <c r="E24" s="92"/>
      <c r="F24" s="92"/>
      <c r="G24" s="92"/>
      <c r="H24" s="92"/>
      <c r="I24" s="92"/>
      <c r="J24" s="92"/>
      <c r="K24" s="92"/>
      <c r="L24" s="92"/>
      <c r="M24" s="92"/>
      <c r="N24" s="70"/>
      <c r="O24" s="70"/>
    </row>
    <row r="25" spans="2:15" x14ac:dyDescent="0.3">
      <c r="C25" s="132"/>
      <c r="D25" s="78"/>
      <c r="E25" s="92"/>
      <c r="F25" s="92"/>
      <c r="G25" s="92"/>
      <c r="H25" s="92"/>
      <c r="I25" s="92"/>
      <c r="J25" s="92"/>
      <c r="K25" s="92"/>
      <c r="L25" s="92"/>
      <c r="M25" s="92"/>
      <c r="N25" s="70"/>
      <c r="O25" s="70"/>
    </row>
    <row r="26" spans="2:15" x14ac:dyDescent="0.3">
      <c r="B26" s="133"/>
      <c r="C26" s="132"/>
      <c r="D26" s="78"/>
      <c r="E26" s="92"/>
      <c r="F26" s="92"/>
      <c r="G26" s="92"/>
      <c r="H26" s="92"/>
      <c r="I26" s="92"/>
      <c r="J26" s="92"/>
      <c r="K26" s="92"/>
      <c r="L26" s="92"/>
      <c r="M26" s="92"/>
      <c r="N26" s="70"/>
      <c r="O26" s="70"/>
    </row>
    <row r="27" spans="2:15" x14ac:dyDescent="0.3">
      <c r="B27" s="133"/>
      <c r="C27" s="132"/>
      <c r="D27" s="78"/>
      <c r="E27" s="92"/>
      <c r="F27" s="92"/>
      <c r="G27" s="92"/>
      <c r="H27" s="92"/>
      <c r="I27" s="92"/>
      <c r="J27" s="92"/>
      <c r="K27" s="92"/>
      <c r="L27" s="92"/>
      <c r="M27" s="92"/>
      <c r="N27" s="70"/>
      <c r="O27" s="70"/>
    </row>
    <row r="28" spans="2:15" x14ac:dyDescent="0.3">
      <c r="B28" s="133"/>
      <c r="C28" s="132"/>
      <c r="D28" s="78"/>
      <c r="E28" s="92"/>
      <c r="F28" s="92"/>
      <c r="G28" s="92"/>
      <c r="H28" s="92"/>
      <c r="I28" s="92"/>
      <c r="J28" s="92"/>
      <c r="K28" s="92"/>
      <c r="L28" s="92"/>
      <c r="M28" s="92"/>
      <c r="N28" s="70"/>
      <c r="O28" s="70"/>
    </row>
    <row r="29" spans="2:15" x14ac:dyDescent="0.3">
      <c r="B29" s="133"/>
      <c r="C29" s="132"/>
      <c r="D29" s="78"/>
      <c r="E29" s="92"/>
      <c r="F29" s="92"/>
      <c r="G29" s="92"/>
      <c r="H29" s="92"/>
      <c r="I29" s="92"/>
      <c r="J29" s="92"/>
      <c r="K29" s="92"/>
      <c r="L29" s="92"/>
      <c r="M29" s="92"/>
      <c r="N29" s="70"/>
      <c r="O29" s="70"/>
    </row>
    <row r="30" spans="2:15" x14ac:dyDescent="0.3">
      <c r="B30" s="133"/>
      <c r="C30" s="132"/>
      <c r="D30" s="78"/>
      <c r="E30" s="92"/>
      <c r="F30" s="92"/>
      <c r="G30" s="92"/>
      <c r="H30" s="92"/>
      <c r="I30" s="92"/>
      <c r="J30" s="92"/>
      <c r="K30" s="92"/>
      <c r="L30" s="92"/>
      <c r="M30" s="92"/>
      <c r="N30" s="70"/>
      <c r="O30" s="70"/>
    </row>
    <row r="31" spans="2:15" x14ac:dyDescent="0.3">
      <c r="C31" s="132"/>
      <c r="D31" s="78"/>
      <c r="E31" s="92"/>
      <c r="F31" s="92"/>
      <c r="G31" s="92"/>
      <c r="H31" s="92"/>
      <c r="I31" s="92"/>
      <c r="J31" s="92"/>
      <c r="K31" s="92"/>
      <c r="L31" s="92"/>
      <c r="M31" s="92"/>
      <c r="N31" s="70"/>
      <c r="O31" s="70"/>
    </row>
    <row r="32" spans="2:15" x14ac:dyDescent="0.3">
      <c r="C32" s="132"/>
      <c r="D32" s="78"/>
      <c r="E32" s="92"/>
      <c r="F32" s="92"/>
      <c r="G32" s="92"/>
      <c r="H32" s="92"/>
      <c r="I32" s="92"/>
      <c r="J32" s="92"/>
      <c r="K32" s="92"/>
      <c r="L32" s="92"/>
      <c r="M32" s="92"/>
      <c r="N32" s="70"/>
      <c r="O32" s="70"/>
    </row>
    <row r="33" spans="3:15" x14ac:dyDescent="0.3">
      <c r="C33" s="132"/>
      <c r="D33" s="78"/>
      <c r="E33" s="92"/>
      <c r="F33" s="92"/>
      <c r="G33" s="92"/>
      <c r="H33" s="92"/>
      <c r="I33" s="92"/>
      <c r="J33" s="92"/>
      <c r="K33" s="92"/>
      <c r="L33" s="92"/>
      <c r="M33" s="92"/>
      <c r="N33" s="70"/>
      <c r="O33" s="70"/>
    </row>
    <row r="34" spans="3:15" x14ac:dyDescent="0.3">
      <c r="C34" s="132"/>
      <c r="D34" s="78"/>
      <c r="E34" s="92"/>
      <c r="F34" s="92"/>
      <c r="G34" s="92"/>
      <c r="H34" s="92"/>
      <c r="I34" s="92"/>
      <c r="J34" s="92"/>
      <c r="K34" s="92"/>
      <c r="L34" s="92"/>
      <c r="M34" s="92"/>
      <c r="N34" s="70"/>
      <c r="O34" s="70"/>
    </row>
    <row r="35" spans="3:15" x14ac:dyDescent="0.3">
      <c r="C35" s="132"/>
      <c r="D35" s="78"/>
      <c r="E35" s="92"/>
      <c r="F35" s="92"/>
      <c r="G35" s="92"/>
      <c r="H35" s="92"/>
      <c r="I35" s="92"/>
      <c r="J35" s="92"/>
      <c r="K35" s="92"/>
      <c r="L35" s="92"/>
      <c r="M35" s="92"/>
      <c r="N35" s="70"/>
      <c r="O35" s="70"/>
    </row>
    <row r="36" spans="3:15" x14ac:dyDescent="0.3">
      <c r="C36" s="132"/>
      <c r="D36" s="78"/>
      <c r="E36" s="92"/>
      <c r="F36" s="92"/>
      <c r="G36" s="92"/>
      <c r="H36" s="92"/>
      <c r="I36" s="92"/>
      <c r="J36" s="92"/>
      <c r="K36" s="92"/>
      <c r="L36" s="92"/>
      <c r="M36" s="92"/>
      <c r="N36" s="70"/>
      <c r="O36" s="70"/>
    </row>
    <row r="37" spans="3:15" x14ac:dyDescent="0.3">
      <c r="C37" s="132"/>
      <c r="D37" s="78"/>
      <c r="E37" s="92"/>
      <c r="H37" s="92"/>
      <c r="I37" s="92"/>
      <c r="J37" s="92"/>
      <c r="K37" s="92"/>
      <c r="L37" s="92"/>
      <c r="M37" s="92"/>
      <c r="N37" s="70"/>
      <c r="O37" s="70"/>
    </row>
    <row r="38" spans="3:15" x14ac:dyDescent="0.3">
      <c r="C38" s="132"/>
      <c r="D38" s="78"/>
      <c r="E38" s="92"/>
      <c r="H38" s="92"/>
      <c r="I38" s="92"/>
      <c r="J38" s="92"/>
      <c r="K38" s="92"/>
      <c r="L38" s="92"/>
      <c r="M38" s="92"/>
      <c r="N38" s="70"/>
      <c r="O38" s="70"/>
    </row>
    <row r="39" spans="3:15" x14ac:dyDescent="0.3">
      <c r="C39" s="132"/>
      <c r="D39" s="78"/>
      <c r="E39" s="92"/>
      <c r="H39" s="92"/>
      <c r="I39" s="92"/>
      <c r="J39" s="92"/>
      <c r="K39" s="92"/>
      <c r="L39" s="92"/>
      <c r="M39" s="92"/>
      <c r="N39" s="70"/>
      <c r="O39" s="70"/>
    </row>
    <row r="40" spans="3:15" x14ac:dyDescent="0.3">
      <c r="C40" s="132" t="s">
        <v>35</v>
      </c>
      <c r="D40" s="135">
        <f>0.15*SUM(D5:D39)</f>
        <v>0</v>
      </c>
    </row>
    <row r="41" spans="3:15" x14ac:dyDescent="0.3">
      <c r="C41" s="146" t="s">
        <v>1</v>
      </c>
      <c r="D41" s="147">
        <f>SUM(D5:D40)</f>
        <v>0</v>
      </c>
      <c r="E41" s="74"/>
    </row>
  </sheetData>
  <phoneticPr fontId="11" type="noConversion"/>
  <pageMargins left="0.7" right="0.7" top="0.75" bottom="0.75" header="0.3" footer="0.3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6" sqref="C6:N16"/>
    </sheetView>
  </sheetViews>
  <sheetFormatPr defaultColWidth="9" defaultRowHeight="13.5" x14ac:dyDescent="0.25"/>
  <cols>
    <col min="1" max="1" width="2.5" style="1" customWidth="1"/>
    <col min="2" max="2" width="13.58203125" style="1" bestFit="1" customWidth="1"/>
    <col min="3" max="14" width="9" style="1"/>
    <col min="15" max="16" width="10" style="1" bestFit="1" customWidth="1"/>
    <col min="17" max="17" width="14" style="2" bestFit="1" customWidth="1"/>
    <col min="18" max="18" width="9.75" style="1" bestFit="1" customWidth="1"/>
    <col min="19" max="16384" width="9" style="1"/>
  </cols>
  <sheetData>
    <row r="2" spans="2:18" x14ac:dyDescent="0.25">
      <c r="B2" s="13" t="s">
        <v>12</v>
      </c>
      <c r="C2" s="25" t="e">
        <f>C4</f>
        <v>#VALUE!</v>
      </c>
    </row>
    <row r="3" spans="2:18" ht="19.5" customHeight="1" thickBot="1" x14ac:dyDescent="0.3"/>
    <row r="4" spans="2:18" x14ac:dyDescent="0.25">
      <c r="B4" s="38"/>
      <c r="C4" s="39" t="e">
        <f>DATE(YEAR('תחזית רווה'!C4),MONTH('תחזית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55" t="s">
        <v>1</v>
      </c>
      <c r="P4" s="55" t="s">
        <v>2</v>
      </c>
      <c r="Q4" s="60" t="s">
        <v>25</v>
      </c>
      <c r="R4" s="61" t="s">
        <v>26</v>
      </c>
    </row>
    <row r="5" spans="2:18" x14ac:dyDescent="0.25">
      <c r="B5" s="28" t="s">
        <v>17</v>
      </c>
      <c r="C5" s="7">
        <f>SUM(C6:C55)</f>
        <v>25735</v>
      </c>
      <c r="D5" s="7">
        <f t="shared" ref="D5:N5" si="1">SUM(D6:D55)</f>
        <v>25735</v>
      </c>
      <c r="E5" s="7">
        <f t="shared" si="1"/>
        <v>25735</v>
      </c>
      <c r="F5" s="7">
        <f t="shared" si="1"/>
        <v>25735</v>
      </c>
      <c r="G5" s="7">
        <f t="shared" si="1"/>
        <v>25735</v>
      </c>
      <c r="H5" s="7">
        <f t="shared" si="1"/>
        <v>25735</v>
      </c>
      <c r="I5" s="7">
        <f t="shared" si="1"/>
        <v>25735</v>
      </c>
      <c r="J5" s="7">
        <f t="shared" si="1"/>
        <v>25735</v>
      </c>
      <c r="K5" s="7">
        <f t="shared" si="1"/>
        <v>25735</v>
      </c>
      <c r="L5" s="7">
        <f t="shared" si="1"/>
        <v>25735</v>
      </c>
      <c r="M5" s="7">
        <f t="shared" si="1"/>
        <v>25735</v>
      </c>
      <c r="N5" s="7">
        <f t="shared" si="1"/>
        <v>25735</v>
      </c>
      <c r="O5" s="8">
        <f>SUM(C5:N5)</f>
        <v>308820</v>
      </c>
      <c r="P5" s="7">
        <f>IFERROR(O5/(12-COUNTIF(C5:N5,0)),0)</f>
        <v>25735</v>
      </c>
      <c r="Q5" s="62"/>
      <c r="R5" s="63" t="str">
        <f>IFERROR(IF(O5=0,"",O5/#REF!),"")</f>
        <v/>
      </c>
    </row>
    <row r="6" spans="2:18" x14ac:dyDescent="0.25">
      <c r="B6" s="68" t="str">
        <f>קבועות!B6</f>
        <v>שכירות</v>
      </c>
      <c r="C6" s="23">
        <v>15000</v>
      </c>
      <c r="D6" s="23">
        <v>15000</v>
      </c>
      <c r="E6" s="23">
        <v>15000</v>
      </c>
      <c r="F6" s="23">
        <v>15000</v>
      </c>
      <c r="G6" s="23">
        <v>15000</v>
      </c>
      <c r="H6" s="23">
        <v>15000</v>
      </c>
      <c r="I6" s="23">
        <v>15000</v>
      </c>
      <c r="J6" s="23">
        <v>15000</v>
      </c>
      <c r="K6" s="23">
        <v>15000</v>
      </c>
      <c r="L6" s="23">
        <v>15000</v>
      </c>
      <c r="M6" s="23">
        <v>15000</v>
      </c>
      <c r="N6" s="23">
        <v>15000</v>
      </c>
      <c r="O6" s="10">
        <f>SUM(C6:N6)</f>
        <v>180000</v>
      </c>
      <c r="P6" s="9">
        <f>IFERROR(AVERAGE(C6:N6),"")</f>
        <v>15000</v>
      </c>
      <c r="Q6" s="64">
        <f>IFERROR(P6/$P$5,"")</f>
        <v>0.58286380415776184</v>
      </c>
      <c r="R6" s="65" t="str">
        <f>IFERROR(IF(O6=0,"",O6/#REF!),"")</f>
        <v/>
      </c>
    </row>
    <row r="7" spans="2:18" x14ac:dyDescent="0.25">
      <c r="B7" s="26" t="str">
        <f>קבועות!B7</f>
        <v>מיסי עירייה</v>
      </c>
      <c r="C7" s="9">
        <v>4000</v>
      </c>
      <c r="D7" s="9">
        <v>4000</v>
      </c>
      <c r="E7" s="9">
        <v>4000</v>
      </c>
      <c r="F7" s="9">
        <v>4000</v>
      </c>
      <c r="G7" s="9">
        <v>4000</v>
      </c>
      <c r="H7" s="9">
        <v>4000</v>
      </c>
      <c r="I7" s="9">
        <v>4000</v>
      </c>
      <c r="J7" s="9">
        <v>4000</v>
      </c>
      <c r="K7" s="9">
        <v>4000</v>
      </c>
      <c r="L7" s="9">
        <v>4000</v>
      </c>
      <c r="M7" s="9">
        <v>4000</v>
      </c>
      <c r="N7" s="9">
        <v>4000</v>
      </c>
      <c r="O7" s="10">
        <f t="shared" ref="O7:O55" si="2">SUM(C7:N7)</f>
        <v>48000</v>
      </c>
      <c r="P7" s="9">
        <f t="shared" ref="P7:P55" si="3">IFERROR(AVERAGE(C7:N7),"")</f>
        <v>4000</v>
      </c>
      <c r="Q7" s="64">
        <f t="shared" ref="Q7:Q55" si="4">IFERROR(P7/$P$5,"")</f>
        <v>0.15543034777540315</v>
      </c>
      <c r="R7" s="65" t="str">
        <f>IFERROR(IF(O7=0,"",O7/#REF!),"")</f>
        <v/>
      </c>
    </row>
    <row r="8" spans="2:18" x14ac:dyDescent="0.25">
      <c r="B8" s="26" t="str">
        <f>קבועות!B8</f>
        <v>אנרגיה</v>
      </c>
      <c r="C8" s="9">
        <v>875</v>
      </c>
      <c r="D8" s="9">
        <v>875</v>
      </c>
      <c r="E8" s="9">
        <v>875</v>
      </c>
      <c r="F8" s="9">
        <v>875</v>
      </c>
      <c r="G8" s="9">
        <v>875</v>
      </c>
      <c r="H8" s="9">
        <v>875</v>
      </c>
      <c r="I8" s="9">
        <v>875</v>
      </c>
      <c r="J8" s="9">
        <v>875</v>
      </c>
      <c r="K8" s="9">
        <v>875</v>
      </c>
      <c r="L8" s="9">
        <v>875</v>
      </c>
      <c r="M8" s="9">
        <v>875</v>
      </c>
      <c r="N8" s="9">
        <v>875</v>
      </c>
      <c r="O8" s="10">
        <f t="shared" si="2"/>
        <v>10500</v>
      </c>
      <c r="P8" s="9">
        <f t="shared" si="3"/>
        <v>875</v>
      </c>
      <c r="Q8" s="64">
        <f t="shared" si="4"/>
        <v>3.4000388575869442E-2</v>
      </c>
      <c r="R8" s="65" t="str">
        <f>IFERROR(IF(O8=0,"",O8/#REF!),"")</f>
        <v/>
      </c>
    </row>
    <row r="9" spans="2:18" x14ac:dyDescent="0.25">
      <c r="B9" s="26" t="str">
        <f>קבועות!B9</f>
        <v>שירותים מקצועיים</v>
      </c>
      <c r="C9" s="9">
        <v>700</v>
      </c>
      <c r="D9" s="9">
        <v>700</v>
      </c>
      <c r="E9" s="9">
        <v>700</v>
      </c>
      <c r="F9" s="9">
        <v>700</v>
      </c>
      <c r="G9" s="9">
        <v>700</v>
      </c>
      <c r="H9" s="9">
        <v>700</v>
      </c>
      <c r="I9" s="9">
        <v>700</v>
      </c>
      <c r="J9" s="9">
        <v>700</v>
      </c>
      <c r="K9" s="9">
        <v>700</v>
      </c>
      <c r="L9" s="9">
        <v>700</v>
      </c>
      <c r="M9" s="9">
        <v>700</v>
      </c>
      <c r="N9" s="9">
        <v>700</v>
      </c>
      <c r="O9" s="10">
        <f t="shared" si="2"/>
        <v>8400</v>
      </c>
      <c r="P9" s="9">
        <f t="shared" si="3"/>
        <v>700</v>
      </c>
      <c r="Q9" s="64">
        <f t="shared" si="4"/>
        <v>2.7200310860695551E-2</v>
      </c>
      <c r="R9" s="65" t="str">
        <f>IFERROR(IF(O9=0,"",O9/#REF!),"")</f>
        <v/>
      </c>
    </row>
    <row r="10" spans="2:18" x14ac:dyDescent="0.25">
      <c r="B10" s="26" t="str">
        <f>קבועות!B10</f>
        <v>ביטוחים</v>
      </c>
      <c r="C10" s="9">
        <v>2000</v>
      </c>
      <c r="D10" s="9">
        <v>2000</v>
      </c>
      <c r="E10" s="9">
        <v>2000</v>
      </c>
      <c r="F10" s="9">
        <v>2000</v>
      </c>
      <c r="G10" s="9">
        <v>2000</v>
      </c>
      <c r="H10" s="9">
        <v>2000</v>
      </c>
      <c r="I10" s="9">
        <v>2000</v>
      </c>
      <c r="J10" s="9">
        <v>2000</v>
      </c>
      <c r="K10" s="9">
        <v>2000</v>
      </c>
      <c r="L10" s="9">
        <v>2000</v>
      </c>
      <c r="M10" s="9">
        <v>2000</v>
      </c>
      <c r="N10" s="9">
        <v>2000</v>
      </c>
      <c r="O10" s="10">
        <f t="shared" si="2"/>
        <v>24000</v>
      </c>
      <c r="P10" s="9">
        <f t="shared" si="3"/>
        <v>2000</v>
      </c>
      <c r="Q10" s="64">
        <f t="shared" si="4"/>
        <v>7.7715173887701577E-2</v>
      </c>
      <c r="R10" s="65" t="str">
        <f>IFERROR(IF(O10=0,"",O10/#REF!),"")</f>
        <v/>
      </c>
    </row>
    <row r="11" spans="2:18" x14ac:dyDescent="0.25">
      <c r="B11" s="26" t="str">
        <f>קבועות!B11</f>
        <v>רכבים</v>
      </c>
      <c r="C11" s="9">
        <v>500</v>
      </c>
      <c r="D11" s="9">
        <v>500</v>
      </c>
      <c r="E11" s="9">
        <v>500</v>
      </c>
      <c r="F11" s="9">
        <v>500</v>
      </c>
      <c r="G11" s="9">
        <v>500</v>
      </c>
      <c r="H11" s="9">
        <v>500</v>
      </c>
      <c r="I11" s="9">
        <v>500</v>
      </c>
      <c r="J11" s="9">
        <v>500</v>
      </c>
      <c r="K11" s="9">
        <v>500</v>
      </c>
      <c r="L11" s="9">
        <v>500</v>
      </c>
      <c r="M11" s="9">
        <v>500</v>
      </c>
      <c r="N11" s="9">
        <v>500</v>
      </c>
      <c r="O11" s="10">
        <f t="shared" si="2"/>
        <v>6000</v>
      </c>
      <c r="P11" s="9">
        <f t="shared" si="3"/>
        <v>500</v>
      </c>
      <c r="Q11" s="64">
        <f t="shared" si="4"/>
        <v>1.9428793471925394E-2</v>
      </c>
      <c r="R11" s="65" t="str">
        <f>IFERROR(IF(O11=0,"",O11/#REF!),"")</f>
        <v/>
      </c>
    </row>
    <row r="12" spans="2:18" x14ac:dyDescent="0.25">
      <c r="B12" s="26" t="str">
        <f>קבועות!B12</f>
        <v>פרסום</v>
      </c>
      <c r="C12" s="9">
        <v>160</v>
      </c>
      <c r="D12" s="9">
        <v>160</v>
      </c>
      <c r="E12" s="9">
        <v>160</v>
      </c>
      <c r="F12" s="9">
        <v>160</v>
      </c>
      <c r="G12" s="9">
        <v>160</v>
      </c>
      <c r="H12" s="9">
        <v>160</v>
      </c>
      <c r="I12" s="9">
        <v>160</v>
      </c>
      <c r="J12" s="9">
        <v>160</v>
      </c>
      <c r="K12" s="9">
        <v>160</v>
      </c>
      <c r="L12" s="9">
        <v>160</v>
      </c>
      <c r="M12" s="9">
        <v>160</v>
      </c>
      <c r="N12" s="9">
        <v>160</v>
      </c>
      <c r="O12" s="10">
        <f t="shared" si="2"/>
        <v>1920</v>
      </c>
      <c r="P12" s="9">
        <f t="shared" si="3"/>
        <v>160</v>
      </c>
      <c r="Q12" s="64">
        <f t="shared" si="4"/>
        <v>6.2172139110161263E-3</v>
      </c>
      <c r="R12" s="65" t="str">
        <f>IFERROR(IF(O12=0,"",O12/#REF!),"")</f>
        <v/>
      </c>
    </row>
    <row r="13" spans="2:18" x14ac:dyDescent="0.25">
      <c r="B13" s="26" t="str">
        <f>קבועות!B13</f>
        <v>אחזקה</v>
      </c>
      <c r="C13" s="9">
        <v>200</v>
      </c>
      <c r="D13" s="9">
        <v>200</v>
      </c>
      <c r="E13" s="9">
        <v>200</v>
      </c>
      <c r="F13" s="9">
        <v>200</v>
      </c>
      <c r="G13" s="9">
        <v>200</v>
      </c>
      <c r="H13" s="9">
        <v>200</v>
      </c>
      <c r="I13" s="9">
        <v>200</v>
      </c>
      <c r="J13" s="9">
        <v>200</v>
      </c>
      <c r="K13" s="9">
        <v>200</v>
      </c>
      <c r="L13" s="9">
        <v>200</v>
      </c>
      <c r="M13" s="9">
        <v>200</v>
      </c>
      <c r="N13" s="9">
        <v>200</v>
      </c>
      <c r="O13" s="10">
        <f t="shared" si="2"/>
        <v>2400</v>
      </c>
      <c r="P13" s="9">
        <f t="shared" si="3"/>
        <v>200</v>
      </c>
      <c r="Q13" s="64">
        <f t="shared" si="4"/>
        <v>7.771517388770157E-3</v>
      </c>
      <c r="R13" s="65" t="str">
        <f>IFERROR(IF(O13=0,"",O13/#REF!),"")</f>
        <v/>
      </c>
    </row>
    <row r="14" spans="2:18" x14ac:dyDescent="0.25">
      <c r="B14" s="26" t="str">
        <f>קבועות!B14</f>
        <v>ציוד וכלים</v>
      </c>
      <c r="C14" s="9">
        <v>500</v>
      </c>
      <c r="D14" s="9">
        <v>500</v>
      </c>
      <c r="E14" s="9">
        <v>500</v>
      </c>
      <c r="F14" s="9">
        <v>500</v>
      </c>
      <c r="G14" s="9">
        <v>500</v>
      </c>
      <c r="H14" s="9">
        <v>500</v>
      </c>
      <c r="I14" s="9">
        <v>500</v>
      </c>
      <c r="J14" s="9">
        <v>500</v>
      </c>
      <c r="K14" s="9">
        <v>500</v>
      </c>
      <c r="L14" s="9">
        <v>500</v>
      </c>
      <c r="M14" s="9">
        <v>500</v>
      </c>
      <c r="N14" s="9">
        <v>500</v>
      </c>
      <c r="O14" s="10">
        <f t="shared" si="2"/>
        <v>6000</v>
      </c>
      <c r="P14" s="9">
        <f t="shared" si="3"/>
        <v>500</v>
      </c>
      <c r="Q14" s="64">
        <f t="shared" si="4"/>
        <v>1.9428793471925394E-2</v>
      </c>
      <c r="R14" s="65" t="str">
        <f>IFERROR(IF(O14=0,"",O14/#REF!),"")</f>
        <v/>
      </c>
    </row>
    <row r="15" spans="2:18" x14ac:dyDescent="0.25">
      <c r="B15" s="26" t="str">
        <f>קבועות!B15</f>
        <v>ניקיון</v>
      </c>
      <c r="C15" s="23">
        <v>1500</v>
      </c>
      <c r="D15" s="9">
        <v>1500</v>
      </c>
      <c r="E15" s="9">
        <v>1500</v>
      </c>
      <c r="F15" s="9">
        <v>1500</v>
      </c>
      <c r="G15" s="9">
        <v>1500</v>
      </c>
      <c r="H15" s="9">
        <v>1500</v>
      </c>
      <c r="I15" s="9">
        <v>1500</v>
      </c>
      <c r="J15" s="9">
        <v>1500</v>
      </c>
      <c r="K15" s="9">
        <v>1500</v>
      </c>
      <c r="L15" s="9">
        <v>1500</v>
      </c>
      <c r="M15" s="9">
        <v>1500</v>
      </c>
      <c r="N15" s="9">
        <v>1500</v>
      </c>
      <c r="O15" s="10">
        <f t="shared" si="2"/>
        <v>18000</v>
      </c>
      <c r="P15" s="9">
        <f t="shared" si="3"/>
        <v>1500</v>
      </c>
      <c r="Q15" s="64">
        <f t="shared" si="4"/>
        <v>5.8286380415776183E-2</v>
      </c>
      <c r="R15" s="65" t="str">
        <f>IFERROR(IF(O15=0,"",O15/#REF!),"")</f>
        <v/>
      </c>
    </row>
    <row r="16" spans="2:18" x14ac:dyDescent="0.25">
      <c r="B16" s="26" t="str">
        <f>קבועות!B16</f>
        <v>אבטחה</v>
      </c>
      <c r="C16" s="23">
        <v>300</v>
      </c>
      <c r="D16" s="23">
        <v>300</v>
      </c>
      <c r="E16" s="23">
        <v>300</v>
      </c>
      <c r="F16" s="23">
        <v>300</v>
      </c>
      <c r="G16" s="23">
        <v>300</v>
      </c>
      <c r="H16" s="23">
        <v>300</v>
      </c>
      <c r="I16" s="23">
        <v>300</v>
      </c>
      <c r="J16" s="23">
        <v>300</v>
      </c>
      <c r="K16" s="23">
        <v>300</v>
      </c>
      <c r="L16" s="23">
        <v>300</v>
      </c>
      <c r="M16" s="23">
        <v>300</v>
      </c>
      <c r="N16" s="23">
        <v>300</v>
      </c>
      <c r="O16" s="10">
        <f t="shared" si="2"/>
        <v>3600</v>
      </c>
      <c r="P16" s="9">
        <f t="shared" si="3"/>
        <v>300</v>
      </c>
      <c r="Q16" s="64">
        <f t="shared" si="4"/>
        <v>1.1657276083155236E-2</v>
      </c>
      <c r="R16" s="65" t="str">
        <f>IFERROR(IF(O16=0,"",O16/#REF!),"")</f>
        <v/>
      </c>
    </row>
    <row r="17" spans="2:18" x14ac:dyDescent="0.25">
      <c r="B17" s="26" t="str">
        <f>קבועות!B17</f>
        <v>משרדיות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2"/>
        <v>0</v>
      </c>
      <c r="P17" s="9" t="str">
        <f t="shared" si="3"/>
        <v/>
      </c>
      <c r="Q17" s="64" t="str">
        <f t="shared" si="4"/>
        <v/>
      </c>
      <c r="R17" s="65" t="str">
        <f>IFERROR(IF(O17=0,"",O17/#REF!),"")</f>
        <v/>
      </c>
    </row>
    <row r="18" spans="2:18" x14ac:dyDescent="0.25">
      <c r="B18" s="26" t="str">
        <f>קבועות!B18</f>
        <v>מחשוב ותקשורת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2"/>
        <v>0</v>
      </c>
      <c r="P18" s="9" t="str">
        <f t="shared" si="3"/>
        <v/>
      </c>
      <c r="Q18" s="64" t="str">
        <f t="shared" si="4"/>
        <v/>
      </c>
      <c r="R18" s="65" t="str">
        <f>IFERROR(IF(O18=0,"",O18/#REF!),"")</f>
        <v/>
      </c>
    </row>
    <row r="19" spans="2:18" x14ac:dyDescent="0.25">
      <c r="B19" s="26" t="str">
        <f>קבועות!B19</f>
        <v>שונות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2"/>
        <v>0</v>
      </c>
      <c r="P19" s="9" t="str">
        <f t="shared" si="3"/>
        <v/>
      </c>
      <c r="Q19" s="64" t="str">
        <f t="shared" si="4"/>
        <v/>
      </c>
      <c r="R19" s="65" t="str">
        <f>IFERROR(IF(O19=0,"",O19/#REF!),"")</f>
        <v/>
      </c>
    </row>
    <row r="20" spans="2:18" x14ac:dyDescent="0.25">
      <c r="B20" s="26" t="str">
        <f>קבועות!B20</f>
        <v>אחזקה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2"/>
        <v>0</v>
      </c>
      <c r="P20" s="9" t="str">
        <f t="shared" si="3"/>
        <v/>
      </c>
      <c r="Q20" s="64" t="str">
        <f t="shared" si="4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2"/>
        <v>0</v>
      </c>
      <c r="P21" s="9" t="str">
        <f t="shared" si="3"/>
        <v/>
      </c>
      <c r="Q21" s="64" t="str">
        <f t="shared" si="4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2"/>
        <v>0</v>
      </c>
      <c r="P22" s="9" t="str">
        <f t="shared" si="3"/>
        <v/>
      </c>
      <c r="Q22" s="64" t="str">
        <f t="shared" si="4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2"/>
        <v>0</v>
      </c>
      <c r="P23" s="9" t="str">
        <f t="shared" si="3"/>
        <v/>
      </c>
      <c r="Q23" s="64" t="str">
        <f t="shared" si="4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2"/>
        <v>0</v>
      </c>
      <c r="P24" s="9" t="str">
        <f t="shared" si="3"/>
        <v/>
      </c>
      <c r="Q24" s="64" t="str">
        <f t="shared" si="4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2"/>
        <v>0</v>
      </c>
      <c r="P25" s="9" t="str">
        <f t="shared" si="3"/>
        <v/>
      </c>
      <c r="Q25" s="64" t="str">
        <f t="shared" si="4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2"/>
        <v>0</v>
      </c>
      <c r="P26" s="9" t="str">
        <f t="shared" si="3"/>
        <v/>
      </c>
      <c r="Q26" s="64" t="str">
        <f t="shared" si="4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2"/>
        <v>0</v>
      </c>
      <c r="P27" s="9" t="str">
        <f t="shared" si="3"/>
        <v/>
      </c>
      <c r="Q27" s="64" t="str">
        <f t="shared" si="4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2"/>
        <v>0</v>
      </c>
      <c r="P28" s="9" t="str">
        <f t="shared" si="3"/>
        <v/>
      </c>
      <c r="Q28" s="64" t="str">
        <f t="shared" si="4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2"/>
        <v>0</v>
      </c>
      <c r="P29" s="9" t="str">
        <f t="shared" si="3"/>
        <v/>
      </c>
      <c r="Q29" s="64" t="str">
        <f t="shared" si="4"/>
        <v/>
      </c>
      <c r="R29" s="65" t="str">
        <f>IFERROR(IF(O29=0,"",O29/#REF!),"")</f>
        <v/>
      </c>
    </row>
    <row r="30" spans="2:18" x14ac:dyDescent="0.25">
      <c r="B30" s="26">
        <f>קבועות!B30</f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2"/>
        <v>0</v>
      </c>
      <c r="P30" s="9" t="str">
        <f t="shared" si="3"/>
        <v/>
      </c>
      <c r="Q30" s="64" t="str">
        <f t="shared" si="4"/>
        <v/>
      </c>
      <c r="R30" s="65" t="str">
        <f>IFERROR(IF(O30=0,"",O30/#REF!),"")</f>
        <v/>
      </c>
    </row>
    <row r="31" spans="2:18" x14ac:dyDescent="0.25">
      <c r="B31" s="26">
        <f>קבועות!B31</f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2"/>
        <v>0</v>
      </c>
      <c r="P31" s="9" t="str">
        <f t="shared" si="3"/>
        <v/>
      </c>
      <c r="Q31" s="64" t="str">
        <f t="shared" si="4"/>
        <v/>
      </c>
      <c r="R31" s="65" t="str">
        <f>IFERROR(IF(O31=0,"",O31/#REF!),"")</f>
        <v/>
      </c>
    </row>
    <row r="32" spans="2:18" x14ac:dyDescent="0.25">
      <c r="B32" s="26">
        <f>קבועות!B32</f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2"/>
        <v>0</v>
      </c>
      <c r="P32" s="9" t="str">
        <f t="shared" si="3"/>
        <v/>
      </c>
      <c r="Q32" s="64" t="str">
        <f t="shared" si="4"/>
        <v/>
      </c>
      <c r="R32" s="65" t="str">
        <f>IFERROR(IF(O32=0,"",O32/#REF!),"")</f>
        <v/>
      </c>
    </row>
    <row r="33" spans="2:18" x14ac:dyDescent="0.25">
      <c r="B33" s="26">
        <f>קבועות!B33</f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2"/>
        <v>0</v>
      </c>
      <c r="P33" s="9" t="str">
        <f t="shared" si="3"/>
        <v/>
      </c>
      <c r="Q33" s="64" t="str">
        <f t="shared" si="4"/>
        <v/>
      </c>
      <c r="R33" s="65" t="str">
        <f>IFERROR(IF(O33=0,"",O33/#REF!),"")</f>
        <v/>
      </c>
    </row>
    <row r="34" spans="2:18" x14ac:dyDescent="0.25">
      <c r="B34" s="26">
        <f>קבועות!B34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2"/>
        <v>0</v>
      </c>
      <c r="P34" s="9" t="str">
        <f t="shared" si="3"/>
        <v/>
      </c>
      <c r="Q34" s="64" t="str">
        <f t="shared" si="4"/>
        <v/>
      </c>
      <c r="R34" s="65" t="str">
        <f>IFERROR(IF(O34=0,"",O34/#REF!),"")</f>
        <v/>
      </c>
    </row>
    <row r="35" spans="2:18" x14ac:dyDescent="0.25">
      <c r="B35" s="26">
        <f>קבועות!B35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2"/>
        <v>0</v>
      </c>
      <c r="P35" s="9" t="str">
        <f t="shared" si="3"/>
        <v/>
      </c>
      <c r="Q35" s="64" t="str">
        <f t="shared" si="4"/>
        <v/>
      </c>
      <c r="R35" s="65" t="str">
        <f>IFERROR(IF(O35=0,"",O35/#REF!),"")</f>
        <v/>
      </c>
    </row>
    <row r="36" spans="2:18" x14ac:dyDescent="0.25">
      <c r="B36" s="26">
        <f>קבועות!B36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2"/>
        <v>0</v>
      </c>
      <c r="P36" s="9" t="str">
        <f t="shared" si="3"/>
        <v/>
      </c>
      <c r="Q36" s="64" t="str">
        <f t="shared" si="4"/>
        <v/>
      </c>
      <c r="R36" s="65" t="str">
        <f>IFERROR(IF(O36=0,"",O36/#REF!),"")</f>
        <v/>
      </c>
    </row>
    <row r="37" spans="2:18" x14ac:dyDescent="0.25">
      <c r="B37" s="26">
        <f>קבועות!B37</f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2"/>
        <v>0</v>
      </c>
      <c r="P37" s="9" t="str">
        <f t="shared" si="3"/>
        <v/>
      </c>
      <c r="Q37" s="64" t="str">
        <f t="shared" si="4"/>
        <v/>
      </c>
      <c r="R37" s="65" t="str">
        <f>IFERROR(IF(O37=0,"",O37/#REF!),"")</f>
        <v/>
      </c>
    </row>
    <row r="38" spans="2:18" x14ac:dyDescent="0.25">
      <c r="B38" s="26">
        <f>קבועות!B38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2"/>
        <v>0</v>
      </c>
      <c r="P38" s="9" t="str">
        <f t="shared" si="3"/>
        <v/>
      </c>
      <c r="Q38" s="64" t="str">
        <f t="shared" si="4"/>
        <v/>
      </c>
      <c r="R38" s="65" t="str">
        <f>IFERROR(IF(O38=0,"",O38/#REF!),"")</f>
        <v/>
      </c>
    </row>
    <row r="39" spans="2:18" x14ac:dyDescent="0.25">
      <c r="B39" s="26">
        <f>קבועות!B39</f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2"/>
        <v>0</v>
      </c>
      <c r="P39" s="9" t="str">
        <f t="shared" si="3"/>
        <v/>
      </c>
      <c r="Q39" s="64" t="str">
        <f t="shared" si="4"/>
        <v/>
      </c>
      <c r="R39" s="65" t="str">
        <f>IFERROR(IF(O39=0,"",O39/#REF!),"")</f>
        <v/>
      </c>
    </row>
    <row r="40" spans="2:18" x14ac:dyDescent="0.25">
      <c r="B40" s="26">
        <f>קבועות!B40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2"/>
        <v>0</v>
      </c>
      <c r="P40" s="9" t="str">
        <f t="shared" si="3"/>
        <v/>
      </c>
      <c r="Q40" s="64" t="str">
        <f t="shared" si="4"/>
        <v/>
      </c>
      <c r="R40" s="65" t="str">
        <f>IFERROR(IF(O40=0,"",O40/#REF!),"")</f>
        <v/>
      </c>
    </row>
    <row r="41" spans="2:18" x14ac:dyDescent="0.25">
      <c r="B41" s="26">
        <f>קבועות!B41</f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2"/>
        <v>0</v>
      </c>
      <c r="P41" s="9" t="str">
        <f t="shared" si="3"/>
        <v/>
      </c>
      <c r="Q41" s="64" t="str">
        <f t="shared" si="4"/>
        <v/>
      </c>
      <c r="R41" s="65" t="str">
        <f>IFERROR(IF(O41=0,"",O41/#REF!),"")</f>
        <v/>
      </c>
    </row>
    <row r="42" spans="2:18" x14ac:dyDescent="0.25">
      <c r="B42" s="26">
        <f>קבועות!B42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2"/>
        <v>0</v>
      </c>
      <c r="P42" s="9" t="str">
        <f t="shared" si="3"/>
        <v/>
      </c>
      <c r="Q42" s="64" t="str">
        <f t="shared" si="4"/>
        <v/>
      </c>
      <c r="R42" s="65" t="str">
        <f>IFERROR(IF(O42=0,"",O42/#REF!),"")</f>
        <v/>
      </c>
    </row>
    <row r="43" spans="2:18" x14ac:dyDescent="0.25">
      <c r="B43" s="26">
        <f>קבועות!B43</f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2"/>
        <v>0</v>
      </c>
      <c r="P43" s="9" t="str">
        <f t="shared" si="3"/>
        <v/>
      </c>
      <c r="Q43" s="64" t="str">
        <f t="shared" si="4"/>
        <v/>
      </c>
      <c r="R43" s="65" t="str">
        <f>IFERROR(IF(O43=0,"",O43/#REF!),"")</f>
        <v/>
      </c>
    </row>
    <row r="44" spans="2:18" x14ac:dyDescent="0.25">
      <c r="B44" s="26">
        <f>קבועות!B44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2"/>
        <v>0</v>
      </c>
      <c r="P44" s="9" t="str">
        <f t="shared" si="3"/>
        <v/>
      </c>
      <c r="Q44" s="64" t="str">
        <f t="shared" si="4"/>
        <v/>
      </c>
      <c r="R44" s="65" t="str">
        <f>IFERROR(IF(O44=0,"",O44/#REF!),"")</f>
        <v/>
      </c>
    </row>
    <row r="45" spans="2:18" x14ac:dyDescent="0.25">
      <c r="B45" s="26">
        <f>קבועות!B45</f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2"/>
        <v>0</v>
      </c>
      <c r="P45" s="9" t="str">
        <f t="shared" si="3"/>
        <v/>
      </c>
      <c r="Q45" s="64" t="str">
        <f t="shared" si="4"/>
        <v/>
      </c>
      <c r="R45" s="65" t="str">
        <f>IFERROR(IF(O45=0,"",O45/#REF!),"")</f>
        <v/>
      </c>
    </row>
    <row r="46" spans="2:18" x14ac:dyDescent="0.25">
      <c r="B46" s="26">
        <f>קבועות!B46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2"/>
        <v>0</v>
      </c>
      <c r="P46" s="9" t="str">
        <f t="shared" si="3"/>
        <v/>
      </c>
      <c r="Q46" s="64" t="str">
        <f t="shared" si="4"/>
        <v/>
      </c>
      <c r="R46" s="65" t="str">
        <f>IFERROR(IF(O46=0,"",O46/#REF!),"")</f>
        <v/>
      </c>
    </row>
    <row r="47" spans="2:18" x14ac:dyDescent="0.25">
      <c r="B47" s="26">
        <f>קבועות!B47</f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2"/>
        <v>0</v>
      </c>
      <c r="P47" s="9" t="str">
        <f t="shared" si="3"/>
        <v/>
      </c>
      <c r="Q47" s="64" t="str">
        <f t="shared" si="4"/>
        <v/>
      </c>
      <c r="R47" s="65" t="str">
        <f>IFERROR(IF(O47=0,"",O47/#REF!),"")</f>
        <v/>
      </c>
    </row>
    <row r="48" spans="2:18" x14ac:dyDescent="0.25">
      <c r="B48" s="26">
        <f>קבועות!B48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2"/>
        <v>0</v>
      </c>
      <c r="P48" s="9" t="str">
        <f t="shared" si="3"/>
        <v/>
      </c>
      <c r="Q48" s="64" t="str">
        <f t="shared" si="4"/>
        <v/>
      </c>
      <c r="R48" s="65" t="str">
        <f>IFERROR(IF(O48=0,"",O48/#REF!),"")</f>
        <v/>
      </c>
    </row>
    <row r="49" spans="2:18" x14ac:dyDescent="0.25">
      <c r="B49" s="26">
        <f>קבועות!B49</f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2"/>
        <v>0</v>
      </c>
      <c r="P49" s="9" t="str">
        <f t="shared" si="3"/>
        <v/>
      </c>
      <c r="Q49" s="64" t="str">
        <f t="shared" si="4"/>
        <v/>
      </c>
      <c r="R49" s="65" t="str">
        <f>IFERROR(IF(O49=0,"",O49/#REF!),"")</f>
        <v/>
      </c>
    </row>
    <row r="50" spans="2:18" x14ac:dyDescent="0.25">
      <c r="B50" s="26">
        <f>קבועות!B50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2"/>
        <v>0</v>
      </c>
      <c r="P50" s="9" t="str">
        <f t="shared" si="3"/>
        <v/>
      </c>
      <c r="Q50" s="64" t="str">
        <f t="shared" si="4"/>
        <v/>
      </c>
      <c r="R50" s="65" t="str">
        <f>IFERROR(IF(O50=0,"",O50/#REF!),"")</f>
        <v/>
      </c>
    </row>
    <row r="51" spans="2:18" x14ac:dyDescent="0.25">
      <c r="B51" s="26">
        <f>קבועות!B51</f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2"/>
        <v>0</v>
      </c>
      <c r="P51" s="9" t="str">
        <f t="shared" si="3"/>
        <v/>
      </c>
      <c r="Q51" s="64" t="str">
        <f t="shared" si="4"/>
        <v/>
      </c>
      <c r="R51" s="65" t="str">
        <f>IFERROR(IF(O51=0,"",O51/#REF!),"")</f>
        <v/>
      </c>
    </row>
    <row r="52" spans="2:18" x14ac:dyDescent="0.25">
      <c r="B52" s="26">
        <f>קבועות!B52</f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2"/>
        <v>0</v>
      </c>
      <c r="P52" s="9" t="str">
        <f t="shared" si="3"/>
        <v/>
      </c>
      <c r="Q52" s="64" t="str">
        <f t="shared" si="4"/>
        <v/>
      </c>
      <c r="R52" s="65" t="str">
        <f>IFERROR(IF(O52=0,"",O52/#REF!),"")</f>
        <v/>
      </c>
    </row>
    <row r="53" spans="2:18" x14ac:dyDescent="0.25">
      <c r="B53" s="26">
        <f>קבועות!B53</f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2"/>
        <v>0</v>
      </c>
      <c r="P53" s="9" t="str">
        <f t="shared" si="3"/>
        <v/>
      </c>
      <c r="Q53" s="64" t="str">
        <f t="shared" si="4"/>
        <v/>
      </c>
      <c r="R53" s="65" t="str">
        <f>IFERROR(IF(O53=0,"",O53/#REF!),"")</f>
        <v/>
      </c>
    </row>
    <row r="54" spans="2:18" x14ac:dyDescent="0.25">
      <c r="B54" s="26">
        <f>קבועות!B54</f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2"/>
        <v>0</v>
      </c>
      <c r="P54" s="9" t="str">
        <f t="shared" si="3"/>
        <v/>
      </c>
      <c r="Q54" s="64" t="str">
        <f t="shared" si="4"/>
        <v/>
      </c>
      <c r="R54" s="65" t="str">
        <f>IFERROR(IF(O54=0,"",O54/#REF!),"")</f>
        <v/>
      </c>
    </row>
    <row r="55" spans="2:18" ht="14" thickBot="1" x14ac:dyDescent="0.3">
      <c r="B55" s="29">
        <f>קבועות!B55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2"/>
        <v>0</v>
      </c>
      <c r="P55" s="56" t="str">
        <f t="shared" si="3"/>
        <v/>
      </c>
      <c r="Q55" s="66" t="str">
        <f t="shared" si="4"/>
        <v/>
      </c>
      <c r="R55" s="67" t="str">
        <f>IFERROR(IF(O55=0,"",O55/#REF!),"")</f>
        <v/>
      </c>
    </row>
    <row r="91" spans="2:15" x14ac:dyDescent="0.25">
      <c r="B91" s="3">
        <f t="shared" ref="B91:N91" si="5">B4</f>
        <v>0</v>
      </c>
      <c r="C91" s="4" t="e">
        <f t="shared" si="5"/>
        <v>#VALUE!</v>
      </c>
      <c r="D91" s="4" t="e">
        <f t="shared" si="5"/>
        <v>#VALUE!</v>
      </c>
      <c r="E91" s="4" t="e">
        <f t="shared" si="5"/>
        <v>#VALUE!</v>
      </c>
      <c r="F91" s="4" t="e">
        <f t="shared" si="5"/>
        <v>#VALUE!</v>
      </c>
      <c r="G91" s="4" t="e">
        <f t="shared" si="5"/>
        <v>#VALUE!</v>
      </c>
      <c r="H91" s="4" t="e">
        <f t="shared" si="5"/>
        <v>#VALUE!</v>
      </c>
      <c r="I91" s="4" t="e">
        <f t="shared" si="5"/>
        <v>#VALUE!</v>
      </c>
      <c r="J91" s="4" t="e">
        <f t="shared" si="5"/>
        <v>#VALUE!</v>
      </c>
      <c r="K91" s="4" t="e">
        <f t="shared" si="5"/>
        <v>#VALUE!</v>
      </c>
      <c r="L91" s="4" t="e">
        <f t="shared" si="5"/>
        <v>#VALUE!</v>
      </c>
      <c r="M91" s="4" t="e">
        <f t="shared" si="5"/>
        <v>#VALUE!</v>
      </c>
      <c r="N91" s="4" t="e">
        <f t="shared" si="5"/>
        <v>#VALUE!</v>
      </c>
      <c r="O91" s="5" t="s">
        <v>1</v>
      </c>
    </row>
    <row r="92" spans="2:15" x14ac:dyDescent="0.25">
      <c r="B92" s="6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8">
        <f>SUM(C92:N92)</f>
        <v>0</v>
      </c>
    </row>
    <row r="93" spans="2:15" x14ac:dyDescent="0.25">
      <c r="B93" s="12" t="str">
        <f t="shared" si="6"/>
        <v>שכירות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10">
        <f>SUM(C93:N93)</f>
        <v>0</v>
      </c>
    </row>
    <row r="94" spans="2:15" x14ac:dyDescent="0.25">
      <c r="B94" s="12" t="str">
        <f t="shared" si="6"/>
        <v>מיסי עירייה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10">
        <f t="shared" ref="O94:O142" si="7">SUM(C94:N94)</f>
        <v>0</v>
      </c>
    </row>
    <row r="95" spans="2:15" x14ac:dyDescent="0.25">
      <c r="B95" s="12" t="str">
        <f t="shared" si="6"/>
        <v>אנרגיה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10">
        <f t="shared" si="7"/>
        <v>0</v>
      </c>
    </row>
    <row r="96" spans="2:15" x14ac:dyDescent="0.25">
      <c r="B96" s="12" t="str">
        <f t="shared" si="6"/>
        <v>שירותים מקצועיים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10">
        <f t="shared" si="7"/>
        <v>0</v>
      </c>
    </row>
    <row r="97" spans="2:15" x14ac:dyDescent="0.25">
      <c r="B97" s="12" t="str">
        <f t="shared" si="6"/>
        <v>ביטוחים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10">
        <f t="shared" si="7"/>
        <v>0</v>
      </c>
    </row>
    <row r="98" spans="2:15" x14ac:dyDescent="0.25">
      <c r="B98" s="12" t="str">
        <f t="shared" si="6"/>
        <v>רכבים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10">
        <f t="shared" si="7"/>
        <v>0</v>
      </c>
    </row>
    <row r="99" spans="2:15" x14ac:dyDescent="0.25">
      <c r="B99" s="12" t="str">
        <f t="shared" si="6"/>
        <v>פרסום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10">
        <f t="shared" si="7"/>
        <v>0</v>
      </c>
    </row>
    <row r="100" spans="2:15" x14ac:dyDescent="0.25">
      <c r="B100" s="12" t="str">
        <f t="shared" si="6"/>
        <v>אחזקה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10">
        <f t="shared" si="7"/>
        <v>0</v>
      </c>
    </row>
    <row r="101" spans="2:15" x14ac:dyDescent="0.25">
      <c r="B101" s="12" t="str">
        <f t="shared" si="6"/>
        <v>ציוד וכלים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10">
        <f t="shared" si="7"/>
        <v>0</v>
      </c>
    </row>
    <row r="102" spans="2:15" x14ac:dyDescent="0.25">
      <c r="B102" s="12" t="str">
        <f t="shared" si="6"/>
        <v>ניקיון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10">
        <f t="shared" si="7"/>
        <v>0</v>
      </c>
    </row>
    <row r="103" spans="2:15" x14ac:dyDescent="0.25">
      <c r="B103" s="12" t="str">
        <f t="shared" si="6"/>
        <v>אבטחה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10">
        <f t="shared" si="7"/>
        <v>0</v>
      </c>
    </row>
    <row r="104" spans="2:15" x14ac:dyDescent="0.25">
      <c r="B104" s="12" t="str">
        <f t="shared" si="6"/>
        <v>משרדיות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10">
        <f t="shared" si="7"/>
        <v>0</v>
      </c>
    </row>
    <row r="105" spans="2:15" x14ac:dyDescent="0.25">
      <c r="B105" s="12" t="str">
        <f t="shared" si="6"/>
        <v>מחשוב ותקשורת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10">
        <f t="shared" si="7"/>
        <v>0</v>
      </c>
    </row>
    <row r="106" spans="2:15" x14ac:dyDescent="0.25">
      <c r="B106" s="12" t="str">
        <f t="shared" si="6"/>
        <v>שונות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10">
        <f t="shared" si="7"/>
        <v>0</v>
      </c>
    </row>
    <row r="107" spans="2:15" x14ac:dyDescent="0.25">
      <c r="B107" s="12" t="str">
        <f t="shared" ref="B107:B122" si="8">B20</f>
        <v>אחזקה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10">
        <f t="shared" si="7"/>
        <v>0</v>
      </c>
    </row>
    <row r="108" spans="2:15" x14ac:dyDescent="0.25">
      <c r="B108" s="12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10">
        <f t="shared" si="7"/>
        <v>0</v>
      </c>
    </row>
    <row r="109" spans="2:15" x14ac:dyDescent="0.25">
      <c r="B109" s="12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10">
        <f t="shared" si="7"/>
        <v>0</v>
      </c>
    </row>
    <row r="110" spans="2:15" x14ac:dyDescent="0.25">
      <c r="B110" s="12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10">
        <f t="shared" si="7"/>
        <v>0</v>
      </c>
    </row>
    <row r="111" spans="2:15" x14ac:dyDescent="0.25">
      <c r="B111" s="12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10">
        <f t="shared" si="7"/>
        <v>0</v>
      </c>
    </row>
    <row r="112" spans="2:15" x14ac:dyDescent="0.25">
      <c r="B112" s="12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10">
        <f t="shared" si="7"/>
        <v>0</v>
      </c>
    </row>
    <row r="113" spans="2:15" x14ac:dyDescent="0.25">
      <c r="B113" s="12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10">
        <f t="shared" si="7"/>
        <v>0</v>
      </c>
    </row>
    <row r="114" spans="2:15" x14ac:dyDescent="0.25">
      <c r="B114" s="12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10">
        <f t="shared" si="7"/>
        <v>0</v>
      </c>
    </row>
    <row r="115" spans="2:15" x14ac:dyDescent="0.25">
      <c r="B115" s="12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10">
        <f t="shared" si="7"/>
        <v>0</v>
      </c>
    </row>
    <row r="116" spans="2:15" x14ac:dyDescent="0.25">
      <c r="B116" s="12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10">
        <f t="shared" si="7"/>
        <v>0</v>
      </c>
    </row>
    <row r="117" spans="2:15" x14ac:dyDescent="0.25">
      <c r="B117" s="12">
        <f t="shared" si="8"/>
        <v>0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10">
        <f t="shared" si="7"/>
        <v>0</v>
      </c>
    </row>
    <row r="118" spans="2:15" x14ac:dyDescent="0.25">
      <c r="B118" s="12">
        <f t="shared" si="8"/>
        <v>0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10">
        <f t="shared" si="7"/>
        <v>0</v>
      </c>
    </row>
    <row r="119" spans="2:15" x14ac:dyDescent="0.25">
      <c r="B119" s="12">
        <f t="shared" si="8"/>
        <v>0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10">
        <f t="shared" si="7"/>
        <v>0</v>
      </c>
    </row>
    <row r="120" spans="2:15" x14ac:dyDescent="0.25">
      <c r="B120" s="12">
        <f t="shared" si="8"/>
        <v>0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10">
        <f t="shared" si="7"/>
        <v>0</v>
      </c>
    </row>
    <row r="121" spans="2:15" x14ac:dyDescent="0.25">
      <c r="B121" s="12">
        <f t="shared" si="8"/>
        <v>0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10">
        <f t="shared" si="7"/>
        <v>0</v>
      </c>
    </row>
    <row r="122" spans="2:15" x14ac:dyDescent="0.25">
      <c r="B122" s="12">
        <f t="shared" si="8"/>
        <v>0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10">
        <f t="shared" si="7"/>
        <v>0</v>
      </c>
    </row>
    <row r="123" spans="2:15" x14ac:dyDescent="0.25">
      <c r="B123" s="12">
        <f t="shared" ref="B123:B138" si="9">B36</f>
        <v>0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10">
        <f t="shared" si="7"/>
        <v>0</v>
      </c>
    </row>
    <row r="124" spans="2:15" x14ac:dyDescent="0.25">
      <c r="B124" s="12">
        <f t="shared" si="9"/>
        <v>0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10">
        <f t="shared" si="7"/>
        <v>0</v>
      </c>
    </row>
    <row r="125" spans="2:15" x14ac:dyDescent="0.25">
      <c r="B125" s="12">
        <f t="shared" si="9"/>
        <v>0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10">
        <f t="shared" si="7"/>
        <v>0</v>
      </c>
    </row>
    <row r="126" spans="2:15" x14ac:dyDescent="0.25">
      <c r="B126" s="12">
        <f t="shared" si="9"/>
        <v>0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10">
        <f t="shared" si="7"/>
        <v>0</v>
      </c>
    </row>
    <row r="127" spans="2:15" x14ac:dyDescent="0.25">
      <c r="B127" s="12">
        <f t="shared" si="9"/>
        <v>0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10">
        <f t="shared" si="7"/>
        <v>0</v>
      </c>
    </row>
    <row r="128" spans="2:15" x14ac:dyDescent="0.25">
      <c r="B128" s="12">
        <f t="shared" si="9"/>
        <v>0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10">
        <f t="shared" si="7"/>
        <v>0</v>
      </c>
    </row>
    <row r="129" spans="2:15" x14ac:dyDescent="0.25">
      <c r="B129" s="12">
        <f t="shared" si="9"/>
        <v>0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10">
        <f t="shared" si="7"/>
        <v>0</v>
      </c>
    </row>
    <row r="130" spans="2:15" x14ac:dyDescent="0.25">
      <c r="B130" s="12">
        <f t="shared" si="9"/>
        <v>0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10">
        <f t="shared" si="7"/>
        <v>0</v>
      </c>
    </row>
    <row r="131" spans="2:15" x14ac:dyDescent="0.25">
      <c r="B131" s="12">
        <f t="shared" si="9"/>
        <v>0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10">
        <f t="shared" si="7"/>
        <v>0</v>
      </c>
    </row>
    <row r="132" spans="2:15" x14ac:dyDescent="0.25">
      <c r="B132" s="12">
        <f t="shared" si="9"/>
        <v>0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10">
        <f t="shared" si="7"/>
        <v>0</v>
      </c>
    </row>
    <row r="133" spans="2:15" x14ac:dyDescent="0.25">
      <c r="B133" s="12">
        <f t="shared" si="9"/>
        <v>0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10">
        <f t="shared" si="7"/>
        <v>0</v>
      </c>
    </row>
    <row r="134" spans="2:15" x14ac:dyDescent="0.25">
      <c r="B134" s="12">
        <f t="shared" si="9"/>
        <v>0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10">
        <f t="shared" si="7"/>
        <v>0</v>
      </c>
    </row>
    <row r="135" spans="2:15" x14ac:dyDescent="0.25">
      <c r="B135" s="12">
        <f t="shared" si="9"/>
        <v>0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10">
        <f t="shared" si="7"/>
        <v>0</v>
      </c>
    </row>
    <row r="136" spans="2:15" x14ac:dyDescent="0.25">
      <c r="B136" s="12">
        <f t="shared" si="9"/>
        <v>0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10">
        <f t="shared" si="7"/>
        <v>0</v>
      </c>
    </row>
    <row r="137" spans="2:15" x14ac:dyDescent="0.25">
      <c r="B137" s="12">
        <f t="shared" si="9"/>
        <v>0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10">
        <f t="shared" si="7"/>
        <v>0</v>
      </c>
    </row>
    <row r="138" spans="2:15" x14ac:dyDescent="0.25">
      <c r="B138" s="12">
        <f t="shared" si="9"/>
        <v>0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10">
        <f t="shared" si="7"/>
        <v>0</v>
      </c>
    </row>
    <row r="139" spans="2:15" x14ac:dyDescent="0.25">
      <c r="B139" s="12">
        <f t="shared" ref="B139:B142" si="10">B52</f>
        <v>0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10">
        <f t="shared" si="7"/>
        <v>0</v>
      </c>
    </row>
    <row r="140" spans="2:15" x14ac:dyDescent="0.25">
      <c r="B140" s="12">
        <f t="shared" si="10"/>
        <v>0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10">
        <f t="shared" si="7"/>
        <v>0</v>
      </c>
    </row>
    <row r="141" spans="2:15" x14ac:dyDescent="0.25">
      <c r="B141" s="12">
        <f t="shared" si="10"/>
        <v>0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10">
        <f t="shared" si="7"/>
        <v>0</v>
      </c>
    </row>
    <row r="142" spans="2:15" x14ac:dyDescent="0.25">
      <c r="B142" s="12">
        <f t="shared" si="10"/>
        <v>0</v>
      </c>
      <c r="C142" s="7" t="str">
        <f>IF('תחזית רווה'!C$5=0,"",C55)</f>
        <v/>
      </c>
      <c r="D142" s="7" t="str">
        <f>IF('תחזית רווה'!D$5=0,"",D55)</f>
        <v/>
      </c>
      <c r="E142" s="7" t="str">
        <f>IF('תחזית רווה'!E$5=0,"",E55)</f>
        <v/>
      </c>
      <c r="F142" s="7" t="str">
        <f>IF('תחזית רווה'!F$5=0,"",F55)</f>
        <v/>
      </c>
      <c r="G142" s="7" t="str">
        <f>IF('תחזית רווה'!G$5=0,"",G55)</f>
        <v/>
      </c>
      <c r="H142" s="7" t="str">
        <f>IF('תחזית רווה'!H$5=0,"",H55)</f>
        <v/>
      </c>
      <c r="I142" s="7" t="str">
        <f>IF('תחזית רווה'!I$5=0,"",I55)</f>
        <v/>
      </c>
      <c r="J142" s="7" t="str">
        <f>IF('תחזית רווה'!J$5=0,"",J55)</f>
        <v/>
      </c>
      <c r="K142" s="7" t="str">
        <f>IF('תחזית רווה'!K$5=0,"",K55)</f>
        <v/>
      </c>
      <c r="L142" s="7" t="str">
        <f>IF('תחזית רווה'!L$5=0,"",L55)</f>
        <v/>
      </c>
      <c r="M142" s="7" t="str">
        <f>IF('תחזית רווה'!M$5=0,"",M55)</f>
        <v/>
      </c>
      <c r="N142" s="7" t="str">
        <f>IF('תחזית רווה'!N$5=0,"",N55)</f>
        <v/>
      </c>
      <c r="O142" s="10">
        <f t="shared" si="7"/>
        <v>0</v>
      </c>
    </row>
  </sheetData>
  <pageMargins left="0.7" right="0.7" top="0.75" bottom="0.75" header="0.3" footer="0.3"/>
  <pageSetup paperSize="9" scale="54" orientation="portrait" r:id="rId1"/>
  <rowBreaks count="1" manualBreakCount="1">
    <brk id="90" max="16" man="1"/>
  </rowBreaks>
  <colBreaks count="1" manualBreakCount="1">
    <brk id="1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ColWidth="9" defaultRowHeight="13.5" x14ac:dyDescent="0.25"/>
  <cols>
    <col min="1" max="1" width="2" style="1" customWidth="1"/>
    <col min="2" max="2" width="13.58203125" style="1" bestFit="1" customWidth="1"/>
    <col min="3" max="3" width="6.58203125" style="1" bestFit="1" customWidth="1"/>
    <col min="4" max="5" width="9" style="1"/>
    <col min="6" max="6" width="10" style="1" bestFit="1" customWidth="1"/>
    <col min="7" max="11" width="9" style="1"/>
    <col min="12" max="12" width="10" style="1" bestFit="1" customWidth="1"/>
    <col min="13" max="13" width="9" style="1"/>
    <col min="14" max="14" width="9" style="1" bestFit="1" customWidth="1"/>
    <col min="15" max="15" width="12" style="1" bestFit="1" customWidth="1"/>
    <col min="16" max="16" width="9" style="1"/>
    <col min="17" max="17" width="14" style="2" bestFit="1" customWidth="1"/>
    <col min="18" max="18" width="9.75" style="1" bestFit="1" customWidth="1"/>
    <col min="19" max="16384" width="9" style="1"/>
  </cols>
  <sheetData>
    <row r="2" spans="2:18" x14ac:dyDescent="0.25">
      <c r="B2" s="13" t="s">
        <v>12</v>
      </c>
      <c r="C2" s="25" t="e">
        <f>C4</f>
        <v>#VALUE!</v>
      </c>
    </row>
    <row r="3" spans="2:18" ht="19.5" customHeight="1" thickBot="1" x14ac:dyDescent="0.3"/>
    <row r="4" spans="2:18" x14ac:dyDescent="0.25">
      <c r="B4" s="38"/>
      <c r="C4" s="39" t="e">
        <f>DATE(YEAR('תחזית רווה'!C4)-1,MONTH('תחזית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55" t="s">
        <v>1</v>
      </c>
      <c r="P4" s="55" t="s">
        <v>2</v>
      </c>
      <c r="Q4" s="60" t="s">
        <v>25</v>
      </c>
      <c r="R4" s="61" t="s">
        <v>26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>SUM(M6:M55)</f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 t="str">
        <f>קבועות!B6</f>
        <v>שכירות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 t="str">
        <f>קבועות!B7</f>
        <v>מיסי עירייה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 t="str">
        <f>קבועות!B8</f>
        <v>אנרגיה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 t="str">
        <f>קבועות!B9</f>
        <v>שירותים מקצועיים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 t="str">
        <f>קבועות!B10</f>
        <v>ביטוחים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 t="str">
        <f>קבועות!B11</f>
        <v>רכבים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 t="str">
        <f>קבועות!B12</f>
        <v>פרסום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 t="str">
        <f>קבועות!B13</f>
        <v>אחזקה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 t="str">
        <f>קבועות!B14</f>
        <v>ציוד וכלים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 t="str">
        <f>קבועות!B15</f>
        <v>ניקיון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 t="str">
        <f>קבועות!B16</f>
        <v>אבטחה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 t="str">
        <f>קבועות!B17</f>
        <v>משרדיות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 t="str">
        <f>קבועות!B18</f>
        <v>מחשוב ותקשורת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 t="str">
        <f>קבועות!B19</f>
        <v>שונות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 t="str">
        <f>קבועות!B20</f>
        <v>אחזקה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>
        <f>קבועות!B30</f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>
        <f>קבועות!B31</f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>
        <f>קבועות!B32</f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>
        <f>קבועות!B33</f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>
        <f>קבועות!B34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>
        <f>קבועות!B35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>
        <f>קבועות!B36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>
        <f>קבועות!B37</f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>
        <f>קבועות!B38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>
        <f>קבועות!B39</f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>
        <f>קבועות!B40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>
        <f>קבועות!B41</f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>
        <f>קבועות!B42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>
        <f>קבועות!B43</f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>
        <f>קבועות!B44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>
        <f>קבועות!B45</f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>
        <f>קבועות!B46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>
        <f>קבועות!B47</f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>
        <f>קבועות!B48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>
        <f>קבועות!B49</f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>
        <f>קבועות!B50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>
        <f>קבועות!B51</f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>
        <f>קבועות!B52</f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>
        <f>קבועות!B53</f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>
        <f>קבועות!B54</f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>
        <f>קבועות!B55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 t="e">
        <f t="shared" si="5"/>
        <v>#VALUE!</v>
      </c>
      <c r="D91" s="39" t="e">
        <f t="shared" si="5"/>
        <v>#VALUE!</v>
      </c>
      <c r="E91" s="39" t="e">
        <f t="shared" si="5"/>
        <v>#VALUE!</v>
      </c>
      <c r="F91" s="39" t="e">
        <f t="shared" si="5"/>
        <v>#VALUE!</v>
      </c>
      <c r="G91" s="39" t="e">
        <f t="shared" si="5"/>
        <v>#VALUE!</v>
      </c>
      <c r="H91" s="39" t="e">
        <f t="shared" si="5"/>
        <v>#VALUE!</v>
      </c>
      <c r="I91" s="39" t="e">
        <f t="shared" si="5"/>
        <v>#VALUE!</v>
      </c>
      <c r="J91" s="39" t="e">
        <f t="shared" si="5"/>
        <v>#VALUE!</v>
      </c>
      <c r="K91" s="39" t="e">
        <f t="shared" si="5"/>
        <v>#VALUE!</v>
      </c>
      <c r="L91" s="39" t="e">
        <f t="shared" si="5"/>
        <v>#VALUE!</v>
      </c>
      <c r="M91" s="39" t="e">
        <f t="shared" si="5"/>
        <v>#VALUE!</v>
      </c>
      <c r="N91" s="39" t="e">
        <f t="shared" si="5"/>
        <v>#VALUE!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 t="str">
        <f t="shared" si="6"/>
        <v>שכירות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 t="str">
        <f t="shared" si="6"/>
        <v>מיסי עירייה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 t="str">
        <f t="shared" si="6"/>
        <v>אנרגיה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 t="str">
        <f t="shared" si="6"/>
        <v>שירותים מקצועיים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 t="str">
        <f t="shared" si="6"/>
        <v>ביטוחים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 t="str">
        <f t="shared" si="6"/>
        <v>רכבים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 t="str">
        <f t="shared" si="6"/>
        <v>פרסום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 t="str">
        <f t="shared" si="6"/>
        <v>אחזקה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 t="str">
        <f t="shared" si="6"/>
        <v>ציוד וכלים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 t="str">
        <f t="shared" si="6"/>
        <v>ניקיון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 t="str">
        <f t="shared" si="6"/>
        <v>אבטחה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 t="str">
        <f t="shared" si="6"/>
        <v>משרדיות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 t="str">
        <f t="shared" si="6"/>
        <v>מחשוב ותקשורת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 t="str">
        <f t="shared" si="6"/>
        <v>שונות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 t="str">
        <f t="shared" ref="B107:B122" si="8">B20</f>
        <v>אחזקה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>
        <f t="shared" si="8"/>
        <v>0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>
        <f t="shared" si="8"/>
        <v>0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>
        <f t="shared" si="8"/>
        <v>0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>
        <f t="shared" si="8"/>
        <v>0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>
        <f t="shared" si="8"/>
        <v>0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>
        <f t="shared" si="8"/>
        <v>0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>
        <f t="shared" ref="B123:B138" si="9">B36</f>
        <v>0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>
        <f t="shared" si="9"/>
        <v>0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>
        <f t="shared" si="9"/>
        <v>0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>
        <f t="shared" si="9"/>
        <v>0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>
        <f t="shared" si="9"/>
        <v>0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>
        <f t="shared" si="9"/>
        <v>0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>
        <f t="shared" si="9"/>
        <v>0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>
        <f t="shared" si="9"/>
        <v>0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>
        <f t="shared" si="9"/>
        <v>0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>
        <f t="shared" si="9"/>
        <v>0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>
        <f t="shared" si="9"/>
        <v>0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>
        <f t="shared" si="9"/>
        <v>0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>
        <f t="shared" si="9"/>
        <v>0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>
        <f t="shared" si="9"/>
        <v>0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>
        <f t="shared" si="9"/>
        <v>0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>
        <f t="shared" si="9"/>
        <v>0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>
        <f t="shared" ref="B139:B142" si="10">B52</f>
        <v>0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>
        <f t="shared" si="10"/>
        <v>0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>
        <f t="shared" si="10"/>
        <v>0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>
        <f t="shared" si="10"/>
        <v>0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4" orientation="portrait" r:id="rId1"/>
  <rowBreaks count="1" manualBreakCount="1">
    <brk id="5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9" defaultRowHeight="13.5" x14ac:dyDescent="0.25"/>
  <cols>
    <col min="1" max="1" width="2" style="1" customWidth="1"/>
    <col min="2" max="2" width="13.58203125" style="1" bestFit="1" customWidth="1"/>
    <col min="3" max="14" width="9" style="1"/>
    <col min="15" max="15" width="10" style="1" bestFit="1" customWidth="1"/>
    <col min="16" max="16" width="9" style="1"/>
    <col min="17" max="17" width="14" style="2" bestFit="1" customWidth="1"/>
    <col min="18" max="18" width="9.58203125" style="1" bestFit="1" customWidth="1"/>
    <col min="19" max="16384" width="9" style="1"/>
  </cols>
  <sheetData>
    <row r="2" spans="2:18" x14ac:dyDescent="0.25">
      <c r="B2" s="13" t="s">
        <v>12</v>
      </c>
      <c r="C2" s="25" t="e">
        <f>C4</f>
        <v>#VALUE!</v>
      </c>
    </row>
    <row r="3" spans="2:18" ht="19.5" customHeight="1" thickBot="1" x14ac:dyDescent="0.3"/>
    <row r="4" spans="2:18" x14ac:dyDescent="0.25">
      <c r="B4" s="38"/>
      <c r="C4" s="39" t="e">
        <f>DATE(YEAR('תחזית רווה'!C4)-2,MONTH('תחזית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55" t="s">
        <v>1</v>
      </c>
      <c r="P4" s="55" t="s">
        <v>2</v>
      </c>
      <c r="Q4" s="60" t="s">
        <v>25</v>
      </c>
      <c r="R4" s="61" t="s">
        <v>26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 t="str">
        <f>קבועות!B6</f>
        <v>שכירות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 t="str">
        <f>קבועות!B7</f>
        <v>מיסי עירייה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 t="str">
        <f>קבועות!B8</f>
        <v>אנרגיה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 t="str">
        <f>קבועות!B9</f>
        <v>שירותים מקצועיים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 t="str">
        <f>קבועות!B10</f>
        <v>ביטוחים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 t="str">
        <f>קבועות!B11</f>
        <v>רכבים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 t="str">
        <f>קבועות!B12</f>
        <v>פרסום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 t="str">
        <f>קבועות!B13</f>
        <v>אחזקה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 t="str">
        <f>קבועות!B14</f>
        <v>ציוד וכלים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 t="str">
        <f>קבועות!B15</f>
        <v>ניקיון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 t="str">
        <f>קבועות!B16</f>
        <v>אבטחה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 t="str">
        <f>קבועות!B17</f>
        <v>משרדיות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 t="str">
        <f>קבועות!B18</f>
        <v>מחשוב ותקשורת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 t="str">
        <f>קבועות!B19</f>
        <v>שונות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 t="str">
        <f>קבועות!B20</f>
        <v>אחזקה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>
        <f>קבועות!B30</f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>
        <f>קבועות!B31</f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>
        <f>קבועות!B32</f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>
        <f>קבועות!B33</f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>
        <f>קבועות!B34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>
        <f>קבועות!B35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>
        <f>קבועות!B36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>
        <f>קבועות!B37</f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>
        <f>קבועות!B38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>
        <f>קבועות!B39</f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>
        <f>קבועות!B40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>
        <f>קבועות!B41</f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>
        <f>קבועות!B42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>
        <f>קבועות!B43</f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>
        <f>קבועות!B44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>
        <f>קבועות!B45</f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>
        <f>קבועות!B46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>
        <f>קבועות!B47</f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>
        <f>קבועות!B48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>
        <f>קבועות!B49</f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>
        <f>קבועות!B50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>
        <f>קבועות!B51</f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>
        <f>קבועות!B52</f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>
        <f>קבועות!B53</f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>
        <f>קבועות!B54</f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>
        <f>קבועות!B55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 t="e">
        <f t="shared" si="5"/>
        <v>#VALUE!</v>
      </c>
      <c r="D91" s="39" t="e">
        <f t="shared" si="5"/>
        <v>#VALUE!</v>
      </c>
      <c r="E91" s="39" t="e">
        <f t="shared" si="5"/>
        <v>#VALUE!</v>
      </c>
      <c r="F91" s="39" t="e">
        <f t="shared" si="5"/>
        <v>#VALUE!</v>
      </c>
      <c r="G91" s="39" t="e">
        <f t="shared" si="5"/>
        <v>#VALUE!</v>
      </c>
      <c r="H91" s="39" t="e">
        <f t="shared" si="5"/>
        <v>#VALUE!</v>
      </c>
      <c r="I91" s="39" t="e">
        <f t="shared" si="5"/>
        <v>#VALUE!</v>
      </c>
      <c r="J91" s="39" t="e">
        <f t="shared" si="5"/>
        <v>#VALUE!</v>
      </c>
      <c r="K91" s="39" t="e">
        <f t="shared" si="5"/>
        <v>#VALUE!</v>
      </c>
      <c r="L91" s="39" t="e">
        <f t="shared" si="5"/>
        <v>#VALUE!</v>
      </c>
      <c r="M91" s="39" t="e">
        <f t="shared" si="5"/>
        <v>#VALUE!</v>
      </c>
      <c r="N91" s="39" t="e">
        <f t="shared" si="5"/>
        <v>#VALUE!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 t="str">
        <f t="shared" si="6"/>
        <v>שכירות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 t="str">
        <f t="shared" si="6"/>
        <v>מיסי עירייה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 t="str">
        <f t="shared" si="6"/>
        <v>אנרגיה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 t="str">
        <f t="shared" si="6"/>
        <v>שירותים מקצועיים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 t="str">
        <f t="shared" si="6"/>
        <v>ביטוחים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 t="str">
        <f t="shared" si="6"/>
        <v>רכבים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 t="str">
        <f t="shared" si="6"/>
        <v>פרסום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 t="str">
        <f t="shared" si="6"/>
        <v>אחזקה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 t="str">
        <f t="shared" si="6"/>
        <v>ציוד וכלים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 t="str">
        <f t="shared" si="6"/>
        <v>ניקיון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 t="str">
        <f t="shared" si="6"/>
        <v>אבטחה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 t="str">
        <f t="shared" si="6"/>
        <v>משרדיות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 t="str">
        <f t="shared" si="6"/>
        <v>מחשוב ותקשורת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 t="str">
        <f t="shared" si="6"/>
        <v>שונות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 t="str">
        <f t="shared" ref="B107:B122" si="8">B20</f>
        <v>אחזקה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>
        <f t="shared" si="8"/>
        <v>0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>
        <f t="shared" si="8"/>
        <v>0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>
        <f t="shared" si="8"/>
        <v>0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>
        <f t="shared" si="8"/>
        <v>0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>
        <f t="shared" si="8"/>
        <v>0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>
        <f t="shared" si="8"/>
        <v>0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>
        <f t="shared" ref="B123:B138" si="9">B36</f>
        <v>0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>
        <f t="shared" si="9"/>
        <v>0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>
        <f t="shared" si="9"/>
        <v>0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>
        <f t="shared" si="9"/>
        <v>0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>
        <f t="shared" si="9"/>
        <v>0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>
        <f t="shared" si="9"/>
        <v>0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>
        <f t="shared" si="9"/>
        <v>0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>
        <f t="shared" si="9"/>
        <v>0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>
        <f t="shared" si="9"/>
        <v>0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>
        <f t="shared" si="9"/>
        <v>0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>
        <f t="shared" si="9"/>
        <v>0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>
        <f t="shared" si="9"/>
        <v>0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>
        <f t="shared" si="9"/>
        <v>0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>
        <f t="shared" si="9"/>
        <v>0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>
        <f t="shared" si="9"/>
        <v>0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>
        <f t="shared" si="9"/>
        <v>0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>
        <f t="shared" ref="B139:B142" si="10">B52</f>
        <v>0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>
        <f t="shared" si="10"/>
        <v>0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>
        <f t="shared" si="10"/>
        <v>0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>
        <f t="shared" si="10"/>
        <v>0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5" orientation="portrait" r:id="rId1"/>
  <rowBreaks count="1" manualBreakCount="1">
    <brk id="55" max="16383" man="1"/>
  </rowBreaks>
  <colBreaks count="1" manualBreakCount="1">
    <brk id="1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2" sqref="P12"/>
    </sheetView>
  </sheetViews>
  <sheetFormatPr defaultColWidth="9" defaultRowHeight="13.5" x14ac:dyDescent="0.25"/>
  <cols>
    <col min="1" max="1" width="3" style="1" customWidth="1"/>
    <col min="2" max="2" width="13.58203125" style="1" bestFit="1" customWidth="1"/>
    <col min="3" max="3" width="9" style="1"/>
    <col min="4" max="6" width="10" style="1" bestFit="1" customWidth="1"/>
    <col min="7" max="9" width="9" style="1"/>
    <col min="10" max="10" width="10" style="1" bestFit="1" customWidth="1"/>
    <col min="11" max="14" width="9" style="1"/>
    <col min="15" max="15" width="10" style="1" bestFit="1" customWidth="1"/>
    <col min="16" max="16" width="9" style="1"/>
    <col min="17" max="17" width="14" style="2" bestFit="1" customWidth="1"/>
    <col min="18" max="18" width="9.75" style="1" bestFit="1" customWidth="1"/>
    <col min="19" max="16384" width="9" style="1"/>
  </cols>
  <sheetData>
    <row r="2" spans="2:18" x14ac:dyDescent="0.25">
      <c r="B2" s="13" t="s">
        <v>12</v>
      </c>
      <c r="C2" s="25" t="e">
        <f>C4</f>
        <v>#VALUE!</v>
      </c>
    </row>
    <row r="3" spans="2:18" ht="21.75" customHeight="1" thickBot="1" x14ac:dyDescent="0.3"/>
    <row r="4" spans="2:18" x14ac:dyDescent="0.25">
      <c r="B4" s="38"/>
      <c r="C4" s="39" t="e">
        <f>DATE(YEAR('תחזית רווה'!C4)-3,MONTH('תחזית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55" t="s">
        <v>1</v>
      </c>
      <c r="P4" s="55" t="s">
        <v>2</v>
      </c>
      <c r="Q4" s="60" t="s">
        <v>25</v>
      </c>
      <c r="R4" s="61" t="s">
        <v>26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 t="str">
        <f>קבועות!B6</f>
        <v>שכירות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 t="str">
        <f>קבועות!B7</f>
        <v>מיסי עירייה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55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 t="str">
        <f>קבועות!B8</f>
        <v>אנרגיה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 t="str">
        <f>קבועות!B9</f>
        <v>שירותים מקצועיים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si="3"/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 t="str">
        <f>קבועות!B10</f>
        <v>ביטוחים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3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 t="str">
        <f>קבועות!B11</f>
        <v>רכבים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3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 t="str">
        <f>קבועות!B12</f>
        <v>פרסום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3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 t="str">
        <f>קבועות!B13</f>
        <v>אחזקה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3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 t="str">
        <f>קבועות!B14</f>
        <v>ציוד וכלים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3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 t="str">
        <f>קבועות!B15</f>
        <v>ניקיון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3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 t="str">
        <f>קבועות!B16</f>
        <v>אבטחה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3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 t="str">
        <f>קבועות!B17</f>
        <v>משרדיות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3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 t="str">
        <f>קבועות!B18</f>
        <v>מחשוב ותקשורת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3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 t="str">
        <f>קבועות!B19</f>
        <v>שונות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3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 t="str">
        <f>קבועות!B20</f>
        <v>אחזקה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3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>
        <f>קבועות!B30</f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>
        <f>קבועות!B31</f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>
        <f>קבועות!B32</f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>
        <f>קבועות!B33</f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>
        <f>קבועות!B34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>
        <f>קבועות!B35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>
        <f>קבועות!B36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>
        <f>קבועות!B37</f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si="3"/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>
        <f>קבועות!B38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3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>
        <f>קבועות!B39</f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3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>
        <f>קבועות!B40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3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>
        <f>קבועות!B41</f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3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>
        <f>קבועות!B42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3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>
        <f>קבועות!B43</f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3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>
        <f>קבועות!B44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3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>
        <f>קבועות!B45</f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3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>
        <f>קבועות!B46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si="3"/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>
        <f>קבועות!B47</f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3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>
        <f>קבועות!B48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3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>
        <f>קבועות!B49</f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3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>
        <f>קבועות!B50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3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>
        <f>קבועות!B51</f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3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>
        <f>קבועות!B52</f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3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>
        <f>קבועות!B53</f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3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>
        <f>קבועות!B54</f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3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>
        <f>קבועות!B55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3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5">B4</f>
        <v>0</v>
      </c>
      <c r="C91" s="39" t="e">
        <f t="shared" si="5"/>
        <v>#VALUE!</v>
      </c>
      <c r="D91" s="39" t="e">
        <f t="shared" si="5"/>
        <v>#VALUE!</v>
      </c>
      <c r="E91" s="39" t="e">
        <f t="shared" si="5"/>
        <v>#VALUE!</v>
      </c>
      <c r="F91" s="39" t="e">
        <f t="shared" si="5"/>
        <v>#VALUE!</v>
      </c>
      <c r="G91" s="39" t="e">
        <f t="shared" si="5"/>
        <v>#VALUE!</v>
      </c>
      <c r="H91" s="39" t="e">
        <f t="shared" si="5"/>
        <v>#VALUE!</v>
      </c>
      <c r="I91" s="39" t="e">
        <f t="shared" si="5"/>
        <v>#VALUE!</v>
      </c>
      <c r="J91" s="39" t="e">
        <f t="shared" si="5"/>
        <v>#VALUE!</v>
      </c>
      <c r="K91" s="39" t="e">
        <f t="shared" si="5"/>
        <v>#VALUE!</v>
      </c>
      <c r="L91" s="39" t="e">
        <f t="shared" si="5"/>
        <v>#VALUE!</v>
      </c>
      <c r="M91" s="39" t="e">
        <f t="shared" si="5"/>
        <v>#VALUE!</v>
      </c>
      <c r="N91" s="39" t="e">
        <f t="shared" si="5"/>
        <v>#VALUE!</v>
      </c>
      <c r="O91" s="51" t="s">
        <v>1</v>
      </c>
    </row>
    <row r="92" spans="2:15" x14ac:dyDescent="0.25">
      <c r="B92" s="28" t="str">
        <f t="shared" ref="B92:B106" si="6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 t="str">
        <f t="shared" si="6"/>
        <v>שכירות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 t="str">
        <f t="shared" si="6"/>
        <v>מיסי עירייה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7">SUM(C94:N94)</f>
        <v>0</v>
      </c>
    </row>
    <row r="95" spans="2:15" x14ac:dyDescent="0.25">
      <c r="B95" s="26" t="str">
        <f t="shared" si="6"/>
        <v>אנרגיה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7"/>
        <v>0</v>
      </c>
    </row>
    <row r="96" spans="2:15" x14ac:dyDescent="0.25">
      <c r="B96" s="26" t="str">
        <f t="shared" si="6"/>
        <v>שירותים מקצועיים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7"/>
        <v>0</v>
      </c>
    </row>
    <row r="97" spans="2:15" x14ac:dyDescent="0.25">
      <c r="B97" s="26" t="str">
        <f t="shared" si="6"/>
        <v>ביטוחים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7"/>
        <v>0</v>
      </c>
    </row>
    <row r="98" spans="2:15" x14ac:dyDescent="0.25">
      <c r="B98" s="26" t="str">
        <f t="shared" si="6"/>
        <v>רכבים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7"/>
        <v>0</v>
      </c>
    </row>
    <row r="99" spans="2:15" x14ac:dyDescent="0.25">
      <c r="B99" s="26" t="str">
        <f t="shared" si="6"/>
        <v>פרסום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7"/>
        <v>0</v>
      </c>
    </row>
    <row r="100" spans="2:15" x14ac:dyDescent="0.25">
      <c r="B100" s="26" t="str">
        <f t="shared" si="6"/>
        <v>אחזקה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7"/>
        <v>0</v>
      </c>
    </row>
    <row r="101" spans="2:15" x14ac:dyDescent="0.25">
      <c r="B101" s="26" t="str">
        <f t="shared" si="6"/>
        <v>ציוד וכלים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7"/>
        <v>0</v>
      </c>
    </row>
    <row r="102" spans="2:15" x14ac:dyDescent="0.25">
      <c r="B102" s="26" t="str">
        <f t="shared" si="6"/>
        <v>ניקיון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7"/>
        <v>0</v>
      </c>
    </row>
    <row r="103" spans="2:15" x14ac:dyDescent="0.25">
      <c r="B103" s="26" t="str">
        <f t="shared" si="6"/>
        <v>אבטחה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7"/>
        <v>0</v>
      </c>
    </row>
    <row r="104" spans="2:15" x14ac:dyDescent="0.25">
      <c r="B104" s="26" t="str">
        <f t="shared" si="6"/>
        <v>משרדיות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7"/>
        <v>0</v>
      </c>
    </row>
    <row r="105" spans="2:15" x14ac:dyDescent="0.25">
      <c r="B105" s="26" t="str">
        <f t="shared" si="6"/>
        <v>מחשוב ותקשורת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7"/>
        <v>0</v>
      </c>
    </row>
    <row r="106" spans="2:15" x14ac:dyDescent="0.25">
      <c r="B106" s="26" t="str">
        <f t="shared" si="6"/>
        <v>שונות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7"/>
        <v>0</v>
      </c>
    </row>
    <row r="107" spans="2:15" x14ac:dyDescent="0.25">
      <c r="B107" s="26" t="str">
        <f t="shared" ref="B107:B122" si="8">B20</f>
        <v>אחזקה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7"/>
        <v>0</v>
      </c>
    </row>
    <row r="108" spans="2:15" x14ac:dyDescent="0.25">
      <c r="B108" s="26">
        <f t="shared" si="8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7"/>
        <v>0</v>
      </c>
    </row>
    <row r="109" spans="2:15" x14ac:dyDescent="0.25">
      <c r="B109" s="26">
        <f t="shared" si="8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7"/>
        <v>0</v>
      </c>
    </row>
    <row r="110" spans="2:15" x14ac:dyDescent="0.25">
      <c r="B110" s="26">
        <f t="shared" si="8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7"/>
        <v>0</v>
      </c>
    </row>
    <row r="111" spans="2:15" x14ac:dyDescent="0.25">
      <c r="B111" s="26">
        <f t="shared" si="8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7"/>
        <v>0</v>
      </c>
    </row>
    <row r="112" spans="2:15" x14ac:dyDescent="0.25">
      <c r="B112" s="26">
        <f t="shared" si="8"/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7"/>
        <v>0</v>
      </c>
    </row>
    <row r="113" spans="2:15" x14ac:dyDescent="0.25">
      <c r="B113" s="26">
        <f t="shared" si="8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7"/>
        <v>0</v>
      </c>
    </row>
    <row r="114" spans="2:15" x14ac:dyDescent="0.25">
      <c r="B114" s="26">
        <f t="shared" si="8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7"/>
        <v>0</v>
      </c>
    </row>
    <row r="115" spans="2:15" x14ac:dyDescent="0.25">
      <c r="B115" s="26">
        <f t="shared" si="8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7"/>
        <v>0</v>
      </c>
    </row>
    <row r="116" spans="2:15" x14ac:dyDescent="0.25">
      <c r="B116" s="26">
        <f t="shared" si="8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7"/>
        <v>0</v>
      </c>
    </row>
    <row r="117" spans="2:15" x14ac:dyDescent="0.25">
      <c r="B117" s="26">
        <f t="shared" si="8"/>
        <v>0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7"/>
        <v>0</v>
      </c>
    </row>
    <row r="118" spans="2:15" x14ac:dyDescent="0.25">
      <c r="B118" s="26">
        <f t="shared" si="8"/>
        <v>0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7"/>
        <v>0</v>
      </c>
    </row>
    <row r="119" spans="2:15" x14ac:dyDescent="0.25">
      <c r="B119" s="26">
        <f t="shared" si="8"/>
        <v>0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7"/>
        <v>0</v>
      </c>
    </row>
    <row r="120" spans="2:15" x14ac:dyDescent="0.25">
      <c r="B120" s="26">
        <f t="shared" si="8"/>
        <v>0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7"/>
        <v>0</v>
      </c>
    </row>
    <row r="121" spans="2:15" x14ac:dyDescent="0.25">
      <c r="B121" s="26">
        <f t="shared" si="8"/>
        <v>0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7"/>
        <v>0</v>
      </c>
    </row>
    <row r="122" spans="2:15" x14ac:dyDescent="0.25">
      <c r="B122" s="26">
        <f t="shared" si="8"/>
        <v>0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7"/>
        <v>0</v>
      </c>
    </row>
    <row r="123" spans="2:15" x14ac:dyDescent="0.25">
      <c r="B123" s="26">
        <f t="shared" ref="B123:B138" si="9">B36</f>
        <v>0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7"/>
        <v>0</v>
      </c>
    </row>
    <row r="124" spans="2:15" x14ac:dyDescent="0.25">
      <c r="B124" s="26">
        <f t="shared" si="9"/>
        <v>0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7"/>
        <v>0</v>
      </c>
    </row>
    <row r="125" spans="2:15" x14ac:dyDescent="0.25">
      <c r="B125" s="26">
        <f t="shared" si="9"/>
        <v>0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7"/>
        <v>0</v>
      </c>
    </row>
    <row r="126" spans="2:15" x14ac:dyDescent="0.25">
      <c r="B126" s="26">
        <f t="shared" si="9"/>
        <v>0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7"/>
        <v>0</v>
      </c>
    </row>
    <row r="127" spans="2:15" x14ac:dyDescent="0.25">
      <c r="B127" s="26">
        <f t="shared" si="9"/>
        <v>0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7"/>
        <v>0</v>
      </c>
    </row>
    <row r="128" spans="2:15" x14ac:dyDescent="0.25">
      <c r="B128" s="26">
        <f t="shared" si="9"/>
        <v>0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7"/>
        <v>0</v>
      </c>
    </row>
    <row r="129" spans="2:15" x14ac:dyDescent="0.25">
      <c r="B129" s="26">
        <f t="shared" si="9"/>
        <v>0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7"/>
        <v>0</v>
      </c>
    </row>
    <row r="130" spans="2:15" x14ac:dyDescent="0.25">
      <c r="B130" s="26">
        <f t="shared" si="9"/>
        <v>0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7"/>
        <v>0</v>
      </c>
    </row>
    <row r="131" spans="2:15" x14ac:dyDescent="0.25">
      <c r="B131" s="26">
        <f t="shared" si="9"/>
        <v>0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7"/>
        <v>0</v>
      </c>
    </row>
    <row r="132" spans="2:15" x14ac:dyDescent="0.25">
      <c r="B132" s="26">
        <f t="shared" si="9"/>
        <v>0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7"/>
        <v>0</v>
      </c>
    </row>
    <row r="133" spans="2:15" x14ac:dyDescent="0.25">
      <c r="B133" s="26">
        <f t="shared" si="9"/>
        <v>0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7"/>
        <v>0</v>
      </c>
    </row>
    <row r="134" spans="2:15" x14ac:dyDescent="0.25">
      <c r="B134" s="26">
        <f t="shared" si="9"/>
        <v>0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7"/>
        <v>0</v>
      </c>
    </row>
    <row r="135" spans="2:15" x14ac:dyDescent="0.25">
      <c r="B135" s="26">
        <f t="shared" si="9"/>
        <v>0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7"/>
        <v>0</v>
      </c>
    </row>
    <row r="136" spans="2:15" x14ac:dyDescent="0.25">
      <c r="B136" s="26">
        <f t="shared" si="9"/>
        <v>0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7"/>
        <v>0</v>
      </c>
    </row>
    <row r="137" spans="2:15" x14ac:dyDescent="0.25">
      <c r="B137" s="26">
        <f t="shared" si="9"/>
        <v>0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7"/>
        <v>0</v>
      </c>
    </row>
    <row r="138" spans="2:15" x14ac:dyDescent="0.25">
      <c r="B138" s="26">
        <f t="shared" si="9"/>
        <v>0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7"/>
        <v>0</v>
      </c>
    </row>
    <row r="139" spans="2:15" x14ac:dyDescent="0.25">
      <c r="B139" s="26">
        <f t="shared" ref="B139:B142" si="10">B52</f>
        <v>0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7"/>
        <v>0</v>
      </c>
    </row>
    <row r="140" spans="2:15" x14ac:dyDescent="0.25">
      <c r="B140" s="26">
        <f t="shared" si="10"/>
        <v>0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7"/>
        <v>0</v>
      </c>
    </row>
    <row r="141" spans="2:15" x14ac:dyDescent="0.25">
      <c r="B141" s="26">
        <f t="shared" si="10"/>
        <v>0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7"/>
        <v>0</v>
      </c>
    </row>
    <row r="142" spans="2:15" ht="14" thickBot="1" x14ac:dyDescent="0.3">
      <c r="B142" s="29">
        <f t="shared" si="10"/>
        <v>0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7"/>
        <v>0</v>
      </c>
    </row>
  </sheetData>
  <pageMargins left="0.7" right="0.7" top="0.75" bottom="0.75" header="0.3" footer="0.3"/>
  <pageSetup paperSize="9" scale="53" orientation="portrait" r:id="rId1"/>
  <rowBreaks count="1" manualBreakCount="1">
    <brk id="55" max="16383" man="1"/>
  </rowBreaks>
  <colBreaks count="1" manualBreakCount="1">
    <brk id="17" max="141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R142"/>
  <sheetViews>
    <sheetView showGridLines="0" rightToLeft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6" sqref="H16"/>
    </sheetView>
  </sheetViews>
  <sheetFormatPr defaultColWidth="9" defaultRowHeight="13.5" x14ac:dyDescent="0.25"/>
  <cols>
    <col min="1" max="1" width="3" style="1" customWidth="1"/>
    <col min="2" max="2" width="13.58203125" style="1" bestFit="1" customWidth="1"/>
    <col min="3" max="14" width="10" style="1" bestFit="1" customWidth="1"/>
    <col min="15" max="15" width="12" style="1" bestFit="1" customWidth="1"/>
    <col min="16" max="16" width="6" style="1" bestFit="1" customWidth="1"/>
    <col min="17" max="17" width="14" style="2" bestFit="1" customWidth="1"/>
    <col min="18" max="18" width="9.75" style="1" bestFit="1" customWidth="1"/>
    <col min="19" max="16384" width="9" style="1"/>
  </cols>
  <sheetData>
    <row r="2" spans="2:18" x14ac:dyDescent="0.25">
      <c r="B2" s="13" t="s">
        <v>12</v>
      </c>
      <c r="C2" s="25" t="e">
        <f>C4</f>
        <v>#VALUE!</v>
      </c>
    </row>
    <row r="3" spans="2:18" ht="20.25" customHeight="1" thickBot="1" x14ac:dyDescent="0.3"/>
    <row r="4" spans="2:18" x14ac:dyDescent="0.25">
      <c r="B4" s="38"/>
      <c r="C4" s="39" t="e">
        <f>DATE(YEAR('תחזית רווה'!C4)-4,MONTH('תחזית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55" t="s">
        <v>1</v>
      </c>
      <c r="P4" s="55" t="s">
        <v>2</v>
      </c>
      <c r="Q4" s="60" t="s">
        <v>25</v>
      </c>
      <c r="R4" s="61" t="s">
        <v>26</v>
      </c>
    </row>
    <row r="5" spans="2:18" x14ac:dyDescent="0.25">
      <c r="B5" s="28" t="s">
        <v>17</v>
      </c>
      <c r="C5" s="7">
        <f>SUM(C6:C55)</f>
        <v>0</v>
      </c>
      <c r="D5" s="7">
        <f t="shared" ref="D5:N5" si="1">SUM(D6:D55)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7">
        <f>IFERROR(O5/(12-COUNTIF(C5:N5,0)),0)</f>
        <v>0</v>
      </c>
      <c r="Q5" s="62" t="str">
        <f>IFERROR(P5/$P$5,"")</f>
        <v/>
      </c>
      <c r="R5" s="63" t="str">
        <f>IFERROR(IF(O5=0,"",O5/#REF!),"")</f>
        <v/>
      </c>
    </row>
    <row r="6" spans="2:18" x14ac:dyDescent="0.25">
      <c r="B6" s="26" t="str">
        <f>קבועות!B6</f>
        <v>שכירות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f>SUM(C6:N6)</f>
        <v>0</v>
      </c>
      <c r="P6" s="9" t="str">
        <f>IFERROR(AVERAGE(C6:N6),"")</f>
        <v/>
      </c>
      <c r="Q6" s="64" t="str">
        <f t="shared" ref="Q6:Q55" si="2">IFERROR(P6/$P$5,"")</f>
        <v/>
      </c>
      <c r="R6" s="65" t="str">
        <f>IFERROR(IF(O6=0,"",O6/#REF!),"")</f>
        <v/>
      </c>
    </row>
    <row r="7" spans="2:18" x14ac:dyDescent="0.25">
      <c r="B7" s="26" t="str">
        <f>קבועות!B7</f>
        <v>מיסי עירייה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>
        <f t="shared" ref="O7:O36" si="3">SUM(C7:N7)</f>
        <v>0</v>
      </c>
      <c r="P7" s="9" t="str">
        <f t="shared" ref="P7:P55" si="4">IFERROR(AVERAGE(C7:N7),"")</f>
        <v/>
      </c>
      <c r="Q7" s="64" t="str">
        <f t="shared" si="2"/>
        <v/>
      </c>
      <c r="R7" s="65" t="str">
        <f>IFERROR(IF(O7=0,"",O7/#REF!),"")</f>
        <v/>
      </c>
    </row>
    <row r="8" spans="2:18" x14ac:dyDescent="0.25">
      <c r="B8" s="26" t="str">
        <f>קבועות!B8</f>
        <v>אנרגיה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 t="shared" si="3"/>
        <v>0</v>
      </c>
      <c r="P8" s="9" t="str">
        <f t="shared" si="4"/>
        <v/>
      </c>
      <c r="Q8" s="64" t="str">
        <f t="shared" si="2"/>
        <v/>
      </c>
      <c r="R8" s="65" t="str">
        <f>IFERROR(IF(O8=0,"",O8/#REF!),"")</f>
        <v/>
      </c>
    </row>
    <row r="9" spans="2:18" x14ac:dyDescent="0.25">
      <c r="B9" s="26" t="str">
        <f>קבועות!B9</f>
        <v>שירותים מקצועיים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>
        <f t="shared" ref="O9:O20" si="5">SUM(C9:N9)</f>
        <v>0</v>
      </c>
      <c r="P9" s="9" t="str">
        <f t="shared" si="4"/>
        <v/>
      </c>
      <c r="Q9" s="64" t="str">
        <f t="shared" si="2"/>
        <v/>
      </c>
      <c r="R9" s="65" t="str">
        <f>IFERROR(IF(O9=0,"",O9/#REF!),"")</f>
        <v/>
      </c>
    </row>
    <row r="10" spans="2:18" x14ac:dyDescent="0.25">
      <c r="B10" s="26" t="str">
        <f>קבועות!B10</f>
        <v>ביטוחים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 t="shared" si="5"/>
        <v>0</v>
      </c>
      <c r="P10" s="9" t="str">
        <f t="shared" si="4"/>
        <v/>
      </c>
      <c r="Q10" s="64" t="str">
        <f t="shared" si="2"/>
        <v/>
      </c>
      <c r="R10" s="65" t="str">
        <f>IFERROR(IF(O10=0,"",O10/#REF!),"")</f>
        <v/>
      </c>
    </row>
    <row r="11" spans="2:18" x14ac:dyDescent="0.25">
      <c r="B11" s="26" t="str">
        <f>קבועות!B11</f>
        <v>רכבים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si="5"/>
        <v>0</v>
      </c>
      <c r="P11" s="9" t="str">
        <f t="shared" si="4"/>
        <v/>
      </c>
      <c r="Q11" s="64" t="str">
        <f t="shared" si="2"/>
        <v/>
      </c>
      <c r="R11" s="65" t="str">
        <f>IFERROR(IF(O11=0,"",O11/#REF!),"")</f>
        <v/>
      </c>
    </row>
    <row r="12" spans="2:18" x14ac:dyDescent="0.25">
      <c r="B12" s="26" t="str">
        <f>קבועות!B12</f>
        <v>פרסום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5"/>
        <v>0</v>
      </c>
      <c r="P12" s="9" t="str">
        <f t="shared" si="4"/>
        <v/>
      </c>
      <c r="Q12" s="64" t="str">
        <f t="shared" si="2"/>
        <v/>
      </c>
      <c r="R12" s="65" t="str">
        <f>IFERROR(IF(O12=0,"",O12/#REF!),"")</f>
        <v/>
      </c>
    </row>
    <row r="13" spans="2:18" x14ac:dyDescent="0.25">
      <c r="B13" s="26" t="str">
        <f>קבועות!B13</f>
        <v>אחזקה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5"/>
        <v>0</v>
      </c>
      <c r="P13" s="9" t="str">
        <f t="shared" si="4"/>
        <v/>
      </c>
      <c r="Q13" s="64" t="str">
        <f t="shared" si="2"/>
        <v/>
      </c>
      <c r="R13" s="65" t="str">
        <f>IFERROR(IF(O13=0,"",O13/#REF!),"")</f>
        <v/>
      </c>
    </row>
    <row r="14" spans="2:18" x14ac:dyDescent="0.25">
      <c r="B14" s="26" t="str">
        <f>קבועות!B14</f>
        <v>ציוד וכלים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5"/>
        <v>0</v>
      </c>
      <c r="P14" s="9" t="str">
        <f t="shared" si="4"/>
        <v/>
      </c>
      <c r="Q14" s="64" t="str">
        <f t="shared" si="2"/>
        <v/>
      </c>
      <c r="R14" s="65" t="str">
        <f>IFERROR(IF(O14=0,"",O14/#REF!),"")</f>
        <v/>
      </c>
    </row>
    <row r="15" spans="2:18" x14ac:dyDescent="0.25">
      <c r="B15" s="26" t="str">
        <f>קבועות!B15</f>
        <v>ניקיון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5"/>
        <v>0</v>
      </c>
      <c r="P15" s="9" t="str">
        <f t="shared" si="4"/>
        <v/>
      </c>
      <c r="Q15" s="64" t="str">
        <f t="shared" si="2"/>
        <v/>
      </c>
      <c r="R15" s="65" t="str">
        <f>IFERROR(IF(O15=0,"",O15/#REF!),"")</f>
        <v/>
      </c>
    </row>
    <row r="16" spans="2:18" x14ac:dyDescent="0.25">
      <c r="B16" s="26" t="str">
        <f>קבועות!B16</f>
        <v>אבטחה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5"/>
        <v>0</v>
      </c>
      <c r="P16" s="9" t="str">
        <f t="shared" si="4"/>
        <v/>
      </c>
      <c r="Q16" s="64" t="str">
        <f t="shared" si="2"/>
        <v/>
      </c>
      <c r="R16" s="65" t="str">
        <f>IFERROR(IF(O16=0,"",O16/#REF!),"")</f>
        <v/>
      </c>
    </row>
    <row r="17" spans="2:18" x14ac:dyDescent="0.25">
      <c r="B17" s="26" t="str">
        <f>קבועות!B17</f>
        <v>משרדיות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5"/>
        <v>0</v>
      </c>
      <c r="P17" s="9" t="str">
        <f t="shared" si="4"/>
        <v/>
      </c>
      <c r="Q17" s="64" t="str">
        <f t="shared" si="2"/>
        <v/>
      </c>
      <c r="R17" s="65" t="str">
        <f>IFERROR(IF(O17=0,"",O17/#REF!),"")</f>
        <v/>
      </c>
    </row>
    <row r="18" spans="2:18" x14ac:dyDescent="0.25">
      <c r="B18" s="26" t="str">
        <f>קבועות!B18</f>
        <v>מחשוב ותקשורת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5"/>
        <v>0</v>
      </c>
      <c r="P18" s="9" t="str">
        <f t="shared" si="4"/>
        <v/>
      </c>
      <c r="Q18" s="64" t="str">
        <f t="shared" si="2"/>
        <v/>
      </c>
      <c r="R18" s="65" t="str">
        <f>IFERROR(IF(O18=0,"",O18/#REF!),"")</f>
        <v/>
      </c>
    </row>
    <row r="19" spans="2:18" x14ac:dyDescent="0.25">
      <c r="B19" s="26" t="str">
        <f>קבועות!B19</f>
        <v>שונות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5"/>
        <v>0</v>
      </c>
      <c r="P19" s="9" t="str">
        <f t="shared" si="4"/>
        <v/>
      </c>
      <c r="Q19" s="64" t="str">
        <f t="shared" si="2"/>
        <v/>
      </c>
      <c r="R19" s="65" t="str">
        <f>IFERROR(IF(O19=0,"",O19/#REF!),"")</f>
        <v/>
      </c>
    </row>
    <row r="20" spans="2:18" x14ac:dyDescent="0.25">
      <c r="B20" s="26" t="str">
        <f>קבועות!B20</f>
        <v>אחזקה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 t="shared" si="5"/>
        <v>0</v>
      </c>
      <c r="P20" s="9" t="str">
        <f t="shared" si="4"/>
        <v/>
      </c>
      <c r="Q20" s="64" t="str">
        <f t="shared" si="2"/>
        <v/>
      </c>
      <c r="R20" s="65" t="str">
        <f>IFERROR(IF(O20=0,"",O20/#REF!),"")</f>
        <v/>
      </c>
    </row>
    <row r="21" spans="2:18" x14ac:dyDescent="0.25">
      <c r="B21" s="26">
        <f>קבועות!B21</f>
        <v>0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 t="shared" si="3"/>
        <v>0</v>
      </c>
      <c r="P21" s="9" t="str">
        <f t="shared" si="4"/>
        <v/>
      </c>
      <c r="Q21" s="64" t="str">
        <f t="shared" si="2"/>
        <v/>
      </c>
      <c r="R21" s="65" t="str">
        <f>IFERROR(IF(O21=0,"",O21/#REF!),"")</f>
        <v/>
      </c>
    </row>
    <row r="22" spans="2:18" x14ac:dyDescent="0.25">
      <c r="B22" s="26">
        <f>קבועות!B22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 t="shared" si="3"/>
        <v>0</v>
      </c>
      <c r="P22" s="9" t="str">
        <f t="shared" si="4"/>
        <v/>
      </c>
      <c r="Q22" s="64" t="str">
        <f t="shared" si="2"/>
        <v/>
      </c>
      <c r="R22" s="65" t="str">
        <f>IFERROR(IF(O22=0,"",O22/#REF!),"")</f>
        <v/>
      </c>
    </row>
    <row r="23" spans="2:18" x14ac:dyDescent="0.25">
      <c r="B23" s="26">
        <f>קבועות!B23</f>
        <v>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f t="shared" si="3"/>
        <v>0</v>
      </c>
      <c r="P23" s="9" t="str">
        <f t="shared" si="4"/>
        <v/>
      </c>
      <c r="Q23" s="64" t="str">
        <f t="shared" si="2"/>
        <v/>
      </c>
      <c r="R23" s="65" t="str">
        <f>IFERROR(IF(O23=0,"",O23/#REF!),"")</f>
        <v/>
      </c>
    </row>
    <row r="24" spans="2:18" x14ac:dyDescent="0.25">
      <c r="B24" s="26">
        <f>קבועות!B24</f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 t="shared" si="3"/>
        <v>0</v>
      </c>
      <c r="P24" s="9" t="str">
        <f t="shared" si="4"/>
        <v/>
      </c>
      <c r="Q24" s="64" t="str">
        <f t="shared" si="2"/>
        <v/>
      </c>
      <c r="R24" s="65" t="str">
        <f>IFERROR(IF(O24=0,"",O24/#REF!),"")</f>
        <v/>
      </c>
    </row>
    <row r="25" spans="2:18" x14ac:dyDescent="0.25">
      <c r="B25" s="26">
        <f>קבועות!B25</f>
        <v>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f t="shared" si="3"/>
        <v>0</v>
      </c>
      <c r="P25" s="9" t="str">
        <f t="shared" si="4"/>
        <v/>
      </c>
      <c r="Q25" s="64" t="str">
        <f t="shared" si="2"/>
        <v/>
      </c>
      <c r="R25" s="65" t="str">
        <f>IFERROR(IF(O25=0,"",O25/#REF!),"")</f>
        <v/>
      </c>
    </row>
    <row r="26" spans="2:18" x14ac:dyDescent="0.25">
      <c r="B26" s="26">
        <f>קבועות!B26</f>
        <v>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 t="shared" si="3"/>
        <v>0</v>
      </c>
      <c r="P26" s="9" t="str">
        <f t="shared" si="4"/>
        <v/>
      </c>
      <c r="Q26" s="64" t="str">
        <f t="shared" si="2"/>
        <v/>
      </c>
      <c r="R26" s="65" t="str">
        <f>IFERROR(IF(O26=0,"",O26/#REF!),"")</f>
        <v/>
      </c>
    </row>
    <row r="27" spans="2:18" x14ac:dyDescent="0.25">
      <c r="B27" s="26">
        <f>קבועות!B27</f>
        <v>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>
        <f t="shared" si="3"/>
        <v>0</v>
      </c>
      <c r="P27" s="9" t="str">
        <f t="shared" si="4"/>
        <v/>
      </c>
      <c r="Q27" s="64" t="str">
        <f t="shared" si="2"/>
        <v/>
      </c>
      <c r="R27" s="65" t="str">
        <f>IFERROR(IF(O27=0,"",O27/#REF!),"")</f>
        <v/>
      </c>
    </row>
    <row r="28" spans="2:18" x14ac:dyDescent="0.25">
      <c r="B28" s="26">
        <f>קבועות!B28</f>
        <v>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 t="shared" si="3"/>
        <v>0</v>
      </c>
      <c r="P28" s="9" t="str">
        <f t="shared" si="4"/>
        <v/>
      </c>
      <c r="Q28" s="64" t="str">
        <f t="shared" si="2"/>
        <v/>
      </c>
      <c r="R28" s="65" t="str">
        <f>IFERROR(IF(O28=0,"",O28/#REF!),"")</f>
        <v/>
      </c>
    </row>
    <row r="29" spans="2:18" x14ac:dyDescent="0.25">
      <c r="B29" s="26">
        <f>קבועות!B29</f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>
        <f t="shared" si="3"/>
        <v>0</v>
      </c>
      <c r="P29" s="9" t="str">
        <f t="shared" si="4"/>
        <v/>
      </c>
      <c r="Q29" s="64" t="str">
        <f t="shared" si="2"/>
        <v/>
      </c>
      <c r="R29" s="65" t="str">
        <f>IFERROR(IF(O29=0,"",O29/#REF!),"")</f>
        <v/>
      </c>
    </row>
    <row r="30" spans="2:18" x14ac:dyDescent="0.25">
      <c r="B30" s="26">
        <f>קבועות!B30</f>
        <v>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 t="shared" si="3"/>
        <v>0</v>
      </c>
      <c r="P30" s="9" t="str">
        <f t="shared" si="4"/>
        <v/>
      </c>
      <c r="Q30" s="64" t="str">
        <f t="shared" si="2"/>
        <v/>
      </c>
      <c r="R30" s="65" t="str">
        <f>IFERROR(IF(O30=0,"",O30/#REF!),"")</f>
        <v/>
      </c>
    </row>
    <row r="31" spans="2:18" x14ac:dyDescent="0.25">
      <c r="B31" s="26">
        <f>קבועות!B31</f>
        <v>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>
        <f t="shared" si="3"/>
        <v>0</v>
      </c>
      <c r="P31" s="9" t="str">
        <f t="shared" si="4"/>
        <v/>
      </c>
      <c r="Q31" s="64" t="str">
        <f t="shared" si="2"/>
        <v/>
      </c>
      <c r="R31" s="65" t="str">
        <f>IFERROR(IF(O31=0,"",O31/#REF!),"")</f>
        <v/>
      </c>
    </row>
    <row r="32" spans="2:18" x14ac:dyDescent="0.25">
      <c r="B32" s="26">
        <f>קבועות!B32</f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10">
        <f t="shared" si="3"/>
        <v>0</v>
      </c>
      <c r="P32" s="9" t="str">
        <f t="shared" si="4"/>
        <v/>
      </c>
      <c r="Q32" s="64" t="str">
        <f t="shared" si="2"/>
        <v/>
      </c>
      <c r="R32" s="65" t="str">
        <f>IFERROR(IF(O32=0,"",O32/#REF!),"")</f>
        <v/>
      </c>
    </row>
    <row r="33" spans="2:18" x14ac:dyDescent="0.25">
      <c r="B33" s="26">
        <f>קבועות!B33</f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10">
        <f t="shared" si="3"/>
        <v>0</v>
      </c>
      <c r="P33" s="9" t="str">
        <f t="shared" si="4"/>
        <v/>
      </c>
      <c r="Q33" s="64" t="str">
        <f t="shared" si="2"/>
        <v/>
      </c>
      <c r="R33" s="65" t="str">
        <f>IFERROR(IF(O33=0,"",O33/#REF!),"")</f>
        <v/>
      </c>
    </row>
    <row r="34" spans="2:18" x14ac:dyDescent="0.25">
      <c r="B34" s="26">
        <f>קבועות!B34</f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10">
        <f t="shared" si="3"/>
        <v>0</v>
      </c>
      <c r="P34" s="9" t="str">
        <f t="shared" si="4"/>
        <v/>
      </c>
      <c r="Q34" s="64" t="str">
        <f t="shared" si="2"/>
        <v/>
      </c>
      <c r="R34" s="65" t="str">
        <f>IFERROR(IF(O34=0,"",O34/#REF!),"")</f>
        <v/>
      </c>
    </row>
    <row r="35" spans="2:18" x14ac:dyDescent="0.25">
      <c r="B35" s="26">
        <f>קבועות!B35</f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0">
        <f t="shared" si="3"/>
        <v>0</v>
      </c>
      <c r="P35" s="9" t="str">
        <f t="shared" si="4"/>
        <v/>
      </c>
      <c r="Q35" s="64" t="str">
        <f t="shared" si="2"/>
        <v/>
      </c>
      <c r="R35" s="65" t="str">
        <f>IFERROR(IF(O35=0,"",O35/#REF!),"")</f>
        <v/>
      </c>
    </row>
    <row r="36" spans="2:18" x14ac:dyDescent="0.25">
      <c r="B36" s="26">
        <f>קבועות!B36</f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 t="shared" si="3"/>
        <v>0</v>
      </c>
      <c r="P36" s="9" t="str">
        <f t="shared" si="4"/>
        <v/>
      </c>
      <c r="Q36" s="64" t="str">
        <f t="shared" si="2"/>
        <v/>
      </c>
      <c r="R36" s="65" t="str">
        <f>IFERROR(IF(O36=0,"",O36/#REF!),"")</f>
        <v/>
      </c>
    </row>
    <row r="37" spans="2:18" x14ac:dyDescent="0.25">
      <c r="B37" s="26">
        <f>קבועות!B37</f>
        <v>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0">
        <f t="shared" ref="O37:O45" si="6">SUM(C37:N37)</f>
        <v>0</v>
      </c>
      <c r="P37" s="9" t="str">
        <f t="shared" si="4"/>
        <v/>
      </c>
      <c r="Q37" s="64" t="str">
        <f t="shared" si="2"/>
        <v/>
      </c>
      <c r="R37" s="65" t="str">
        <f>IFERROR(IF(O37=0,"",O37/#REF!),"")</f>
        <v/>
      </c>
    </row>
    <row r="38" spans="2:18" x14ac:dyDescent="0.25">
      <c r="B38" s="26">
        <f>קבועות!B38</f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 t="shared" si="6"/>
        <v>0</v>
      </c>
      <c r="P38" s="9" t="str">
        <f t="shared" si="4"/>
        <v/>
      </c>
      <c r="Q38" s="64" t="str">
        <f t="shared" si="2"/>
        <v/>
      </c>
      <c r="R38" s="65" t="str">
        <f>IFERROR(IF(O38=0,"",O38/#REF!),"")</f>
        <v/>
      </c>
    </row>
    <row r="39" spans="2:18" x14ac:dyDescent="0.25">
      <c r="B39" s="26">
        <f>קבועות!B39</f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0">
        <f t="shared" si="6"/>
        <v>0</v>
      </c>
      <c r="P39" s="9" t="str">
        <f t="shared" si="4"/>
        <v/>
      </c>
      <c r="Q39" s="64" t="str">
        <f t="shared" si="2"/>
        <v/>
      </c>
      <c r="R39" s="65" t="str">
        <f>IFERROR(IF(O39=0,"",O39/#REF!),"")</f>
        <v/>
      </c>
    </row>
    <row r="40" spans="2:18" x14ac:dyDescent="0.25">
      <c r="B40" s="26">
        <f>קבועות!B40</f>
        <v>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 t="shared" si="6"/>
        <v>0</v>
      </c>
      <c r="P40" s="9" t="str">
        <f t="shared" si="4"/>
        <v/>
      </c>
      <c r="Q40" s="64" t="str">
        <f t="shared" si="2"/>
        <v/>
      </c>
      <c r="R40" s="65" t="str">
        <f>IFERROR(IF(O40=0,"",O40/#REF!),"")</f>
        <v/>
      </c>
    </row>
    <row r="41" spans="2:18" x14ac:dyDescent="0.25">
      <c r="B41" s="26">
        <f>קבועות!B41</f>
        <v>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0">
        <f t="shared" si="6"/>
        <v>0</v>
      </c>
      <c r="P41" s="9" t="str">
        <f t="shared" si="4"/>
        <v/>
      </c>
      <c r="Q41" s="64" t="str">
        <f t="shared" si="2"/>
        <v/>
      </c>
      <c r="R41" s="65" t="str">
        <f>IFERROR(IF(O41=0,"",O41/#REF!),"")</f>
        <v/>
      </c>
    </row>
    <row r="42" spans="2:18" x14ac:dyDescent="0.25">
      <c r="B42" s="26">
        <f>קבועות!B42</f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 t="shared" si="6"/>
        <v>0</v>
      </c>
      <c r="P42" s="9" t="str">
        <f t="shared" si="4"/>
        <v/>
      </c>
      <c r="Q42" s="64" t="str">
        <f t="shared" si="2"/>
        <v/>
      </c>
      <c r="R42" s="65" t="str">
        <f>IFERROR(IF(O42=0,"",O42/#REF!),"")</f>
        <v/>
      </c>
    </row>
    <row r="43" spans="2:18" x14ac:dyDescent="0.25">
      <c r="B43" s="26">
        <f>קבועות!B43</f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0">
        <f t="shared" si="6"/>
        <v>0</v>
      </c>
      <c r="P43" s="9" t="str">
        <f t="shared" si="4"/>
        <v/>
      </c>
      <c r="Q43" s="64" t="str">
        <f t="shared" si="2"/>
        <v/>
      </c>
      <c r="R43" s="65" t="str">
        <f>IFERROR(IF(O43=0,"",O43/#REF!),"")</f>
        <v/>
      </c>
    </row>
    <row r="44" spans="2:18" x14ac:dyDescent="0.25">
      <c r="B44" s="26">
        <f>קבועות!B44</f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 t="shared" si="6"/>
        <v>0</v>
      </c>
      <c r="P44" s="9" t="str">
        <f t="shared" si="4"/>
        <v/>
      </c>
      <c r="Q44" s="64" t="str">
        <f t="shared" si="2"/>
        <v/>
      </c>
      <c r="R44" s="65" t="str">
        <f>IFERROR(IF(O44=0,"",O44/#REF!),"")</f>
        <v/>
      </c>
    </row>
    <row r="45" spans="2:18" x14ac:dyDescent="0.25">
      <c r="B45" s="26">
        <f>קבועות!B45</f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>
        <f t="shared" si="6"/>
        <v>0</v>
      </c>
      <c r="P45" s="9" t="str">
        <f t="shared" si="4"/>
        <v/>
      </c>
      <c r="Q45" s="64" t="str">
        <f t="shared" si="2"/>
        <v/>
      </c>
      <c r="R45" s="65" t="str">
        <f>IFERROR(IF(O45=0,"",O45/#REF!),"")</f>
        <v/>
      </c>
    </row>
    <row r="46" spans="2:18" x14ac:dyDescent="0.25">
      <c r="B46" s="26">
        <f>קבועות!B46</f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 t="shared" ref="O46:O55" si="7">SUM(C46:N46)</f>
        <v>0</v>
      </c>
      <c r="P46" s="9" t="str">
        <f t="shared" si="4"/>
        <v/>
      </c>
      <c r="Q46" s="64" t="str">
        <f t="shared" si="2"/>
        <v/>
      </c>
      <c r="R46" s="65" t="str">
        <f>IFERROR(IF(O46=0,"",O46/#REF!),"")</f>
        <v/>
      </c>
    </row>
    <row r="47" spans="2:18" x14ac:dyDescent="0.25">
      <c r="B47" s="26">
        <f>קבועות!B47</f>
        <v>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10">
        <f t="shared" si="7"/>
        <v>0</v>
      </c>
      <c r="P47" s="9" t="str">
        <f t="shared" si="4"/>
        <v/>
      </c>
      <c r="Q47" s="64" t="str">
        <f t="shared" si="2"/>
        <v/>
      </c>
      <c r="R47" s="65" t="str">
        <f>IFERROR(IF(O47=0,"",O47/#REF!),"")</f>
        <v/>
      </c>
    </row>
    <row r="48" spans="2:18" x14ac:dyDescent="0.25">
      <c r="B48" s="26">
        <f>קבועות!B48</f>
        <v>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 t="shared" si="7"/>
        <v>0</v>
      </c>
      <c r="P48" s="9" t="str">
        <f t="shared" si="4"/>
        <v/>
      </c>
      <c r="Q48" s="64" t="str">
        <f t="shared" si="2"/>
        <v/>
      </c>
      <c r="R48" s="65" t="str">
        <f>IFERROR(IF(O48=0,"",O48/#REF!),"")</f>
        <v/>
      </c>
    </row>
    <row r="49" spans="2:18" x14ac:dyDescent="0.25">
      <c r="B49" s="26">
        <f>קבועות!B49</f>
        <v>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>
        <f t="shared" si="7"/>
        <v>0</v>
      </c>
      <c r="P49" s="9" t="str">
        <f t="shared" si="4"/>
        <v/>
      </c>
      <c r="Q49" s="64" t="str">
        <f t="shared" si="2"/>
        <v/>
      </c>
      <c r="R49" s="65" t="str">
        <f>IFERROR(IF(O49=0,"",O49/#REF!),"")</f>
        <v/>
      </c>
    </row>
    <row r="50" spans="2:18" x14ac:dyDescent="0.25">
      <c r="B50" s="26">
        <f>קבועות!B50</f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 t="shared" si="7"/>
        <v>0</v>
      </c>
      <c r="P50" s="9" t="str">
        <f t="shared" si="4"/>
        <v/>
      </c>
      <c r="Q50" s="64" t="str">
        <f t="shared" si="2"/>
        <v/>
      </c>
      <c r="R50" s="65" t="str">
        <f>IFERROR(IF(O50=0,"",O50/#REF!),"")</f>
        <v/>
      </c>
    </row>
    <row r="51" spans="2:18" x14ac:dyDescent="0.25">
      <c r="B51" s="26">
        <f>קבועות!B51</f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10">
        <f t="shared" si="7"/>
        <v>0</v>
      </c>
      <c r="P51" s="9" t="str">
        <f t="shared" si="4"/>
        <v/>
      </c>
      <c r="Q51" s="64" t="str">
        <f t="shared" si="2"/>
        <v/>
      </c>
      <c r="R51" s="65" t="str">
        <f>IFERROR(IF(O51=0,"",O51/#REF!),"")</f>
        <v/>
      </c>
    </row>
    <row r="52" spans="2:18" x14ac:dyDescent="0.25">
      <c r="B52" s="26">
        <f>קבועות!B52</f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10">
        <f t="shared" si="7"/>
        <v>0</v>
      </c>
      <c r="P52" s="9" t="str">
        <f t="shared" si="4"/>
        <v/>
      </c>
      <c r="Q52" s="64" t="str">
        <f t="shared" si="2"/>
        <v/>
      </c>
      <c r="R52" s="65" t="str">
        <f>IFERROR(IF(O52=0,"",O52/#REF!),"")</f>
        <v/>
      </c>
    </row>
    <row r="53" spans="2:18" x14ac:dyDescent="0.25">
      <c r="B53" s="26">
        <f>קבועות!B53</f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10">
        <f t="shared" si="7"/>
        <v>0</v>
      </c>
      <c r="P53" s="9" t="str">
        <f t="shared" si="4"/>
        <v/>
      </c>
      <c r="Q53" s="64" t="str">
        <f t="shared" si="2"/>
        <v/>
      </c>
      <c r="R53" s="65" t="str">
        <f>IFERROR(IF(O53=0,"",O53/#REF!),"")</f>
        <v/>
      </c>
    </row>
    <row r="54" spans="2:18" x14ac:dyDescent="0.25">
      <c r="B54" s="26">
        <f>קבועות!B54</f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10">
        <f t="shared" si="7"/>
        <v>0</v>
      </c>
      <c r="P54" s="9" t="str">
        <f t="shared" si="4"/>
        <v/>
      </c>
      <c r="Q54" s="64" t="str">
        <f t="shared" si="2"/>
        <v/>
      </c>
      <c r="R54" s="65" t="str">
        <f>IFERROR(IF(O54=0,"",O54/#REF!),"")</f>
        <v/>
      </c>
    </row>
    <row r="55" spans="2:18" ht="14" thickBot="1" x14ac:dyDescent="0.3">
      <c r="B55" s="29">
        <f>קבועות!B55</f>
        <v>0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>
        <f t="shared" si="7"/>
        <v>0</v>
      </c>
      <c r="P55" s="56" t="str">
        <f t="shared" si="4"/>
        <v/>
      </c>
      <c r="Q55" s="66" t="str">
        <f t="shared" si="2"/>
        <v/>
      </c>
      <c r="R55" s="67" t="str">
        <f>IFERROR(IF(O55=0,"",O55/#REF!),"")</f>
        <v/>
      </c>
    </row>
    <row r="90" spans="2:15" ht="14" thickBot="1" x14ac:dyDescent="0.3"/>
    <row r="91" spans="2:15" x14ac:dyDescent="0.25">
      <c r="B91" s="38">
        <f t="shared" ref="B91:N91" si="8">B4</f>
        <v>0</v>
      </c>
      <c r="C91" s="39" t="e">
        <f t="shared" si="8"/>
        <v>#VALUE!</v>
      </c>
      <c r="D91" s="39" t="e">
        <f t="shared" si="8"/>
        <v>#VALUE!</v>
      </c>
      <c r="E91" s="39" t="e">
        <f t="shared" si="8"/>
        <v>#VALUE!</v>
      </c>
      <c r="F91" s="39" t="e">
        <f t="shared" si="8"/>
        <v>#VALUE!</v>
      </c>
      <c r="G91" s="39" t="e">
        <f t="shared" si="8"/>
        <v>#VALUE!</v>
      </c>
      <c r="H91" s="39" t="e">
        <f t="shared" si="8"/>
        <v>#VALUE!</v>
      </c>
      <c r="I91" s="39" t="e">
        <f t="shared" si="8"/>
        <v>#VALUE!</v>
      </c>
      <c r="J91" s="39" t="e">
        <f t="shared" si="8"/>
        <v>#VALUE!</v>
      </c>
      <c r="K91" s="39" t="e">
        <f t="shared" si="8"/>
        <v>#VALUE!</v>
      </c>
      <c r="L91" s="39" t="e">
        <f t="shared" si="8"/>
        <v>#VALUE!</v>
      </c>
      <c r="M91" s="39" t="e">
        <f t="shared" si="8"/>
        <v>#VALUE!</v>
      </c>
      <c r="N91" s="39" t="e">
        <f t="shared" si="8"/>
        <v>#VALUE!</v>
      </c>
      <c r="O91" s="51" t="s">
        <v>1</v>
      </c>
    </row>
    <row r="92" spans="2:15" x14ac:dyDescent="0.25">
      <c r="B92" s="28" t="str">
        <f t="shared" ref="B92:B101" si="9">B5</f>
        <v>סה"כ קבועות</v>
      </c>
      <c r="C92" s="7" t="str">
        <f>IF('תחזית רווה'!C$5=0,"",C5)</f>
        <v/>
      </c>
      <c r="D92" s="7" t="str">
        <f>IF('תחזית רווה'!D$5=0,"",D5)</f>
        <v/>
      </c>
      <c r="E92" s="7" t="str">
        <f>IF('תחזית רווה'!E$5=0,"",E5)</f>
        <v/>
      </c>
      <c r="F92" s="7" t="str">
        <f>IF('תחזית רווה'!F$5=0,"",F5)</f>
        <v/>
      </c>
      <c r="G92" s="7" t="str">
        <f>IF('תחזית רווה'!G$5=0,"",G5)</f>
        <v/>
      </c>
      <c r="H92" s="7" t="str">
        <f>IF('תחזית רווה'!H$5=0,"",H5)</f>
        <v/>
      </c>
      <c r="I92" s="7" t="str">
        <f>IF('תחזית רווה'!I$5=0,"",I5)</f>
        <v/>
      </c>
      <c r="J92" s="7" t="str">
        <f>IF('תחזית רווה'!J$5=0,"",J5)</f>
        <v/>
      </c>
      <c r="K92" s="7" t="str">
        <f>IF('תחזית רווה'!K$5=0,"",K5)</f>
        <v/>
      </c>
      <c r="L92" s="7" t="str">
        <f>IF('תחזית רווה'!L$5=0,"",L5)</f>
        <v/>
      </c>
      <c r="M92" s="7" t="str">
        <f>IF('תחזית רווה'!M$5=0,"",M5)</f>
        <v/>
      </c>
      <c r="N92" s="7" t="str">
        <f>IF('תחזית רווה'!N$5=0,"",N5)</f>
        <v/>
      </c>
      <c r="O92" s="58">
        <f>SUM(C92:N92)</f>
        <v>0</v>
      </c>
    </row>
    <row r="93" spans="2:15" x14ac:dyDescent="0.25">
      <c r="B93" s="26" t="str">
        <f t="shared" si="9"/>
        <v>שכירות</v>
      </c>
      <c r="C93" s="7" t="str">
        <f>IF('תחזית רווה'!C$5=0,"",C6)</f>
        <v/>
      </c>
      <c r="D93" s="7" t="str">
        <f>IF('תחזית רווה'!D$5=0,"",D6)</f>
        <v/>
      </c>
      <c r="E93" s="7" t="str">
        <f>IF('תחזית רווה'!E$5=0,"",E6)</f>
        <v/>
      </c>
      <c r="F93" s="7" t="str">
        <f>IF('תחזית רווה'!F$5=0,"",F6)</f>
        <v/>
      </c>
      <c r="G93" s="7" t="str">
        <f>IF('תחזית רווה'!G$5=0,"",G6)</f>
        <v/>
      </c>
      <c r="H93" s="7" t="str">
        <f>IF('תחזית רווה'!H$5=0,"",H6)</f>
        <v/>
      </c>
      <c r="I93" s="7" t="str">
        <f>IF('תחזית רווה'!I$5=0,"",I6)</f>
        <v/>
      </c>
      <c r="J93" s="7" t="str">
        <f>IF('תחזית רווה'!J$5=0,"",J6)</f>
        <v/>
      </c>
      <c r="K93" s="7" t="str">
        <f>IF('תחזית רווה'!K$5=0,"",K6)</f>
        <v/>
      </c>
      <c r="L93" s="7" t="str">
        <f>IF('תחזית רווה'!L$5=0,"",L6)</f>
        <v/>
      </c>
      <c r="M93" s="7" t="str">
        <f>IF('תחזית רווה'!M$5=0,"",M6)</f>
        <v/>
      </c>
      <c r="N93" s="7" t="str">
        <f>IF('תחזית רווה'!N$5=0,"",N6)</f>
        <v/>
      </c>
      <c r="O93" s="37">
        <f>SUM(C93:N93)</f>
        <v>0</v>
      </c>
    </row>
    <row r="94" spans="2:15" x14ac:dyDescent="0.25">
      <c r="B94" s="26" t="str">
        <f t="shared" si="9"/>
        <v>מיסי עירייה</v>
      </c>
      <c r="C94" s="7" t="str">
        <f>IF('תחזית רווה'!C$5=0,"",C7)</f>
        <v/>
      </c>
      <c r="D94" s="7" t="str">
        <f>IF('תחזית רווה'!D$5=0,"",D7)</f>
        <v/>
      </c>
      <c r="E94" s="7" t="str">
        <f>IF('תחזית רווה'!E$5=0,"",E7)</f>
        <v/>
      </c>
      <c r="F94" s="7" t="str">
        <f>IF('תחזית רווה'!F$5=0,"",F7)</f>
        <v/>
      </c>
      <c r="G94" s="7" t="str">
        <f>IF('תחזית רווה'!G$5=0,"",G7)</f>
        <v/>
      </c>
      <c r="H94" s="7" t="str">
        <f>IF('תחזית רווה'!H$5=0,"",H7)</f>
        <v/>
      </c>
      <c r="I94" s="7" t="str">
        <f>IF('תחזית רווה'!I$5=0,"",I7)</f>
        <v/>
      </c>
      <c r="J94" s="7" t="str">
        <f>IF('תחזית רווה'!J$5=0,"",J7)</f>
        <v/>
      </c>
      <c r="K94" s="7" t="str">
        <f>IF('תחזית רווה'!K$5=0,"",K7)</f>
        <v/>
      </c>
      <c r="L94" s="7" t="str">
        <f>IF('תחזית רווה'!L$5=0,"",L7)</f>
        <v/>
      </c>
      <c r="M94" s="7" t="str">
        <f>IF('תחזית רווה'!M$5=0,"",M7)</f>
        <v/>
      </c>
      <c r="N94" s="7" t="str">
        <f>IF('תחזית רווה'!N$5=0,"",N7)</f>
        <v/>
      </c>
      <c r="O94" s="37">
        <f t="shared" ref="O94:O142" si="10">SUM(C94:N94)</f>
        <v>0</v>
      </c>
    </row>
    <row r="95" spans="2:15" x14ac:dyDescent="0.25">
      <c r="B95" s="26" t="str">
        <f t="shared" si="9"/>
        <v>אנרגיה</v>
      </c>
      <c r="C95" s="7" t="str">
        <f>IF('תחזית רווה'!C$5=0,"",C8)</f>
        <v/>
      </c>
      <c r="D95" s="7" t="str">
        <f>IF('תחזית רווה'!D$5=0,"",D8)</f>
        <v/>
      </c>
      <c r="E95" s="7" t="str">
        <f>IF('תחזית רווה'!E$5=0,"",E8)</f>
        <v/>
      </c>
      <c r="F95" s="7" t="str">
        <f>IF('תחזית רווה'!F$5=0,"",F8)</f>
        <v/>
      </c>
      <c r="G95" s="7" t="str">
        <f>IF('תחזית רווה'!G$5=0,"",G8)</f>
        <v/>
      </c>
      <c r="H95" s="7" t="str">
        <f>IF('תחזית רווה'!H$5=0,"",H8)</f>
        <v/>
      </c>
      <c r="I95" s="7" t="str">
        <f>IF('תחזית רווה'!I$5=0,"",I8)</f>
        <v/>
      </c>
      <c r="J95" s="7" t="str">
        <f>IF('תחזית רווה'!J$5=0,"",J8)</f>
        <v/>
      </c>
      <c r="K95" s="7" t="str">
        <f>IF('תחזית רווה'!K$5=0,"",K8)</f>
        <v/>
      </c>
      <c r="L95" s="7" t="str">
        <f>IF('תחזית רווה'!L$5=0,"",L8)</f>
        <v/>
      </c>
      <c r="M95" s="7" t="str">
        <f>IF('תחזית רווה'!M$5=0,"",M8)</f>
        <v/>
      </c>
      <c r="N95" s="7" t="str">
        <f>IF('תחזית רווה'!N$5=0,"",N8)</f>
        <v/>
      </c>
      <c r="O95" s="37">
        <f t="shared" si="10"/>
        <v>0</v>
      </c>
    </row>
    <row r="96" spans="2:15" x14ac:dyDescent="0.25">
      <c r="B96" s="26" t="str">
        <f t="shared" si="9"/>
        <v>שירותים מקצועיים</v>
      </c>
      <c r="C96" s="7" t="str">
        <f>IF('תחזית רווה'!C$5=0,"",C9)</f>
        <v/>
      </c>
      <c r="D96" s="7" t="str">
        <f>IF('תחזית רווה'!D$5=0,"",D9)</f>
        <v/>
      </c>
      <c r="E96" s="7" t="str">
        <f>IF('תחזית רווה'!E$5=0,"",E9)</f>
        <v/>
      </c>
      <c r="F96" s="7" t="str">
        <f>IF('תחזית רווה'!F$5=0,"",F9)</f>
        <v/>
      </c>
      <c r="G96" s="7" t="str">
        <f>IF('תחזית רווה'!G$5=0,"",G9)</f>
        <v/>
      </c>
      <c r="H96" s="7" t="str">
        <f>IF('תחזית רווה'!H$5=0,"",H9)</f>
        <v/>
      </c>
      <c r="I96" s="7" t="str">
        <f>IF('תחזית רווה'!I$5=0,"",I9)</f>
        <v/>
      </c>
      <c r="J96" s="7" t="str">
        <f>IF('תחזית רווה'!J$5=0,"",J9)</f>
        <v/>
      </c>
      <c r="K96" s="7" t="str">
        <f>IF('תחזית רווה'!K$5=0,"",K9)</f>
        <v/>
      </c>
      <c r="L96" s="7" t="str">
        <f>IF('תחזית רווה'!L$5=0,"",L9)</f>
        <v/>
      </c>
      <c r="M96" s="7" t="str">
        <f>IF('תחזית רווה'!M$5=0,"",M9)</f>
        <v/>
      </c>
      <c r="N96" s="7" t="str">
        <f>IF('תחזית רווה'!N$5=0,"",N9)</f>
        <v/>
      </c>
      <c r="O96" s="37">
        <f t="shared" si="10"/>
        <v>0</v>
      </c>
    </row>
    <row r="97" spans="2:15" x14ac:dyDescent="0.25">
      <c r="B97" s="26" t="str">
        <f t="shared" si="9"/>
        <v>ביטוחים</v>
      </c>
      <c r="C97" s="7" t="str">
        <f>IF('תחזית רווה'!C$5=0,"",C10)</f>
        <v/>
      </c>
      <c r="D97" s="7" t="str">
        <f>IF('תחזית רווה'!D$5=0,"",D10)</f>
        <v/>
      </c>
      <c r="E97" s="7" t="str">
        <f>IF('תחזית רווה'!E$5=0,"",E10)</f>
        <v/>
      </c>
      <c r="F97" s="7" t="str">
        <f>IF('תחזית רווה'!F$5=0,"",F10)</f>
        <v/>
      </c>
      <c r="G97" s="7" t="str">
        <f>IF('תחזית רווה'!G$5=0,"",G10)</f>
        <v/>
      </c>
      <c r="H97" s="7" t="str">
        <f>IF('תחזית רווה'!H$5=0,"",H10)</f>
        <v/>
      </c>
      <c r="I97" s="7" t="str">
        <f>IF('תחזית רווה'!I$5=0,"",I10)</f>
        <v/>
      </c>
      <c r="J97" s="7" t="str">
        <f>IF('תחזית רווה'!J$5=0,"",J10)</f>
        <v/>
      </c>
      <c r="K97" s="7" t="str">
        <f>IF('תחזית רווה'!K$5=0,"",K10)</f>
        <v/>
      </c>
      <c r="L97" s="7" t="str">
        <f>IF('תחזית רווה'!L$5=0,"",L10)</f>
        <v/>
      </c>
      <c r="M97" s="7" t="str">
        <f>IF('תחזית רווה'!M$5=0,"",M10)</f>
        <v/>
      </c>
      <c r="N97" s="7" t="str">
        <f>IF('תחזית רווה'!N$5=0,"",N10)</f>
        <v/>
      </c>
      <c r="O97" s="37">
        <f t="shared" si="10"/>
        <v>0</v>
      </c>
    </row>
    <row r="98" spans="2:15" x14ac:dyDescent="0.25">
      <c r="B98" s="26" t="str">
        <f t="shared" si="9"/>
        <v>רכבים</v>
      </c>
      <c r="C98" s="7" t="str">
        <f>IF('תחזית רווה'!C$5=0,"",C11)</f>
        <v/>
      </c>
      <c r="D98" s="7" t="str">
        <f>IF('תחזית רווה'!D$5=0,"",D11)</f>
        <v/>
      </c>
      <c r="E98" s="7" t="str">
        <f>IF('תחזית רווה'!E$5=0,"",E11)</f>
        <v/>
      </c>
      <c r="F98" s="7" t="str">
        <f>IF('תחזית רווה'!F$5=0,"",F11)</f>
        <v/>
      </c>
      <c r="G98" s="7" t="str">
        <f>IF('תחזית רווה'!G$5=0,"",G11)</f>
        <v/>
      </c>
      <c r="H98" s="7" t="str">
        <f>IF('תחזית רווה'!H$5=0,"",H11)</f>
        <v/>
      </c>
      <c r="I98" s="7" t="str">
        <f>IF('תחזית רווה'!I$5=0,"",I11)</f>
        <v/>
      </c>
      <c r="J98" s="7" t="str">
        <f>IF('תחזית רווה'!J$5=0,"",J11)</f>
        <v/>
      </c>
      <c r="K98" s="7" t="str">
        <f>IF('תחזית רווה'!K$5=0,"",K11)</f>
        <v/>
      </c>
      <c r="L98" s="7" t="str">
        <f>IF('תחזית רווה'!L$5=0,"",L11)</f>
        <v/>
      </c>
      <c r="M98" s="7" t="str">
        <f>IF('תחזית רווה'!M$5=0,"",M11)</f>
        <v/>
      </c>
      <c r="N98" s="7" t="str">
        <f>IF('תחזית רווה'!N$5=0,"",N11)</f>
        <v/>
      </c>
      <c r="O98" s="37">
        <f t="shared" si="10"/>
        <v>0</v>
      </c>
    </row>
    <row r="99" spans="2:15" x14ac:dyDescent="0.25">
      <c r="B99" s="26" t="str">
        <f t="shared" si="9"/>
        <v>פרסום</v>
      </c>
      <c r="C99" s="7" t="str">
        <f>IF('תחזית רווה'!C$5=0,"",C12)</f>
        <v/>
      </c>
      <c r="D99" s="7" t="str">
        <f>IF('תחזית רווה'!D$5=0,"",D12)</f>
        <v/>
      </c>
      <c r="E99" s="7" t="str">
        <f>IF('תחזית רווה'!E$5=0,"",E12)</f>
        <v/>
      </c>
      <c r="F99" s="7" t="str">
        <f>IF('תחזית רווה'!F$5=0,"",F12)</f>
        <v/>
      </c>
      <c r="G99" s="7" t="str">
        <f>IF('תחזית רווה'!G$5=0,"",G12)</f>
        <v/>
      </c>
      <c r="H99" s="7" t="str">
        <f>IF('תחזית רווה'!H$5=0,"",H12)</f>
        <v/>
      </c>
      <c r="I99" s="7" t="str">
        <f>IF('תחזית רווה'!I$5=0,"",I12)</f>
        <v/>
      </c>
      <c r="J99" s="7" t="str">
        <f>IF('תחזית רווה'!J$5=0,"",J12)</f>
        <v/>
      </c>
      <c r="K99" s="7" t="str">
        <f>IF('תחזית רווה'!K$5=0,"",K12)</f>
        <v/>
      </c>
      <c r="L99" s="7" t="str">
        <f>IF('תחזית רווה'!L$5=0,"",L12)</f>
        <v/>
      </c>
      <c r="M99" s="7" t="str">
        <f>IF('תחזית רווה'!M$5=0,"",M12)</f>
        <v/>
      </c>
      <c r="N99" s="7" t="str">
        <f>IF('תחזית רווה'!N$5=0,"",N12)</f>
        <v/>
      </c>
      <c r="O99" s="37">
        <f t="shared" si="10"/>
        <v>0</v>
      </c>
    </row>
    <row r="100" spans="2:15" x14ac:dyDescent="0.25">
      <c r="B100" s="26" t="str">
        <f t="shared" si="9"/>
        <v>אחזקה</v>
      </c>
      <c r="C100" s="7" t="str">
        <f>IF('תחזית רווה'!C$5=0,"",C13)</f>
        <v/>
      </c>
      <c r="D100" s="7" t="str">
        <f>IF('תחזית רווה'!D$5=0,"",D13)</f>
        <v/>
      </c>
      <c r="E100" s="7" t="str">
        <f>IF('תחזית רווה'!E$5=0,"",E13)</f>
        <v/>
      </c>
      <c r="F100" s="7" t="str">
        <f>IF('תחזית רווה'!F$5=0,"",F13)</f>
        <v/>
      </c>
      <c r="G100" s="7" t="str">
        <f>IF('תחזית רווה'!G$5=0,"",G13)</f>
        <v/>
      </c>
      <c r="H100" s="7" t="str">
        <f>IF('תחזית רווה'!H$5=0,"",H13)</f>
        <v/>
      </c>
      <c r="I100" s="7" t="str">
        <f>IF('תחזית רווה'!I$5=0,"",I13)</f>
        <v/>
      </c>
      <c r="J100" s="7" t="str">
        <f>IF('תחזית רווה'!J$5=0,"",J13)</f>
        <v/>
      </c>
      <c r="K100" s="7" t="str">
        <f>IF('תחזית רווה'!K$5=0,"",K13)</f>
        <v/>
      </c>
      <c r="L100" s="7" t="str">
        <f>IF('תחזית רווה'!L$5=0,"",L13)</f>
        <v/>
      </c>
      <c r="M100" s="7" t="str">
        <f>IF('תחזית רווה'!M$5=0,"",M13)</f>
        <v/>
      </c>
      <c r="N100" s="7" t="str">
        <f>IF('תחזית רווה'!N$5=0,"",N13)</f>
        <v/>
      </c>
      <c r="O100" s="37">
        <f t="shared" si="10"/>
        <v>0</v>
      </c>
    </row>
    <row r="101" spans="2:15" x14ac:dyDescent="0.25">
      <c r="B101" s="26" t="str">
        <f t="shared" si="9"/>
        <v>ציוד וכלים</v>
      </c>
      <c r="C101" s="7" t="str">
        <f>IF('תחזית רווה'!C$5=0,"",C14)</f>
        <v/>
      </c>
      <c r="D101" s="7" t="str">
        <f>IF('תחזית רווה'!D$5=0,"",D14)</f>
        <v/>
      </c>
      <c r="E101" s="7" t="str">
        <f>IF('תחזית רווה'!E$5=0,"",E14)</f>
        <v/>
      </c>
      <c r="F101" s="7" t="str">
        <f>IF('תחזית רווה'!F$5=0,"",F14)</f>
        <v/>
      </c>
      <c r="G101" s="7" t="str">
        <f>IF('תחזית רווה'!G$5=0,"",G14)</f>
        <v/>
      </c>
      <c r="H101" s="7" t="str">
        <f>IF('תחזית רווה'!H$5=0,"",H14)</f>
        <v/>
      </c>
      <c r="I101" s="7" t="str">
        <f>IF('תחזית רווה'!I$5=0,"",I14)</f>
        <v/>
      </c>
      <c r="J101" s="7" t="str">
        <f>IF('תחזית רווה'!J$5=0,"",J14)</f>
        <v/>
      </c>
      <c r="K101" s="7" t="str">
        <f>IF('תחזית רווה'!K$5=0,"",K14)</f>
        <v/>
      </c>
      <c r="L101" s="7" t="str">
        <f>IF('תחזית רווה'!L$5=0,"",L14)</f>
        <v/>
      </c>
      <c r="M101" s="7" t="str">
        <f>IF('תחזית רווה'!M$5=0,"",M14)</f>
        <v/>
      </c>
      <c r="N101" s="7" t="str">
        <f>IF('תחזית רווה'!N$5=0,"",N14)</f>
        <v/>
      </c>
      <c r="O101" s="37">
        <f t="shared" si="10"/>
        <v>0</v>
      </c>
    </row>
    <row r="102" spans="2:15" x14ac:dyDescent="0.25">
      <c r="B102" s="26" t="str">
        <f t="shared" ref="B102:B111" si="11">B15</f>
        <v>ניקיון</v>
      </c>
      <c r="C102" s="7" t="str">
        <f>IF('תחזית רווה'!C$5=0,"",C15)</f>
        <v/>
      </c>
      <c r="D102" s="7" t="str">
        <f>IF('תחזית רווה'!D$5=0,"",D15)</f>
        <v/>
      </c>
      <c r="E102" s="7" t="str">
        <f>IF('תחזית רווה'!E$5=0,"",E15)</f>
        <v/>
      </c>
      <c r="F102" s="7" t="str">
        <f>IF('תחזית רווה'!F$5=0,"",F15)</f>
        <v/>
      </c>
      <c r="G102" s="7" t="str">
        <f>IF('תחזית רווה'!G$5=0,"",G15)</f>
        <v/>
      </c>
      <c r="H102" s="7" t="str">
        <f>IF('תחזית רווה'!H$5=0,"",H15)</f>
        <v/>
      </c>
      <c r="I102" s="7" t="str">
        <f>IF('תחזית רווה'!I$5=0,"",I15)</f>
        <v/>
      </c>
      <c r="J102" s="7" t="str">
        <f>IF('תחזית רווה'!J$5=0,"",J15)</f>
        <v/>
      </c>
      <c r="K102" s="7" t="str">
        <f>IF('תחזית רווה'!K$5=0,"",K15)</f>
        <v/>
      </c>
      <c r="L102" s="7" t="str">
        <f>IF('תחזית רווה'!L$5=0,"",L15)</f>
        <v/>
      </c>
      <c r="M102" s="7" t="str">
        <f>IF('תחזית רווה'!M$5=0,"",M15)</f>
        <v/>
      </c>
      <c r="N102" s="7" t="str">
        <f>IF('תחזית רווה'!N$5=0,"",N15)</f>
        <v/>
      </c>
      <c r="O102" s="37">
        <f t="shared" si="10"/>
        <v>0</v>
      </c>
    </row>
    <row r="103" spans="2:15" x14ac:dyDescent="0.25">
      <c r="B103" s="26" t="str">
        <f t="shared" si="11"/>
        <v>אבטחה</v>
      </c>
      <c r="C103" s="7" t="str">
        <f>IF('תחזית רווה'!C$5=0,"",C16)</f>
        <v/>
      </c>
      <c r="D103" s="7" t="str">
        <f>IF('תחזית רווה'!D$5=0,"",D16)</f>
        <v/>
      </c>
      <c r="E103" s="7" t="str">
        <f>IF('תחזית רווה'!E$5=0,"",E16)</f>
        <v/>
      </c>
      <c r="F103" s="7" t="str">
        <f>IF('תחזית רווה'!F$5=0,"",F16)</f>
        <v/>
      </c>
      <c r="G103" s="7" t="str">
        <f>IF('תחזית רווה'!G$5=0,"",G16)</f>
        <v/>
      </c>
      <c r="H103" s="7" t="str">
        <f>IF('תחזית רווה'!H$5=0,"",H16)</f>
        <v/>
      </c>
      <c r="I103" s="7" t="str">
        <f>IF('תחזית רווה'!I$5=0,"",I16)</f>
        <v/>
      </c>
      <c r="J103" s="7" t="str">
        <f>IF('תחזית רווה'!J$5=0,"",J16)</f>
        <v/>
      </c>
      <c r="K103" s="7" t="str">
        <f>IF('תחזית רווה'!K$5=0,"",K16)</f>
        <v/>
      </c>
      <c r="L103" s="7" t="str">
        <f>IF('תחזית רווה'!L$5=0,"",L16)</f>
        <v/>
      </c>
      <c r="M103" s="7" t="str">
        <f>IF('תחזית רווה'!M$5=0,"",M16)</f>
        <v/>
      </c>
      <c r="N103" s="7" t="str">
        <f>IF('תחזית רווה'!N$5=0,"",N16)</f>
        <v/>
      </c>
      <c r="O103" s="37">
        <f t="shared" si="10"/>
        <v>0</v>
      </c>
    </row>
    <row r="104" spans="2:15" x14ac:dyDescent="0.25">
      <c r="B104" s="26" t="str">
        <f t="shared" si="11"/>
        <v>משרדיות</v>
      </c>
      <c r="C104" s="7" t="str">
        <f>IF('תחזית רווה'!C$5=0,"",C17)</f>
        <v/>
      </c>
      <c r="D104" s="7" t="str">
        <f>IF('תחזית רווה'!D$5=0,"",D17)</f>
        <v/>
      </c>
      <c r="E104" s="7" t="str">
        <f>IF('תחזית רווה'!E$5=0,"",E17)</f>
        <v/>
      </c>
      <c r="F104" s="7" t="str">
        <f>IF('תחזית רווה'!F$5=0,"",F17)</f>
        <v/>
      </c>
      <c r="G104" s="7" t="str">
        <f>IF('תחזית רווה'!G$5=0,"",G17)</f>
        <v/>
      </c>
      <c r="H104" s="7" t="str">
        <f>IF('תחזית רווה'!H$5=0,"",H17)</f>
        <v/>
      </c>
      <c r="I104" s="7" t="str">
        <f>IF('תחזית רווה'!I$5=0,"",I17)</f>
        <v/>
      </c>
      <c r="J104" s="7" t="str">
        <f>IF('תחזית רווה'!J$5=0,"",J17)</f>
        <v/>
      </c>
      <c r="K104" s="7" t="str">
        <f>IF('תחזית רווה'!K$5=0,"",K17)</f>
        <v/>
      </c>
      <c r="L104" s="7" t="str">
        <f>IF('תחזית רווה'!L$5=0,"",L17)</f>
        <v/>
      </c>
      <c r="M104" s="7" t="str">
        <f>IF('תחזית רווה'!M$5=0,"",M17)</f>
        <v/>
      </c>
      <c r="N104" s="7" t="str">
        <f>IF('תחזית רווה'!N$5=0,"",N17)</f>
        <v/>
      </c>
      <c r="O104" s="37">
        <f t="shared" si="10"/>
        <v>0</v>
      </c>
    </row>
    <row r="105" spans="2:15" x14ac:dyDescent="0.25">
      <c r="B105" s="26" t="str">
        <f t="shared" si="11"/>
        <v>מחשוב ותקשורת</v>
      </c>
      <c r="C105" s="7" t="str">
        <f>IF('תחזית רווה'!C$5=0,"",C18)</f>
        <v/>
      </c>
      <c r="D105" s="7" t="str">
        <f>IF('תחזית רווה'!D$5=0,"",D18)</f>
        <v/>
      </c>
      <c r="E105" s="7" t="str">
        <f>IF('תחזית רווה'!E$5=0,"",E18)</f>
        <v/>
      </c>
      <c r="F105" s="7" t="str">
        <f>IF('תחזית רווה'!F$5=0,"",F18)</f>
        <v/>
      </c>
      <c r="G105" s="7" t="str">
        <f>IF('תחזית רווה'!G$5=0,"",G18)</f>
        <v/>
      </c>
      <c r="H105" s="7" t="str">
        <f>IF('תחזית רווה'!H$5=0,"",H18)</f>
        <v/>
      </c>
      <c r="I105" s="7" t="str">
        <f>IF('תחזית רווה'!I$5=0,"",I18)</f>
        <v/>
      </c>
      <c r="J105" s="7" t="str">
        <f>IF('תחזית רווה'!J$5=0,"",J18)</f>
        <v/>
      </c>
      <c r="K105" s="7" t="str">
        <f>IF('תחזית רווה'!K$5=0,"",K18)</f>
        <v/>
      </c>
      <c r="L105" s="7" t="str">
        <f>IF('תחזית רווה'!L$5=0,"",L18)</f>
        <v/>
      </c>
      <c r="M105" s="7" t="str">
        <f>IF('תחזית רווה'!M$5=0,"",M18)</f>
        <v/>
      </c>
      <c r="N105" s="7" t="str">
        <f>IF('תחזית רווה'!N$5=0,"",N18)</f>
        <v/>
      </c>
      <c r="O105" s="37">
        <f t="shared" si="10"/>
        <v>0</v>
      </c>
    </row>
    <row r="106" spans="2:15" x14ac:dyDescent="0.25">
      <c r="B106" s="26" t="str">
        <f t="shared" si="11"/>
        <v>שונות</v>
      </c>
      <c r="C106" s="7" t="str">
        <f>IF('תחזית רווה'!C$5=0,"",C19)</f>
        <v/>
      </c>
      <c r="D106" s="7" t="str">
        <f>IF('תחזית רווה'!D$5=0,"",D19)</f>
        <v/>
      </c>
      <c r="E106" s="7" t="str">
        <f>IF('תחזית רווה'!E$5=0,"",E19)</f>
        <v/>
      </c>
      <c r="F106" s="7" t="str">
        <f>IF('תחזית רווה'!F$5=0,"",F19)</f>
        <v/>
      </c>
      <c r="G106" s="7" t="str">
        <f>IF('תחזית רווה'!G$5=0,"",G19)</f>
        <v/>
      </c>
      <c r="H106" s="7" t="str">
        <f>IF('תחזית רווה'!H$5=0,"",H19)</f>
        <v/>
      </c>
      <c r="I106" s="7" t="str">
        <f>IF('תחזית רווה'!I$5=0,"",I19)</f>
        <v/>
      </c>
      <c r="J106" s="7" t="str">
        <f>IF('תחזית רווה'!J$5=0,"",J19)</f>
        <v/>
      </c>
      <c r="K106" s="7" t="str">
        <f>IF('תחזית רווה'!K$5=0,"",K19)</f>
        <v/>
      </c>
      <c r="L106" s="7" t="str">
        <f>IF('תחזית רווה'!L$5=0,"",L19)</f>
        <v/>
      </c>
      <c r="M106" s="7" t="str">
        <f>IF('תחזית רווה'!M$5=0,"",M19)</f>
        <v/>
      </c>
      <c r="N106" s="7" t="str">
        <f>IF('תחזית רווה'!N$5=0,"",N19)</f>
        <v/>
      </c>
      <c r="O106" s="37">
        <f t="shared" si="10"/>
        <v>0</v>
      </c>
    </row>
    <row r="107" spans="2:15" x14ac:dyDescent="0.25">
      <c r="B107" s="26" t="str">
        <f t="shared" si="11"/>
        <v>אחזקה</v>
      </c>
      <c r="C107" s="7" t="str">
        <f>IF('תחזית רווה'!C$5=0,"",C20)</f>
        <v/>
      </c>
      <c r="D107" s="7" t="str">
        <f>IF('תחזית רווה'!D$5=0,"",D20)</f>
        <v/>
      </c>
      <c r="E107" s="7" t="str">
        <f>IF('תחזית רווה'!E$5=0,"",E20)</f>
        <v/>
      </c>
      <c r="F107" s="7" t="str">
        <f>IF('תחזית רווה'!F$5=0,"",F20)</f>
        <v/>
      </c>
      <c r="G107" s="7" t="str">
        <f>IF('תחזית רווה'!G$5=0,"",G20)</f>
        <v/>
      </c>
      <c r="H107" s="7" t="str">
        <f>IF('תחזית רווה'!H$5=0,"",H20)</f>
        <v/>
      </c>
      <c r="I107" s="7" t="str">
        <f>IF('תחזית רווה'!I$5=0,"",I20)</f>
        <v/>
      </c>
      <c r="J107" s="7" t="str">
        <f>IF('תחזית רווה'!J$5=0,"",J20)</f>
        <v/>
      </c>
      <c r="K107" s="7" t="str">
        <f>IF('תחזית רווה'!K$5=0,"",K20)</f>
        <v/>
      </c>
      <c r="L107" s="7" t="str">
        <f>IF('תחזית רווה'!L$5=0,"",L20)</f>
        <v/>
      </c>
      <c r="M107" s="7" t="str">
        <f>IF('תחזית רווה'!M$5=0,"",M20)</f>
        <v/>
      </c>
      <c r="N107" s="7" t="str">
        <f>IF('תחזית רווה'!N$5=0,"",N20)</f>
        <v/>
      </c>
      <c r="O107" s="37">
        <f t="shared" si="10"/>
        <v>0</v>
      </c>
    </row>
    <row r="108" spans="2:15" x14ac:dyDescent="0.25">
      <c r="B108" s="26">
        <f t="shared" si="11"/>
        <v>0</v>
      </c>
      <c r="C108" s="7" t="str">
        <f>IF('תחזית רווה'!C$5=0,"",C21)</f>
        <v/>
      </c>
      <c r="D108" s="7" t="str">
        <f>IF('תחזית רווה'!D$5=0,"",D21)</f>
        <v/>
      </c>
      <c r="E108" s="7" t="str">
        <f>IF('תחזית רווה'!E$5=0,"",E21)</f>
        <v/>
      </c>
      <c r="F108" s="7" t="str">
        <f>IF('תחזית רווה'!F$5=0,"",F21)</f>
        <v/>
      </c>
      <c r="G108" s="7" t="str">
        <f>IF('תחזית רווה'!G$5=0,"",G21)</f>
        <v/>
      </c>
      <c r="H108" s="7" t="str">
        <f>IF('תחזית רווה'!H$5=0,"",H21)</f>
        <v/>
      </c>
      <c r="I108" s="7" t="str">
        <f>IF('תחזית רווה'!I$5=0,"",I21)</f>
        <v/>
      </c>
      <c r="J108" s="7" t="str">
        <f>IF('תחזית רווה'!J$5=0,"",J21)</f>
        <v/>
      </c>
      <c r="K108" s="7" t="str">
        <f>IF('תחזית רווה'!K$5=0,"",K21)</f>
        <v/>
      </c>
      <c r="L108" s="7" t="str">
        <f>IF('תחזית רווה'!L$5=0,"",L21)</f>
        <v/>
      </c>
      <c r="M108" s="7" t="str">
        <f>IF('תחזית רווה'!M$5=0,"",M21)</f>
        <v/>
      </c>
      <c r="N108" s="7" t="str">
        <f>IF('תחזית רווה'!N$5=0,"",N21)</f>
        <v/>
      </c>
      <c r="O108" s="37">
        <f t="shared" si="10"/>
        <v>0</v>
      </c>
    </row>
    <row r="109" spans="2:15" x14ac:dyDescent="0.25">
      <c r="B109" s="26">
        <f t="shared" si="11"/>
        <v>0</v>
      </c>
      <c r="C109" s="7" t="str">
        <f>IF('תחזית רווה'!C$5=0,"",C22)</f>
        <v/>
      </c>
      <c r="D109" s="7" t="str">
        <f>IF('תחזית רווה'!D$5=0,"",D22)</f>
        <v/>
      </c>
      <c r="E109" s="7" t="str">
        <f>IF('תחזית רווה'!E$5=0,"",E22)</f>
        <v/>
      </c>
      <c r="F109" s="7" t="str">
        <f>IF('תחזית רווה'!F$5=0,"",F22)</f>
        <v/>
      </c>
      <c r="G109" s="7" t="str">
        <f>IF('תחזית רווה'!G$5=0,"",G22)</f>
        <v/>
      </c>
      <c r="H109" s="7" t="str">
        <f>IF('תחזית רווה'!H$5=0,"",H22)</f>
        <v/>
      </c>
      <c r="I109" s="7" t="str">
        <f>IF('תחזית רווה'!I$5=0,"",I22)</f>
        <v/>
      </c>
      <c r="J109" s="7" t="str">
        <f>IF('תחזית רווה'!J$5=0,"",J22)</f>
        <v/>
      </c>
      <c r="K109" s="7" t="str">
        <f>IF('תחזית רווה'!K$5=0,"",K22)</f>
        <v/>
      </c>
      <c r="L109" s="7" t="str">
        <f>IF('תחזית רווה'!L$5=0,"",L22)</f>
        <v/>
      </c>
      <c r="M109" s="7" t="str">
        <f>IF('תחזית רווה'!M$5=0,"",M22)</f>
        <v/>
      </c>
      <c r="N109" s="7" t="str">
        <f>IF('תחזית רווה'!N$5=0,"",N22)</f>
        <v/>
      </c>
      <c r="O109" s="37">
        <f t="shared" si="10"/>
        <v>0</v>
      </c>
    </row>
    <row r="110" spans="2:15" x14ac:dyDescent="0.25">
      <c r="B110" s="26">
        <f t="shared" si="11"/>
        <v>0</v>
      </c>
      <c r="C110" s="7" t="str">
        <f>IF('תחזית רווה'!C$5=0,"",C23)</f>
        <v/>
      </c>
      <c r="D110" s="7" t="str">
        <f>IF('תחזית רווה'!D$5=0,"",D23)</f>
        <v/>
      </c>
      <c r="E110" s="7" t="str">
        <f>IF('תחזית רווה'!E$5=0,"",E23)</f>
        <v/>
      </c>
      <c r="F110" s="7" t="str">
        <f>IF('תחזית רווה'!F$5=0,"",F23)</f>
        <v/>
      </c>
      <c r="G110" s="7" t="str">
        <f>IF('תחזית רווה'!G$5=0,"",G23)</f>
        <v/>
      </c>
      <c r="H110" s="7" t="str">
        <f>IF('תחזית רווה'!H$5=0,"",H23)</f>
        <v/>
      </c>
      <c r="I110" s="7" t="str">
        <f>IF('תחזית רווה'!I$5=0,"",I23)</f>
        <v/>
      </c>
      <c r="J110" s="7" t="str">
        <f>IF('תחזית רווה'!J$5=0,"",J23)</f>
        <v/>
      </c>
      <c r="K110" s="7" t="str">
        <f>IF('תחזית רווה'!K$5=0,"",K23)</f>
        <v/>
      </c>
      <c r="L110" s="7" t="str">
        <f>IF('תחזית רווה'!L$5=0,"",L23)</f>
        <v/>
      </c>
      <c r="M110" s="7" t="str">
        <f>IF('תחזית רווה'!M$5=0,"",M23)</f>
        <v/>
      </c>
      <c r="N110" s="7" t="str">
        <f>IF('תחזית רווה'!N$5=0,"",N23)</f>
        <v/>
      </c>
      <c r="O110" s="37">
        <f t="shared" si="10"/>
        <v>0</v>
      </c>
    </row>
    <row r="111" spans="2:15" x14ac:dyDescent="0.25">
      <c r="B111" s="26">
        <f t="shared" si="11"/>
        <v>0</v>
      </c>
      <c r="C111" s="7" t="str">
        <f>IF('תחזית רווה'!C$5=0,"",C24)</f>
        <v/>
      </c>
      <c r="D111" s="7" t="str">
        <f>IF('תחזית רווה'!D$5=0,"",D24)</f>
        <v/>
      </c>
      <c r="E111" s="7" t="str">
        <f>IF('תחזית רווה'!E$5=0,"",E24)</f>
        <v/>
      </c>
      <c r="F111" s="7" t="str">
        <f>IF('תחזית רווה'!F$5=0,"",F24)</f>
        <v/>
      </c>
      <c r="G111" s="7" t="str">
        <f>IF('תחזית רווה'!G$5=0,"",G24)</f>
        <v/>
      </c>
      <c r="H111" s="7" t="str">
        <f>IF('תחזית רווה'!H$5=0,"",H24)</f>
        <v/>
      </c>
      <c r="I111" s="7" t="str">
        <f>IF('תחזית רווה'!I$5=0,"",I24)</f>
        <v/>
      </c>
      <c r="J111" s="7" t="str">
        <f>IF('תחזית רווה'!J$5=0,"",J24)</f>
        <v/>
      </c>
      <c r="K111" s="7" t="str">
        <f>IF('תחזית רווה'!K$5=0,"",K24)</f>
        <v/>
      </c>
      <c r="L111" s="7" t="str">
        <f>IF('תחזית רווה'!L$5=0,"",L24)</f>
        <v/>
      </c>
      <c r="M111" s="7" t="str">
        <f>IF('תחזית רווה'!M$5=0,"",M24)</f>
        <v/>
      </c>
      <c r="N111" s="7" t="str">
        <f>IF('תחזית רווה'!N$5=0,"",N24)</f>
        <v/>
      </c>
      <c r="O111" s="37">
        <f t="shared" si="10"/>
        <v>0</v>
      </c>
    </row>
    <row r="112" spans="2:15" x14ac:dyDescent="0.25">
      <c r="B112" s="26">
        <f t="shared" ref="B112:B121" si="12">B25</f>
        <v>0</v>
      </c>
      <c r="C112" s="7" t="str">
        <f>IF('תחזית רווה'!C$5=0,"",C25)</f>
        <v/>
      </c>
      <c r="D112" s="7" t="str">
        <f>IF('תחזית רווה'!D$5=0,"",D25)</f>
        <v/>
      </c>
      <c r="E112" s="7" t="str">
        <f>IF('תחזית רווה'!E$5=0,"",E25)</f>
        <v/>
      </c>
      <c r="F112" s="7" t="str">
        <f>IF('תחזית רווה'!F$5=0,"",F25)</f>
        <v/>
      </c>
      <c r="G112" s="7" t="str">
        <f>IF('תחזית רווה'!G$5=0,"",G25)</f>
        <v/>
      </c>
      <c r="H112" s="7" t="str">
        <f>IF('תחזית רווה'!H$5=0,"",H25)</f>
        <v/>
      </c>
      <c r="I112" s="7" t="str">
        <f>IF('תחזית רווה'!I$5=0,"",I25)</f>
        <v/>
      </c>
      <c r="J112" s="7" t="str">
        <f>IF('תחזית רווה'!J$5=0,"",J25)</f>
        <v/>
      </c>
      <c r="K112" s="7" t="str">
        <f>IF('תחזית רווה'!K$5=0,"",K25)</f>
        <v/>
      </c>
      <c r="L112" s="7" t="str">
        <f>IF('תחזית רווה'!L$5=0,"",L25)</f>
        <v/>
      </c>
      <c r="M112" s="7" t="str">
        <f>IF('תחזית רווה'!M$5=0,"",M25)</f>
        <v/>
      </c>
      <c r="N112" s="7" t="str">
        <f>IF('תחזית רווה'!N$5=0,"",N25)</f>
        <v/>
      </c>
      <c r="O112" s="37">
        <f t="shared" si="10"/>
        <v>0</v>
      </c>
    </row>
    <row r="113" spans="2:15" x14ac:dyDescent="0.25">
      <c r="B113" s="26">
        <f t="shared" si="12"/>
        <v>0</v>
      </c>
      <c r="C113" s="7" t="str">
        <f>IF('תחזית רווה'!C$5=0,"",C26)</f>
        <v/>
      </c>
      <c r="D113" s="7" t="str">
        <f>IF('תחזית רווה'!D$5=0,"",D26)</f>
        <v/>
      </c>
      <c r="E113" s="7" t="str">
        <f>IF('תחזית רווה'!E$5=0,"",E26)</f>
        <v/>
      </c>
      <c r="F113" s="7" t="str">
        <f>IF('תחזית רווה'!F$5=0,"",F26)</f>
        <v/>
      </c>
      <c r="G113" s="7" t="str">
        <f>IF('תחזית רווה'!G$5=0,"",G26)</f>
        <v/>
      </c>
      <c r="H113" s="7" t="str">
        <f>IF('תחזית רווה'!H$5=0,"",H26)</f>
        <v/>
      </c>
      <c r="I113" s="7" t="str">
        <f>IF('תחזית רווה'!I$5=0,"",I26)</f>
        <v/>
      </c>
      <c r="J113" s="7" t="str">
        <f>IF('תחזית רווה'!J$5=0,"",J26)</f>
        <v/>
      </c>
      <c r="K113" s="7" t="str">
        <f>IF('תחזית רווה'!K$5=0,"",K26)</f>
        <v/>
      </c>
      <c r="L113" s="7" t="str">
        <f>IF('תחזית רווה'!L$5=0,"",L26)</f>
        <v/>
      </c>
      <c r="M113" s="7" t="str">
        <f>IF('תחזית רווה'!M$5=0,"",M26)</f>
        <v/>
      </c>
      <c r="N113" s="7" t="str">
        <f>IF('תחזית רווה'!N$5=0,"",N26)</f>
        <v/>
      </c>
      <c r="O113" s="37">
        <f t="shared" si="10"/>
        <v>0</v>
      </c>
    </row>
    <row r="114" spans="2:15" x14ac:dyDescent="0.25">
      <c r="B114" s="26">
        <f t="shared" si="12"/>
        <v>0</v>
      </c>
      <c r="C114" s="7" t="str">
        <f>IF('תחזית רווה'!C$5=0,"",C27)</f>
        <v/>
      </c>
      <c r="D114" s="7" t="str">
        <f>IF('תחזית רווה'!D$5=0,"",D27)</f>
        <v/>
      </c>
      <c r="E114" s="7" t="str">
        <f>IF('תחזית רווה'!E$5=0,"",E27)</f>
        <v/>
      </c>
      <c r="F114" s="7" t="str">
        <f>IF('תחזית רווה'!F$5=0,"",F27)</f>
        <v/>
      </c>
      <c r="G114" s="7" t="str">
        <f>IF('תחזית רווה'!G$5=0,"",G27)</f>
        <v/>
      </c>
      <c r="H114" s="7" t="str">
        <f>IF('תחזית רווה'!H$5=0,"",H27)</f>
        <v/>
      </c>
      <c r="I114" s="7" t="str">
        <f>IF('תחזית רווה'!I$5=0,"",I27)</f>
        <v/>
      </c>
      <c r="J114" s="7" t="str">
        <f>IF('תחזית רווה'!J$5=0,"",J27)</f>
        <v/>
      </c>
      <c r="K114" s="7" t="str">
        <f>IF('תחזית רווה'!K$5=0,"",K27)</f>
        <v/>
      </c>
      <c r="L114" s="7" t="str">
        <f>IF('תחזית רווה'!L$5=0,"",L27)</f>
        <v/>
      </c>
      <c r="M114" s="7" t="str">
        <f>IF('תחזית רווה'!M$5=0,"",M27)</f>
        <v/>
      </c>
      <c r="N114" s="7" t="str">
        <f>IF('תחזית רווה'!N$5=0,"",N27)</f>
        <v/>
      </c>
      <c r="O114" s="37">
        <f t="shared" si="10"/>
        <v>0</v>
      </c>
    </row>
    <row r="115" spans="2:15" x14ac:dyDescent="0.25">
      <c r="B115" s="26">
        <f t="shared" si="12"/>
        <v>0</v>
      </c>
      <c r="C115" s="7" t="str">
        <f>IF('תחזית רווה'!C$5=0,"",C28)</f>
        <v/>
      </c>
      <c r="D115" s="7" t="str">
        <f>IF('תחזית רווה'!D$5=0,"",D28)</f>
        <v/>
      </c>
      <c r="E115" s="7" t="str">
        <f>IF('תחזית רווה'!E$5=0,"",E28)</f>
        <v/>
      </c>
      <c r="F115" s="7" t="str">
        <f>IF('תחזית רווה'!F$5=0,"",F28)</f>
        <v/>
      </c>
      <c r="G115" s="7" t="str">
        <f>IF('תחזית רווה'!G$5=0,"",G28)</f>
        <v/>
      </c>
      <c r="H115" s="7" t="str">
        <f>IF('תחזית רווה'!H$5=0,"",H28)</f>
        <v/>
      </c>
      <c r="I115" s="7" t="str">
        <f>IF('תחזית רווה'!I$5=0,"",I28)</f>
        <v/>
      </c>
      <c r="J115" s="7" t="str">
        <f>IF('תחזית רווה'!J$5=0,"",J28)</f>
        <v/>
      </c>
      <c r="K115" s="7" t="str">
        <f>IF('תחזית רווה'!K$5=0,"",K28)</f>
        <v/>
      </c>
      <c r="L115" s="7" t="str">
        <f>IF('תחזית רווה'!L$5=0,"",L28)</f>
        <v/>
      </c>
      <c r="M115" s="7" t="str">
        <f>IF('תחזית רווה'!M$5=0,"",M28)</f>
        <v/>
      </c>
      <c r="N115" s="7" t="str">
        <f>IF('תחזית רווה'!N$5=0,"",N28)</f>
        <v/>
      </c>
      <c r="O115" s="37">
        <f t="shared" si="10"/>
        <v>0</v>
      </c>
    </row>
    <row r="116" spans="2:15" x14ac:dyDescent="0.25">
      <c r="B116" s="26">
        <f t="shared" si="12"/>
        <v>0</v>
      </c>
      <c r="C116" s="7" t="str">
        <f>IF('תחזית רווה'!C$5=0,"",C29)</f>
        <v/>
      </c>
      <c r="D116" s="7" t="str">
        <f>IF('תחזית רווה'!D$5=0,"",D29)</f>
        <v/>
      </c>
      <c r="E116" s="7" t="str">
        <f>IF('תחזית רווה'!E$5=0,"",E29)</f>
        <v/>
      </c>
      <c r="F116" s="7" t="str">
        <f>IF('תחזית רווה'!F$5=0,"",F29)</f>
        <v/>
      </c>
      <c r="G116" s="7" t="str">
        <f>IF('תחזית רווה'!G$5=0,"",G29)</f>
        <v/>
      </c>
      <c r="H116" s="7" t="str">
        <f>IF('תחזית רווה'!H$5=0,"",H29)</f>
        <v/>
      </c>
      <c r="I116" s="7" t="str">
        <f>IF('תחזית רווה'!I$5=0,"",I29)</f>
        <v/>
      </c>
      <c r="J116" s="7" t="str">
        <f>IF('תחזית רווה'!J$5=0,"",J29)</f>
        <v/>
      </c>
      <c r="K116" s="7" t="str">
        <f>IF('תחזית רווה'!K$5=0,"",K29)</f>
        <v/>
      </c>
      <c r="L116" s="7" t="str">
        <f>IF('תחזית רווה'!L$5=0,"",L29)</f>
        <v/>
      </c>
      <c r="M116" s="7" t="str">
        <f>IF('תחזית רווה'!M$5=0,"",M29)</f>
        <v/>
      </c>
      <c r="N116" s="7" t="str">
        <f>IF('תחזית רווה'!N$5=0,"",N29)</f>
        <v/>
      </c>
      <c r="O116" s="37">
        <f t="shared" si="10"/>
        <v>0</v>
      </c>
    </row>
    <row r="117" spans="2:15" x14ac:dyDescent="0.25">
      <c r="B117" s="26">
        <f t="shared" si="12"/>
        <v>0</v>
      </c>
      <c r="C117" s="7" t="str">
        <f>IF('תחזית רווה'!C$5=0,"",C30)</f>
        <v/>
      </c>
      <c r="D117" s="7" t="str">
        <f>IF('תחזית רווה'!D$5=0,"",D30)</f>
        <v/>
      </c>
      <c r="E117" s="7" t="str">
        <f>IF('תחזית רווה'!E$5=0,"",E30)</f>
        <v/>
      </c>
      <c r="F117" s="7" t="str">
        <f>IF('תחזית רווה'!F$5=0,"",F30)</f>
        <v/>
      </c>
      <c r="G117" s="7" t="str">
        <f>IF('תחזית רווה'!G$5=0,"",G30)</f>
        <v/>
      </c>
      <c r="H117" s="7" t="str">
        <f>IF('תחזית רווה'!H$5=0,"",H30)</f>
        <v/>
      </c>
      <c r="I117" s="7" t="str">
        <f>IF('תחזית רווה'!I$5=0,"",I30)</f>
        <v/>
      </c>
      <c r="J117" s="7" t="str">
        <f>IF('תחזית רווה'!J$5=0,"",J30)</f>
        <v/>
      </c>
      <c r="K117" s="7" t="str">
        <f>IF('תחזית רווה'!K$5=0,"",K30)</f>
        <v/>
      </c>
      <c r="L117" s="7" t="str">
        <f>IF('תחזית רווה'!L$5=0,"",L30)</f>
        <v/>
      </c>
      <c r="M117" s="7" t="str">
        <f>IF('תחזית רווה'!M$5=0,"",M30)</f>
        <v/>
      </c>
      <c r="N117" s="7" t="str">
        <f>IF('תחזית רווה'!N$5=0,"",N30)</f>
        <v/>
      </c>
      <c r="O117" s="37">
        <f t="shared" si="10"/>
        <v>0</v>
      </c>
    </row>
    <row r="118" spans="2:15" x14ac:dyDescent="0.25">
      <c r="B118" s="26">
        <f t="shared" si="12"/>
        <v>0</v>
      </c>
      <c r="C118" s="7" t="str">
        <f>IF('תחזית רווה'!C$5=0,"",C31)</f>
        <v/>
      </c>
      <c r="D118" s="7" t="str">
        <f>IF('תחזית רווה'!D$5=0,"",D31)</f>
        <v/>
      </c>
      <c r="E118" s="7" t="str">
        <f>IF('תחזית רווה'!E$5=0,"",E31)</f>
        <v/>
      </c>
      <c r="F118" s="7" t="str">
        <f>IF('תחזית רווה'!F$5=0,"",F31)</f>
        <v/>
      </c>
      <c r="G118" s="7" t="str">
        <f>IF('תחזית רווה'!G$5=0,"",G31)</f>
        <v/>
      </c>
      <c r="H118" s="7" t="str">
        <f>IF('תחזית רווה'!H$5=0,"",H31)</f>
        <v/>
      </c>
      <c r="I118" s="7" t="str">
        <f>IF('תחזית רווה'!I$5=0,"",I31)</f>
        <v/>
      </c>
      <c r="J118" s="7" t="str">
        <f>IF('תחזית רווה'!J$5=0,"",J31)</f>
        <v/>
      </c>
      <c r="K118" s="7" t="str">
        <f>IF('תחזית רווה'!K$5=0,"",K31)</f>
        <v/>
      </c>
      <c r="L118" s="7" t="str">
        <f>IF('תחזית רווה'!L$5=0,"",L31)</f>
        <v/>
      </c>
      <c r="M118" s="7" t="str">
        <f>IF('תחזית רווה'!M$5=0,"",M31)</f>
        <v/>
      </c>
      <c r="N118" s="7" t="str">
        <f>IF('תחזית רווה'!N$5=0,"",N31)</f>
        <v/>
      </c>
      <c r="O118" s="37">
        <f t="shared" si="10"/>
        <v>0</v>
      </c>
    </row>
    <row r="119" spans="2:15" x14ac:dyDescent="0.25">
      <c r="B119" s="26">
        <f t="shared" si="12"/>
        <v>0</v>
      </c>
      <c r="C119" s="7" t="str">
        <f>IF('תחזית רווה'!C$5=0,"",C32)</f>
        <v/>
      </c>
      <c r="D119" s="7" t="str">
        <f>IF('תחזית רווה'!D$5=0,"",D32)</f>
        <v/>
      </c>
      <c r="E119" s="7" t="str">
        <f>IF('תחזית רווה'!E$5=0,"",E32)</f>
        <v/>
      </c>
      <c r="F119" s="7" t="str">
        <f>IF('תחזית רווה'!F$5=0,"",F32)</f>
        <v/>
      </c>
      <c r="G119" s="7" t="str">
        <f>IF('תחזית רווה'!G$5=0,"",G32)</f>
        <v/>
      </c>
      <c r="H119" s="7" t="str">
        <f>IF('תחזית רווה'!H$5=0,"",H32)</f>
        <v/>
      </c>
      <c r="I119" s="7" t="str">
        <f>IF('תחזית רווה'!I$5=0,"",I32)</f>
        <v/>
      </c>
      <c r="J119" s="7" t="str">
        <f>IF('תחזית רווה'!J$5=0,"",J32)</f>
        <v/>
      </c>
      <c r="K119" s="7" t="str">
        <f>IF('תחזית רווה'!K$5=0,"",K32)</f>
        <v/>
      </c>
      <c r="L119" s="7" t="str">
        <f>IF('תחזית רווה'!L$5=0,"",L32)</f>
        <v/>
      </c>
      <c r="M119" s="7" t="str">
        <f>IF('תחזית רווה'!M$5=0,"",M32)</f>
        <v/>
      </c>
      <c r="N119" s="7" t="str">
        <f>IF('תחזית רווה'!N$5=0,"",N32)</f>
        <v/>
      </c>
      <c r="O119" s="37">
        <f t="shared" si="10"/>
        <v>0</v>
      </c>
    </row>
    <row r="120" spans="2:15" x14ac:dyDescent="0.25">
      <c r="B120" s="26">
        <f t="shared" si="12"/>
        <v>0</v>
      </c>
      <c r="C120" s="7" t="str">
        <f>IF('תחזית רווה'!C$5=0,"",C33)</f>
        <v/>
      </c>
      <c r="D120" s="7" t="str">
        <f>IF('תחזית רווה'!D$5=0,"",D33)</f>
        <v/>
      </c>
      <c r="E120" s="7" t="str">
        <f>IF('תחזית רווה'!E$5=0,"",E33)</f>
        <v/>
      </c>
      <c r="F120" s="7" t="str">
        <f>IF('תחזית רווה'!F$5=0,"",F33)</f>
        <v/>
      </c>
      <c r="G120" s="7" t="str">
        <f>IF('תחזית רווה'!G$5=0,"",G33)</f>
        <v/>
      </c>
      <c r="H120" s="7" t="str">
        <f>IF('תחזית רווה'!H$5=0,"",H33)</f>
        <v/>
      </c>
      <c r="I120" s="7" t="str">
        <f>IF('תחזית רווה'!I$5=0,"",I33)</f>
        <v/>
      </c>
      <c r="J120" s="7" t="str">
        <f>IF('תחזית רווה'!J$5=0,"",J33)</f>
        <v/>
      </c>
      <c r="K120" s="7" t="str">
        <f>IF('תחזית רווה'!K$5=0,"",K33)</f>
        <v/>
      </c>
      <c r="L120" s="7" t="str">
        <f>IF('תחזית רווה'!L$5=0,"",L33)</f>
        <v/>
      </c>
      <c r="M120" s="7" t="str">
        <f>IF('תחזית רווה'!M$5=0,"",M33)</f>
        <v/>
      </c>
      <c r="N120" s="7" t="str">
        <f>IF('תחזית רווה'!N$5=0,"",N33)</f>
        <v/>
      </c>
      <c r="O120" s="37">
        <f t="shared" si="10"/>
        <v>0</v>
      </c>
    </row>
    <row r="121" spans="2:15" x14ac:dyDescent="0.25">
      <c r="B121" s="26">
        <f t="shared" si="12"/>
        <v>0</v>
      </c>
      <c r="C121" s="7" t="str">
        <f>IF('תחזית רווה'!C$5=0,"",C34)</f>
        <v/>
      </c>
      <c r="D121" s="7" t="str">
        <f>IF('תחזית רווה'!D$5=0,"",D34)</f>
        <v/>
      </c>
      <c r="E121" s="7" t="str">
        <f>IF('תחזית רווה'!E$5=0,"",E34)</f>
        <v/>
      </c>
      <c r="F121" s="7" t="str">
        <f>IF('תחזית רווה'!F$5=0,"",F34)</f>
        <v/>
      </c>
      <c r="G121" s="7" t="str">
        <f>IF('תחזית רווה'!G$5=0,"",G34)</f>
        <v/>
      </c>
      <c r="H121" s="7" t="str">
        <f>IF('תחזית רווה'!H$5=0,"",H34)</f>
        <v/>
      </c>
      <c r="I121" s="7" t="str">
        <f>IF('תחזית רווה'!I$5=0,"",I34)</f>
        <v/>
      </c>
      <c r="J121" s="7" t="str">
        <f>IF('תחזית רווה'!J$5=0,"",J34)</f>
        <v/>
      </c>
      <c r="K121" s="7" t="str">
        <f>IF('תחזית רווה'!K$5=0,"",K34)</f>
        <v/>
      </c>
      <c r="L121" s="7" t="str">
        <f>IF('תחזית רווה'!L$5=0,"",L34)</f>
        <v/>
      </c>
      <c r="M121" s="7" t="str">
        <f>IF('תחזית רווה'!M$5=0,"",M34)</f>
        <v/>
      </c>
      <c r="N121" s="7" t="str">
        <f>IF('תחזית רווה'!N$5=0,"",N34)</f>
        <v/>
      </c>
      <c r="O121" s="37">
        <f t="shared" si="10"/>
        <v>0</v>
      </c>
    </row>
    <row r="122" spans="2:15" x14ac:dyDescent="0.25">
      <c r="B122" s="26">
        <f t="shared" ref="B122:B131" si="13">B35</f>
        <v>0</v>
      </c>
      <c r="C122" s="7" t="str">
        <f>IF('תחזית רווה'!C$5=0,"",C35)</f>
        <v/>
      </c>
      <c r="D122" s="7" t="str">
        <f>IF('תחזית רווה'!D$5=0,"",D35)</f>
        <v/>
      </c>
      <c r="E122" s="7" t="str">
        <f>IF('תחזית רווה'!E$5=0,"",E35)</f>
        <v/>
      </c>
      <c r="F122" s="7" t="str">
        <f>IF('תחזית רווה'!F$5=0,"",F35)</f>
        <v/>
      </c>
      <c r="G122" s="7" t="str">
        <f>IF('תחזית רווה'!G$5=0,"",G35)</f>
        <v/>
      </c>
      <c r="H122" s="7" t="str">
        <f>IF('תחזית רווה'!H$5=0,"",H35)</f>
        <v/>
      </c>
      <c r="I122" s="7" t="str">
        <f>IF('תחזית רווה'!I$5=0,"",I35)</f>
        <v/>
      </c>
      <c r="J122" s="7" t="str">
        <f>IF('תחזית רווה'!J$5=0,"",J35)</f>
        <v/>
      </c>
      <c r="K122" s="7" t="str">
        <f>IF('תחזית רווה'!K$5=0,"",K35)</f>
        <v/>
      </c>
      <c r="L122" s="7" t="str">
        <f>IF('תחזית רווה'!L$5=0,"",L35)</f>
        <v/>
      </c>
      <c r="M122" s="7" t="str">
        <f>IF('תחזית רווה'!M$5=0,"",M35)</f>
        <v/>
      </c>
      <c r="N122" s="7" t="str">
        <f>IF('תחזית רווה'!N$5=0,"",N35)</f>
        <v/>
      </c>
      <c r="O122" s="37">
        <f t="shared" si="10"/>
        <v>0</v>
      </c>
    </row>
    <row r="123" spans="2:15" x14ac:dyDescent="0.25">
      <c r="B123" s="26">
        <f t="shared" si="13"/>
        <v>0</v>
      </c>
      <c r="C123" s="7" t="str">
        <f>IF('תחזית רווה'!C$5=0,"",C36)</f>
        <v/>
      </c>
      <c r="D123" s="7" t="str">
        <f>IF('תחזית רווה'!D$5=0,"",D36)</f>
        <v/>
      </c>
      <c r="E123" s="7" t="str">
        <f>IF('תחזית רווה'!E$5=0,"",E36)</f>
        <v/>
      </c>
      <c r="F123" s="7" t="str">
        <f>IF('תחזית רווה'!F$5=0,"",F36)</f>
        <v/>
      </c>
      <c r="G123" s="7" t="str">
        <f>IF('תחזית רווה'!G$5=0,"",G36)</f>
        <v/>
      </c>
      <c r="H123" s="7" t="str">
        <f>IF('תחזית רווה'!H$5=0,"",H36)</f>
        <v/>
      </c>
      <c r="I123" s="7" t="str">
        <f>IF('תחזית רווה'!I$5=0,"",I36)</f>
        <v/>
      </c>
      <c r="J123" s="7" t="str">
        <f>IF('תחזית רווה'!J$5=0,"",J36)</f>
        <v/>
      </c>
      <c r="K123" s="7" t="str">
        <f>IF('תחזית רווה'!K$5=0,"",K36)</f>
        <v/>
      </c>
      <c r="L123" s="7" t="str">
        <f>IF('תחזית רווה'!L$5=0,"",L36)</f>
        <v/>
      </c>
      <c r="M123" s="7" t="str">
        <f>IF('תחזית רווה'!M$5=0,"",M36)</f>
        <v/>
      </c>
      <c r="N123" s="7" t="str">
        <f>IF('תחזית רווה'!N$5=0,"",N36)</f>
        <v/>
      </c>
      <c r="O123" s="37">
        <f t="shared" si="10"/>
        <v>0</v>
      </c>
    </row>
    <row r="124" spans="2:15" x14ac:dyDescent="0.25">
      <c r="B124" s="26">
        <f t="shared" si="13"/>
        <v>0</v>
      </c>
      <c r="C124" s="7" t="str">
        <f>IF('תחזית רווה'!C$5=0,"",C37)</f>
        <v/>
      </c>
      <c r="D124" s="7" t="str">
        <f>IF('תחזית רווה'!D$5=0,"",D37)</f>
        <v/>
      </c>
      <c r="E124" s="7" t="str">
        <f>IF('תחזית רווה'!E$5=0,"",E37)</f>
        <v/>
      </c>
      <c r="F124" s="7" t="str">
        <f>IF('תחזית רווה'!F$5=0,"",F37)</f>
        <v/>
      </c>
      <c r="G124" s="7" t="str">
        <f>IF('תחזית רווה'!G$5=0,"",G37)</f>
        <v/>
      </c>
      <c r="H124" s="7" t="str">
        <f>IF('תחזית רווה'!H$5=0,"",H37)</f>
        <v/>
      </c>
      <c r="I124" s="7" t="str">
        <f>IF('תחזית רווה'!I$5=0,"",I37)</f>
        <v/>
      </c>
      <c r="J124" s="7" t="str">
        <f>IF('תחזית רווה'!J$5=0,"",J37)</f>
        <v/>
      </c>
      <c r="K124" s="7" t="str">
        <f>IF('תחזית רווה'!K$5=0,"",K37)</f>
        <v/>
      </c>
      <c r="L124" s="7" t="str">
        <f>IF('תחזית רווה'!L$5=0,"",L37)</f>
        <v/>
      </c>
      <c r="M124" s="7" t="str">
        <f>IF('תחזית רווה'!M$5=0,"",M37)</f>
        <v/>
      </c>
      <c r="N124" s="7" t="str">
        <f>IF('תחזית רווה'!N$5=0,"",N37)</f>
        <v/>
      </c>
      <c r="O124" s="37">
        <f t="shared" si="10"/>
        <v>0</v>
      </c>
    </row>
    <row r="125" spans="2:15" x14ac:dyDescent="0.25">
      <c r="B125" s="26">
        <f t="shared" si="13"/>
        <v>0</v>
      </c>
      <c r="C125" s="7" t="str">
        <f>IF('תחזית רווה'!C$5=0,"",C38)</f>
        <v/>
      </c>
      <c r="D125" s="7" t="str">
        <f>IF('תחזית רווה'!D$5=0,"",D38)</f>
        <v/>
      </c>
      <c r="E125" s="7" t="str">
        <f>IF('תחזית רווה'!E$5=0,"",E38)</f>
        <v/>
      </c>
      <c r="F125" s="7" t="str">
        <f>IF('תחזית רווה'!F$5=0,"",F38)</f>
        <v/>
      </c>
      <c r="G125" s="7" t="str">
        <f>IF('תחזית רווה'!G$5=0,"",G38)</f>
        <v/>
      </c>
      <c r="H125" s="7" t="str">
        <f>IF('תחזית רווה'!H$5=0,"",H38)</f>
        <v/>
      </c>
      <c r="I125" s="7" t="str">
        <f>IF('תחזית רווה'!I$5=0,"",I38)</f>
        <v/>
      </c>
      <c r="J125" s="7" t="str">
        <f>IF('תחזית רווה'!J$5=0,"",J38)</f>
        <v/>
      </c>
      <c r="K125" s="7" t="str">
        <f>IF('תחזית רווה'!K$5=0,"",K38)</f>
        <v/>
      </c>
      <c r="L125" s="7" t="str">
        <f>IF('תחזית רווה'!L$5=0,"",L38)</f>
        <v/>
      </c>
      <c r="M125" s="7" t="str">
        <f>IF('תחזית רווה'!M$5=0,"",M38)</f>
        <v/>
      </c>
      <c r="N125" s="7" t="str">
        <f>IF('תחזית רווה'!N$5=0,"",N38)</f>
        <v/>
      </c>
      <c r="O125" s="37">
        <f t="shared" si="10"/>
        <v>0</v>
      </c>
    </row>
    <row r="126" spans="2:15" x14ac:dyDescent="0.25">
      <c r="B126" s="26">
        <f t="shared" si="13"/>
        <v>0</v>
      </c>
      <c r="C126" s="7" t="str">
        <f>IF('תחזית רווה'!C$5=0,"",C39)</f>
        <v/>
      </c>
      <c r="D126" s="7" t="str">
        <f>IF('תחזית רווה'!D$5=0,"",D39)</f>
        <v/>
      </c>
      <c r="E126" s="7" t="str">
        <f>IF('תחזית רווה'!E$5=0,"",E39)</f>
        <v/>
      </c>
      <c r="F126" s="7" t="str">
        <f>IF('תחזית רווה'!F$5=0,"",F39)</f>
        <v/>
      </c>
      <c r="G126" s="7" t="str">
        <f>IF('תחזית רווה'!G$5=0,"",G39)</f>
        <v/>
      </c>
      <c r="H126" s="7" t="str">
        <f>IF('תחזית רווה'!H$5=0,"",H39)</f>
        <v/>
      </c>
      <c r="I126" s="7" t="str">
        <f>IF('תחזית רווה'!I$5=0,"",I39)</f>
        <v/>
      </c>
      <c r="J126" s="7" t="str">
        <f>IF('תחזית רווה'!J$5=0,"",J39)</f>
        <v/>
      </c>
      <c r="K126" s="7" t="str">
        <f>IF('תחזית רווה'!K$5=0,"",K39)</f>
        <v/>
      </c>
      <c r="L126" s="7" t="str">
        <f>IF('תחזית רווה'!L$5=0,"",L39)</f>
        <v/>
      </c>
      <c r="M126" s="7" t="str">
        <f>IF('תחזית רווה'!M$5=0,"",M39)</f>
        <v/>
      </c>
      <c r="N126" s="7" t="str">
        <f>IF('תחזית רווה'!N$5=0,"",N39)</f>
        <v/>
      </c>
      <c r="O126" s="37">
        <f t="shared" si="10"/>
        <v>0</v>
      </c>
    </row>
    <row r="127" spans="2:15" x14ac:dyDescent="0.25">
      <c r="B127" s="26">
        <f t="shared" si="13"/>
        <v>0</v>
      </c>
      <c r="C127" s="7" t="str">
        <f>IF('תחזית רווה'!C$5=0,"",C40)</f>
        <v/>
      </c>
      <c r="D127" s="7" t="str">
        <f>IF('תחזית רווה'!D$5=0,"",D40)</f>
        <v/>
      </c>
      <c r="E127" s="7" t="str">
        <f>IF('תחזית רווה'!E$5=0,"",E40)</f>
        <v/>
      </c>
      <c r="F127" s="7" t="str">
        <f>IF('תחזית רווה'!F$5=0,"",F40)</f>
        <v/>
      </c>
      <c r="G127" s="7" t="str">
        <f>IF('תחזית רווה'!G$5=0,"",G40)</f>
        <v/>
      </c>
      <c r="H127" s="7" t="str">
        <f>IF('תחזית רווה'!H$5=0,"",H40)</f>
        <v/>
      </c>
      <c r="I127" s="7" t="str">
        <f>IF('תחזית רווה'!I$5=0,"",I40)</f>
        <v/>
      </c>
      <c r="J127" s="7" t="str">
        <f>IF('תחזית רווה'!J$5=0,"",J40)</f>
        <v/>
      </c>
      <c r="K127" s="7" t="str">
        <f>IF('תחזית רווה'!K$5=0,"",K40)</f>
        <v/>
      </c>
      <c r="L127" s="7" t="str">
        <f>IF('תחזית רווה'!L$5=0,"",L40)</f>
        <v/>
      </c>
      <c r="M127" s="7" t="str">
        <f>IF('תחזית רווה'!M$5=0,"",M40)</f>
        <v/>
      </c>
      <c r="N127" s="7" t="str">
        <f>IF('תחזית רווה'!N$5=0,"",N40)</f>
        <v/>
      </c>
      <c r="O127" s="37">
        <f t="shared" si="10"/>
        <v>0</v>
      </c>
    </row>
    <row r="128" spans="2:15" x14ac:dyDescent="0.25">
      <c r="B128" s="26">
        <f t="shared" si="13"/>
        <v>0</v>
      </c>
      <c r="C128" s="7" t="str">
        <f>IF('תחזית רווה'!C$5=0,"",C41)</f>
        <v/>
      </c>
      <c r="D128" s="7" t="str">
        <f>IF('תחזית רווה'!D$5=0,"",D41)</f>
        <v/>
      </c>
      <c r="E128" s="7" t="str">
        <f>IF('תחזית רווה'!E$5=0,"",E41)</f>
        <v/>
      </c>
      <c r="F128" s="7" t="str">
        <f>IF('תחזית רווה'!F$5=0,"",F41)</f>
        <v/>
      </c>
      <c r="G128" s="7" t="str">
        <f>IF('תחזית רווה'!G$5=0,"",G41)</f>
        <v/>
      </c>
      <c r="H128" s="7" t="str">
        <f>IF('תחזית רווה'!H$5=0,"",H41)</f>
        <v/>
      </c>
      <c r="I128" s="7" t="str">
        <f>IF('תחזית רווה'!I$5=0,"",I41)</f>
        <v/>
      </c>
      <c r="J128" s="7" t="str">
        <f>IF('תחזית רווה'!J$5=0,"",J41)</f>
        <v/>
      </c>
      <c r="K128" s="7" t="str">
        <f>IF('תחזית רווה'!K$5=0,"",K41)</f>
        <v/>
      </c>
      <c r="L128" s="7" t="str">
        <f>IF('תחזית רווה'!L$5=0,"",L41)</f>
        <v/>
      </c>
      <c r="M128" s="7" t="str">
        <f>IF('תחזית רווה'!M$5=0,"",M41)</f>
        <v/>
      </c>
      <c r="N128" s="7" t="str">
        <f>IF('תחזית רווה'!N$5=0,"",N41)</f>
        <v/>
      </c>
      <c r="O128" s="37">
        <f t="shared" si="10"/>
        <v>0</v>
      </c>
    </row>
    <row r="129" spans="2:15" x14ac:dyDescent="0.25">
      <c r="B129" s="26">
        <f t="shared" si="13"/>
        <v>0</v>
      </c>
      <c r="C129" s="7" t="str">
        <f>IF('תחזית רווה'!C$5=0,"",C42)</f>
        <v/>
      </c>
      <c r="D129" s="7" t="str">
        <f>IF('תחזית רווה'!D$5=0,"",D42)</f>
        <v/>
      </c>
      <c r="E129" s="7" t="str">
        <f>IF('תחזית רווה'!E$5=0,"",E42)</f>
        <v/>
      </c>
      <c r="F129" s="7" t="str">
        <f>IF('תחזית רווה'!F$5=0,"",F42)</f>
        <v/>
      </c>
      <c r="G129" s="7" t="str">
        <f>IF('תחזית רווה'!G$5=0,"",G42)</f>
        <v/>
      </c>
      <c r="H129" s="7" t="str">
        <f>IF('תחזית רווה'!H$5=0,"",H42)</f>
        <v/>
      </c>
      <c r="I129" s="7" t="str">
        <f>IF('תחזית רווה'!I$5=0,"",I42)</f>
        <v/>
      </c>
      <c r="J129" s="7" t="str">
        <f>IF('תחזית רווה'!J$5=0,"",J42)</f>
        <v/>
      </c>
      <c r="K129" s="7" t="str">
        <f>IF('תחזית רווה'!K$5=0,"",K42)</f>
        <v/>
      </c>
      <c r="L129" s="7" t="str">
        <f>IF('תחזית רווה'!L$5=0,"",L42)</f>
        <v/>
      </c>
      <c r="M129" s="7" t="str">
        <f>IF('תחזית רווה'!M$5=0,"",M42)</f>
        <v/>
      </c>
      <c r="N129" s="7" t="str">
        <f>IF('תחזית רווה'!N$5=0,"",N42)</f>
        <v/>
      </c>
      <c r="O129" s="37">
        <f t="shared" si="10"/>
        <v>0</v>
      </c>
    </row>
    <row r="130" spans="2:15" x14ac:dyDescent="0.25">
      <c r="B130" s="26">
        <f t="shared" si="13"/>
        <v>0</v>
      </c>
      <c r="C130" s="7" t="str">
        <f>IF('תחזית רווה'!C$5=0,"",C43)</f>
        <v/>
      </c>
      <c r="D130" s="7" t="str">
        <f>IF('תחזית רווה'!D$5=0,"",D43)</f>
        <v/>
      </c>
      <c r="E130" s="7" t="str">
        <f>IF('תחזית רווה'!E$5=0,"",E43)</f>
        <v/>
      </c>
      <c r="F130" s="7" t="str">
        <f>IF('תחזית רווה'!F$5=0,"",F43)</f>
        <v/>
      </c>
      <c r="G130" s="7" t="str">
        <f>IF('תחזית רווה'!G$5=0,"",G43)</f>
        <v/>
      </c>
      <c r="H130" s="7" t="str">
        <f>IF('תחזית רווה'!H$5=0,"",H43)</f>
        <v/>
      </c>
      <c r="I130" s="7" t="str">
        <f>IF('תחזית רווה'!I$5=0,"",I43)</f>
        <v/>
      </c>
      <c r="J130" s="7" t="str">
        <f>IF('תחזית רווה'!J$5=0,"",J43)</f>
        <v/>
      </c>
      <c r="K130" s="7" t="str">
        <f>IF('תחזית רווה'!K$5=0,"",K43)</f>
        <v/>
      </c>
      <c r="L130" s="7" t="str">
        <f>IF('תחזית רווה'!L$5=0,"",L43)</f>
        <v/>
      </c>
      <c r="M130" s="7" t="str">
        <f>IF('תחזית רווה'!M$5=0,"",M43)</f>
        <v/>
      </c>
      <c r="N130" s="7" t="str">
        <f>IF('תחזית רווה'!N$5=0,"",N43)</f>
        <v/>
      </c>
      <c r="O130" s="37">
        <f t="shared" si="10"/>
        <v>0</v>
      </c>
    </row>
    <row r="131" spans="2:15" x14ac:dyDescent="0.25">
      <c r="B131" s="26">
        <f t="shared" si="13"/>
        <v>0</v>
      </c>
      <c r="C131" s="7" t="str">
        <f>IF('תחזית רווה'!C$5=0,"",C44)</f>
        <v/>
      </c>
      <c r="D131" s="7" t="str">
        <f>IF('תחזית רווה'!D$5=0,"",D44)</f>
        <v/>
      </c>
      <c r="E131" s="7" t="str">
        <f>IF('תחזית רווה'!E$5=0,"",E44)</f>
        <v/>
      </c>
      <c r="F131" s="7" t="str">
        <f>IF('תחזית רווה'!F$5=0,"",F44)</f>
        <v/>
      </c>
      <c r="G131" s="7" t="str">
        <f>IF('תחזית רווה'!G$5=0,"",G44)</f>
        <v/>
      </c>
      <c r="H131" s="7" t="str">
        <f>IF('תחזית רווה'!H$5=0,"",H44)</f>
        <v/>
      </c>
      <c r="I131" s="7" t="str">
        <f>IF('תחזית רווה'!I$5=0,"",I44)</f>
        <v/>
      </c>
      <c r="J131" s="7" t="str">
        <f>IF('תחזית רווה'!J$5=0,"",J44)</f>
        <v/>
      </c>
      <c r="K131" s="7" t="str">
        <f>IF('תחזית רווה'!K$5=0,"",K44)</f>
        <v/>
      </c>
      <c r="L131" s="7" t="str">
        <f>IF('תחזית רווה'!L$5=0,"",L44)</f>
        <v/>
      </c>
      <c r="M131" s="7" t="str">
        <f>IF('תחזית רווה'!M$5=0,"",M44)</f>
        <v/>
      </c>
      <c r="N131" s="7" t="str">
        <f>IF('תחזית רווה'!N$5=0,"",N44)</f>
        <v/>
      </c>
      <c r="O131" s="37">
        <f t="shared" si="10"/>
        <v>0</v>
      </c>
    </row>
    <row r="132" spans="2:15" x14ac:dyDescent="0.25">
      <c r="B132" s="26">
        <f t="shared" ref="B132:B141" si="14">B45</f>
        <v>0</v>
      </c>
      <c r="C132" s="7" t="str">
        <f>IF('תחזית רווה'!C$5=0,"",C45)</f>
        <v/>
      </c>
      <c r="D132" s="7" t="str">
        <f>IF('תחזית רווה'!D$5=0,"",D45)</f>
        <v/>
      </c>
      <c r="E132" s="7" t="str">
        <f>IF('תחזית רווה'!E$5=0,"",E45)</f>
        <v/>
      </c>
      <c r="F132" s="7" t="str">
        <f>IF('תחזית רווה'!F$5=0,"",F45)</f>
        <v/>
      </c>
      <c r="G132" s="7" t="str">
        <f>IF('תחזית רווה'!G$5=0,"",G45)</f>
        <v/>
      </c>
      <c r="H132" s="7" t="str">
        <f>IF('תחזית רווה'!H$5=0,"",H45)</f>
        <v/>
      </c>
      <c r="I132" s="7" t="str">
        <f>IF('תחזית רווה'!I$5=0,"",I45)</f>
        <v/>
      </c>
      <c r="J132" s="7" t="str">
        <f>IF('תחזית רווה'!J$5=0,"",J45)</f>
        <v/>
      </c>
      <c r="K132" s="7" t="str">
        <f>IF('תחזית רווה'!K$5=0,"",K45)</f>
        <v/>
      </c>
      <c r="L132" s="7" t="str">
        <f>IF('תחזית רווה'!L$5=0,"",L45)</f>
        <v/>
      </c>
      <c r="M132" s="7" t="str">
        <f>IF('תחזית רווה'!M$5=0,"",M45)</f>
        <v/>
      </c>
      <c r="N132" s="7" t="str">
        <f>IF('תחזית רווה'!N$5=0,"",N45)</f>
        <v/>
      </c>
      <c r="O132" s="37">
        <f t="shared" si="10"/>
        <v>0</v>
      </c>
    </row>
    <row r="133" spans="2:15" x14ac:dyDescent="0.25">
      <c r="B133" s="26">
        <f t="shared" si="14"/>
        <v>0</v>
      </c>
      <c r="C133" s="7" t="str">
        <f>IF('תחזית רווה'!C$5=0,"",C46)</f>
        <v/>
      </c>
      <c r="D133" s="7" t="str">
        <f>IF('תחזית רווה'!D$5=0,"",D46)</f>
        <v/>
      </c>
      <c r="E133" s="7" t="str">
        <f>IF('תחזית רווה'!E$5=0,"",E46)</f>
        <v/>
      </c>
      <c r="F133" s="7" t="str">
        <f>IF('תחזית רווה'!F$5=0,"",F46)</f>
        <v/>
      </c>
      <c r="G133" s="7" t="str">
        <f>IF('תחזית רווה'!G$5=0,"",G46)</f>
        <v/>
      </c>
      <c r="H133" s="7" t="str">
        <f>IF('תחזית רווה'!H$5=0,"",H46)</f>
        <v/>
      </c>
      <c r="I133" s="7" t="str">
        <f>IF('תחזית רווה'!I$5=0,"",I46)</f>
        <v/>
      </c>
      <c r="J133" s="7" t="str">
        <f>IF('תחזית רווה'!J$5=0,"",J46)</f>
        <v/>
      </c>
      <c r="K133" s="7" t="str">
        <f>IF('תחזית רווה'!K$5=0,"",K46)</f>
        <v/>
      </c>
      <c r="L133" s="7" t="str">
        <f>IF('תחזית רווה'!L$5=0,"",L46)</f>
        <v/>
      </c>
      <c r="M133" s="7" t="str">
        <f>IF('תחזית רווה'!M$5=0,"",M46)</f>
        <v/>
      </c>
      <c r="N133" s="7" t="str">
        <f>IF('תחזית רווה'!N$5=0,"",N46)</f>
        <v/>
      </c>
      <c r="O133" s="37">
        <f t="shared" si="10"/>
        <v>0</v>
      </c>
    </row>
    <row r="134" spans="2:15" x14ac:dyDescent="0.25">
      <c r="B134" s="26">
        <f t="shared" si="14"/>
        <v>0</v>
      </c>
      <c r="C134" s="7" t="str">
        <f>IF('תחזית רווה'!C$5=0,"",C47)</f>
        <v/>
      </c>
      <c r="D134" s="7" t="str">
        <f>IF('תחזית רווה'!D$5=0,"",D47)</f>
        <v/>
      </c>
      <c r="E134" s="7" t="str">
        <f>IF('תחזית רווה'!E$5=0,"",E47)</f>
        <v/>
      </c>
      <c r="F134" s="7" t="str">
        <f>IF('תחזית רווה'!F$5=0,"",F47)</f>
        <v/>
      </c>
      <c r="G134" s="7" t="str">
        <f>IF('תחזית רווה'!G$5=0,"",G47)</f>
        <v/>
      </c>
      <c r="H134" s="7" t="str">
        <f>IF('תחזית רווה'!H$5=0,"",H47)</f>
        <v/>
      </c>
      <c r="I134" s="7" t="str">
        <f>IF('תחזית רווה'!I$5=0,"",I47)</f>
        <v/>
      </c>
      <c r="J134" s="7" t="str">
        <f>IF('תחזית רווה'!J$5=0,"",J47)</f>
        <v/>
      </c>
      <c r="K134" s="7" t="str">
        <f>IF('תחזית רווה'!K$5=0,"",K47)</f>
        <v/>
      </c>
      <c r="L134" s="7" t="str">
        <f>IF('תחזית רווה'!L$5=0,"",L47)</f>
        <v/>
      </c>
      <c r="M134" s="7" t="str">
        <f>IF('תחזית רווה'!M$5=0,"",M47)</f>
        <v/>
      </c>
      <c r="N134" s="7" t="str">
        <f>IF('תחזית רווה'!N$5=0,"",N47)</f>
        <v/>
      </c>
      <c r="O134" s="37">
        <f t="shared" si="10"/>
        <v>0</v>
      </c>
    </row>
    <row r="135" spans="2:15" x14ac:dyDescent="0.25">
      <c r="B135" s="26">
        <f t="shared" si="14"/>
        <v>0</v>
      </c>
      <c r="C135" s="7" t="str">
        <f>IF('תחזית רווה'!C$5=0,"",C48)</f>
        <v/>
      </c>
      <c r="D135" s="7" t="str">
        <f>IF('תחזית רווה'!D$5=0,"",D48)</f>
        <v/>
      </c>
      <c r="E135" s="7" t="str">
        <f>IF('תחזית רווה'!E$5=0,"",E48)</f>
        <v/>
      </c>
      <c r="F135" s="7" t="str">
        <f>IF('תחזית רווה'!F$5=0,"",F48)</f>
        <v/>
      </c>
      <c r="G135" s="7" t="str">
        <f>IF('תחזית רווה'!G$5=0,"",G48)</f>
        <v/>
      </c>
      <c r="H135" s="7" t="str">
        <f>IF('תחזית רווה'!H$5=0,"",H48)</f>
        <v/>
      </c>
      <c r="I135" s="7" t="str">
        <f>IF('תחזית רווה'!I$5=0,"",I48)</f>
        <v/>
      </c>
      <c r="J135" s="7" t="str">
        <f>IF('תחזית רווה'!J$5=0,"",J48)</f>
        <v/>
      </c>
      <c r="K135" s="7" t="str">
        <f>IF('תחזית רווה'!K$5=0,"",K48)</f>
        <v/>
      </c>
      <c r="L135" s="7" t="str">
        <f>IF('תחזית רווה'!L$5=0,"",L48)</f>
        <v/>
      </c>
      <c r="M135" s="7" t="str">
        <f>IF('תחזית רווה'!M$5=0,"",M48)</f>
        <v/>
      </c>
      <c r="N135" s="7" t="str">
        <f>IF('תחזית רווה'!N$5=0,"",N48)</f>
        <v/>
      </c>
      <c r="O135" s="37">
        <f t="shared" si="10"/>
        <v>0</v>
      </c>
    </row>
    <row r="136" spans="2:15" x14ac:dyDescent="0.25">
      <c r="B136" s="26">
        <f t="shared" si="14"/>
        <v>0</v>
      </c>
      <c r="C136" s="7" t="str">
        <f>IF('תחזית רווה'!C$5=0,"",C49)</f>
        <v/>
      </c>
      <c r="D136" s="7" t="str">
        <f>IF('תחזית רווה'!D$5=0,"",D49)</f>
        <v/>
      </c>
      <c r="E136" s="7" t="str">
        <f>IF('תחזית רווה'!E$5=0,"",E49)</f>
        <v/>
      </c>
      <c r="F136" s="7" t="str">
        <f>IF('תחזית רווה'!F$5=0,"",F49)</f>
        <v/>
      </c>
      <c r="G136" s="7" t="str">
        <f>IF('תחזית רווה'!G$5=0,"",G49)</f>
        <v/>
      </c>
      <c r="H136" s="7" t="str">
        <f>IF('תחזית רווה'!H$5=0,"",H49)</f>
        <v/>
      </c>
      <c r="I136" s="7" t="str">
        <f>IF('תחזית רווה'!I$5=0,"",I49)</f>
        <v/>
      </c>
      <c r="J136" s="7" t="str">
        <f>IF('תחזית רווה'!J$5=0,"",J49)</f>
        <v/>
      </c>
      <c r="K136" s="7" t="str">
        <f>IF('תחזית רווה'!K$5=0,"",K49)</f>
        <v/>
      </c>
      <c r="L136" s="7" t="str">
        <f>IF('תחזית רווה'!L$5=0,"",L49)</f>
        <v/>
      </c>
      <c r="M136" s="7" t="str">
        <f>IF('תחזית רווה'!M$5=0,"",M49)</f>
        <v/>
      </c>
      <c r="N136" s="7" t="str">
        <f>IF('תחזית רווה'!N$5=0,"",N49)</f>
        <v/>
      </c>
      <c r="O136" s="37">
        <f t="shared" si="10"/>
        <v>0</v>
      </c>
    </row>
    <row r="137" spans="2:15" x14ac:dyDescent="0.25">
      <c r="B137" s="26">
        <f t="shared" si="14"/>
        <v>0</v>
      </c>
      <c r="C137" s="7" t="str">
        <f>IF('תחזית רווה'!C$5=0,"",C50)</f>
        <v/>
      </c>
      <c r="D137" s="7" t="str">
        <f>IF('תחזית רווה'!D$5=0,"",D50)</f>
        <v/>
      </c>
      <c r="E137" s="7" t="str">
        <f>IF('תחזית רווה'!E$5=0,"",E50)</f>
        <v/>
      </c>
      <c r="F137" s="7" t="str">
        <f>IF('תחזית רווה'!F$5=0,"",F50)</f>
        <v/>
      </c>
      <c r="G137" s="7" t="str">
        <f>IF('תחזית רווה'!G$5=0,"",G50)</f>
        <v/>
      </c>
      <c r="H137" s="7" t="str">
        <f>IF('תחזית רווה'!H$5=0,"",H50)</f>
        <v/>
      </c>
      <c r="I137" s="7" t="str">
        <f>IF('תחזית רווה'!I$5=0,"",I50)</f>
        <v/>
      </c>
      <c r="J137" s="7" t="str">
        <f>IF('תחזית רווה'!J$5=0,"",J50)</f>
        <v/>
      </c>
      <c r="K137" s="7" t="str">
        <f>IF('תחזית רווה'!K$5=0,"",K50)</f>
        <v/>
      </c>
      <c r="L137" s="7" t="str">
        <f>IF('תחזית רווה'!L$5=0,"",L50)</f>
        <v/>
      </c>
      <c r="M137" s="7" t="str">
        <f>IF('תחזית רווה'!M$5=0,"",M50)</f>
        <v/>
      </c>
      <c r="N137" s="7" t="str">
        <f>IF('תחזית רווה'!N$5=0,"",N50)</f>
        <v/>
      </c>
      <c r="O137" s="37">
        <f t="shared" si="10"/>
        <v>0</v>
      </c>
    </row>
    <row r="138" spans="2:15" x14ac:dyDescent="0.25">
      <c r="B138" s="26">
        <f t="shared" si="14"/>
        <v>0</v>
      </c>
      <c r="C138" s="7" t="str">
        <f>IF('תחזית רווה'!C$5=0,"",C51)</f>
        <v/>
      </c>
      <c r="D138" s="7" t="str">
        <f>IF('תחזית רווה'!D$5=0,"",D51)</f>
        <v/>
      </c>
      <c r="E138" s="7" t="str">
        <f>IF('תחזית רווה'!E$5=0,"",E51)</f>
        <v/>
      </c>
      <c r="F138" s="7" t="str">
        <f>IF('תחזית רווה'!F$5=0,"",F51)</f>
        <v/>
      </c>
      <c r="G138" s="7" t="str">
        <f>IF('תחזית רווה'!G$5=0,"",G51)</f>
        <v/>
      </c>
      <c r="H138" s="7" t="str">
        <f>IF('תחזית רווה'!H$5=0,"",H51)</f>
        <v/>
      </c>
      <c r="I138" s="7" t="str">
        <f>IF('תחזית רווה'!I$5=0,"",I51)</f>
        <v/>
      </c>
      <c r="J138" s="7" t="str">
        <f>IF('תחזית רווה'!J$5=0,"",J51)</f>
        <v/>
      </c>
      <c r="K138" s="7" t="str">
        <f>IF('תחזית רווה'!K$5=0,"",K51)</f>
        <v/>
      </c>
      <c r="L138" s="7" t="str">
        <f>IF('תחזית רווה'!L$5=0,"",L51)</f>
        <v/>
      </c>
      <c r="M138" s="7" t="str">
        <f>IF('תחזית רווה'!M$5=0,"",M51)</f>
        <v/>
      </c>
      <c r="N138" s="7" t="str">
        <f>IF('תחזית רווה'!N$5=0,"",N51)</f>
        <v/>
      </c>
      <c r="O138" s="37">
        <f t="shared" si="10"/>
        <v>0</v>
      </c>
    </row>
    <row r="139" spans="2:15" x14ac:dyDescent="0.25">
      <c r="B139" s="26">
        <f t="shared" si="14"/>
        <v>0</v>
      </c>
      <c r="C139" s="7" t="str">
        <f>IF('תחזית רווה'!C$5=0,"",C52)</f>
        <v/>
      </c>
      <c r="D139" s="7" t="str">
        <f>IF('תחזית רווה'!D$5=0,"",D52)</f>
        <v/>
      </c>
      <c r="E139" s="7" t="str">
        <f>IF('תחזית רווה'!E$5=0,"",E52)</f>
        <v/>
      </c>
      <c r="F139" s="7" t="str">
        <f>IF('תחזית רווה'!F$5=0,"",F52)</f>
        <v/>
      </c>
      <c r="G139" s="7" t="str">
        <f>IF('תחזית רווה'!G$5=0,"",G52)</f>
        <v/>
      </c>
      <c r="H139" s="7" t="str">
        <f>IF('תחזית רווה'!H$5=0,"",H52)</f>
        <v/>
      </c>
      <c r="I139" s="7" t="str">
        <f>IF('תחזית רווה'!I$5=0,"",I52)</f>
        <v/>
      </c>
      <c r="J139" s="7" t="str">
        <f>IF('תחזית רווה'!J$5=0,"",J52)</f>
        <v/>
      </c>
      <c r="K139" s="7" t="str">
        <f>IF('תחזית רווה'!K$5=0,"",K52)</f>
        <v/>
      </c>
      <c r="L139" s="7" t="str">
        <f>IF('תחזית רווה'!L$5=0,"",L52)</f>
        <v/>
      </c>
      <c r="M139" s="7" t="str">
        <f>IF('תחזית רווה'!M$5=0,"",M52)</f>
        <v/>
      </c>
      <c r="N139" s="7" t="str">
        <f>IF('תחזית רווה'!N$5=0,"",N52)</f>
        <v/>
      </c>
      <c r="O139" s="37">
        <f t="shared" si="10"/>
        <v>0</v>
      </c>
    </row>
    <row r="140" spans="2:15" x14ac:dyDescent="0.25">
      <c r="B140" s="26">
        <f t="shared" si="14"/>
        <v>0</v>
      </c>
      <c r="C140" s="7" t="str">
        <f>IF('תחזית רווה'!C$5=0,"",C53)</f>
        <v/>
      </c>
      <c r="D140" s="7" t="str">
        <f>IF('תחזית רווה'!D$5=0,"",D53)</f>
        <v/>
      </c>
      <c r="E140" s="7" t="str">
        <f>IF('תחזית רווה'!E$5=0,"",E53)</f>
        <v/>
      </c>
      <c r="F140" s="7" t="str">
        <f>IF('תחזית רווה'!F$5=0,"",F53)</f>
        <v/>
      </c>
      <c r="G140" s="7" t="str">
        <f>IF('תחזית רווה'!G$5=0,"",G53)</f>
        <v/>
      </c>
      <c r="H140" s="7" t="str">
        <f>IF('תחזית רווה'!H$5=0,"",H53)</f>
        <v/>
      </c>
      <c r="I140" s="7" t="str">
        <f>IF('תחזית רווה'!I$5=0,"",I53)</f>
        <v/>
      </c>
      <c r="J140" s="7" t="str">
        <f>IF('תחזית רווה'!J$5=0,"",J53)</f>
        <v/>
      </c>
      <c r="K140" s="7" t="str">
        <f>IF('תחזית רווה'!K$5=0,"",K53)</f>
        <v/>
      </c>
      <c r="L140" s="7" t="str">
        <f>IF('תחזית רווה'!L$5=0,"",L53)</f>
        <v/>
      </c>
      <c r="M140" s="7" t="str">
        <f>IF('תחזית רווה'!M$5=0,"",M53)</f>
        <v/>
      </c>
      <c r="N140" s="7" t="str">
        <f>IF('תחזית רווה'!N$5=0,"",N53)</f>
        <v/>
      </c>
      <c r="O140" s="37">
        <f t="shared" si="10"/>
        <v>0</v>
      </c>
    </row>
    <row r="141" spans="2:15" x14ac:dyDescent="0.25">
      <c r="B141" s="26">
        <f t="shared" si="14"/>
        <v>0</v>
      </c>
      <c r="C141" s="7" t="str">
        <f>IF('תחזית רווה'!C$5=0,"",C54)</f>
        <v/>
      </c>
      <c r="D141" s="7" t="str">
        <f>IF('תחזית רווה'!D$5=0,"",D54)</f>
        <v/>
      </c>
      <c r="E141" s="7" t="str">
        <f>IF('תחזית רווה'!E$5=0,"",E54)</f>
        <v/>
      </c>
      <c r="F141" s="7" t="str">
        <f>IF('תחזית רווה'!F$5=0,"",F54)</f>
        <v/>
      </c>
      <c r="G141" s="7" t="str">
        <f>IF('תחזית רווה'!G$5=0,"",G54)</f>
        <v/>
      </c>
      <c r="H141" s="7" t="str">
        <f>IF('תחזית רווה'!H$5=0,"",H54)</f>
        <v/>
      </c>
      <c r="I141" s="7" t="str">
        <f>IF('תחזית רווה'!I$5=0,"",I54)</f>
        <v/>
      </c>
      <c r="J141" s="7" t="str">
        <f>IF('תחזית רווה'!J$5=0,"",J54)</f>
        <v/>
      </c>
      <c r="K141" s="7" t="str">
        <f>IF('תחזית רווה'!K$5=0,"",K54)</f>
        <v/>
      </c>
      <c r="L141" s="7" t="str">
        <f>IF('תחזית רווה'!L$5=0,"",L54)</f>
        <v/>
      </c>
      <c r="M141" s="7" t="str">
        <f>IF('תחזית רווה'!M$5=0,"",M54)</f>
        <v/>
      </c>
      <c r="N141" s="7" t="str">
        <f>IF('תחזית רווה'!N$5=0,"",N54)</f>
        <v/>
      </c>
      <c r="O141" s="37">
        <f t="shared" si="10"/>
        <v>0</v>
      </c>
    </row>
    <row r="142" spans="2:15" ht="14" thickBot="1" x14ac:dyDescent="0.3">
      <c r="B142" s="29">
        <f>B55</f>
        <v>0</v>
      </c>
      <c r="C142" s="34" t="str">
        <f>IF('תחזית רווה'!C$5=0,"",C55)</f>
        <v/>
      </c>
      <c r="D142" s="34" t="str">
        <f>IF('תחזית רווה'!D$5=0,"",D55)</f>
        <v/>
      </c>
      <c r="E142" s="34" t="str">
        <f>IF('תחזית רווה'!E$5=0,"",E55)</f>
        <v/>
      </c>
      <c r="F142" s="34" t="str">
        <f>IF('תחזית רווה'!F$5=0,"",F55)</f>
        <v/>
      </c>
      <c r="G142" s="34" t="str">
        <f>IF('תחזית רווה'!G$5=0,"",G55)</f>
        <v/>
      </c>
      <c r="H142" s="34" t="str">
        <f>IF('תחזית רווה'!H$5=0,"",H55)</f>
        <v/>
      </c>
      <c r="I142" s="34" t="str">
        <f>IF('תחזית רווה'!I$5=0,"",I55)</f>
        <v/>
      </c>
      <c r="J142" s="34" t="str">
        <f>IF('תחזית רווה'!J$5=0,"",J55)</f>
        <v/>
      </c>
      <c r="K142" s="34" t="str">
        <f>IF('תחזית רווה'!K$5=0,"",K55)</f>
        <v/>
      </c>
      <c r="L142" s="34" t="str">
        <f>IF('תחזית רווה'!L$5=0,"",L55)</f>
        <v/>
      </c>
      <c r="M142" s="34" t="str">
        <f>IF('תחזית רווה'!M$5=0,"",M55)</f>
        <v/>
      </c>
      <c r="N142" s="34" t="str">
        <f>IF('תחזית רווה'!N$5=0,"",N55)</f>
        <v/>
      </c>
      <c r="O142" s="59">
        <f t="shared" si="10"/>
        <v>0</v>
      </c>
    </row>
  </sheetData>
  <pageMargins left="0.7" right="0.7" top="0.75" bottom="0.75" header="0.3" footer="0.3"/>
  <pageSetup paperSize="9" scale="50" orientation="portrait" r:id="rId1"/>
  <rowBreaks count="1" manualBreakCount="1">
    <brk id="55" max="16383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 t="e">
        <f>C4</f>
        <v>#VALUE!</v>
      </c>
    </row>
    <row r="3" spans="1:17" ht="18" customHeight="1" thickBot="1" x14ac:dyDescent="0.3"/>
    <row r="4" spans="1:17" x14ac:dyDescent="0.25">
      <c r="B4" s="38"/>
      <c r="C4" s="39" t="e">
        <f>DATE(YEAR('תחזית רווה'!C4)-3,MONTH('תחזית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הכנסות 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N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>IFERROR(O6/O$5,"")</f>
        <v/>
      </c>
      <c r="P7" s="27" t="str">
        <f>IFERROR(P6/P$5,"")</f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 t="shared" ref="C9:P9" si="3">IFERROR(C8/C$5,"")</f>
        <v/>
      </c>
      <c r="D9" s="11" t="str">
        <f t="shared" si="3"/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 t="shared" ref="C11:N11" si="4">IFERROR(C10/C$5,"")</f>
        <v/>
      </c>
      <c r="D11" s="11" t="str">
        <f t="shared" si="4"/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>IFERROR(O10/O$5,"")</f>
        <v/>
      </c>
      <c r="P11" s="27" t="str">
        <f>IFERROR(P10/P$5,"")</f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 t="shared" ref="C13:P13" si="5">IFERROR(C12/C$5,"")</f>
        <v/>
      </c>
      <c r="D13" s="11" t="str">
        <f t="shared" si="5"/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P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 t="shared" si="9"/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ref="D21:P21" si="10">IFERROR(D20/D$5,"")</f>
        <v/>
      </c>
      <c r="E21" s="11" t="str">
        <f t="shared" si="10"/>
        <v/>
      </c>
      <c r="F21" s="11" t="str">
        <f t="shared" si="10"/>
        <v/>
      </c>
      <c r="G21" s="11" t="str">
        <f t="shared" si="10"/>
        <v/>
      </c>
      <c r="H21" s="11" t="str">
        <f t="shared" si="10"/>
        <v/>
      </c>
      <c r="I21" s="11" t="str">
        <f t="shared" si="10"/>
        <v/>
      </c>
      <c r="J21" s="11" t="str">
        <f t="shared" si="10"/>
        <v/>
      </c>
      <c r="K21" s="11" t="str">
        <f t="shared" si="10"/>
        <v/>
      </c>
      <c r="L21" s="11" t="str">
        <f t="shared" si="10"/>
        <v/>
      </c>
      <c r="M21" s="11" t="str">
        <f t="shared" si="10"/>
        <v/>
      </c>
      <c r="N21" s="11" t="str">
        <f t="shared" si="10"/>
        <v/>
      </c>
      <c r="O21" s="14" t="str">
        <f t="shared" si="10"/>
        <v/>
      </c>
      <c r="P21" s="27" t="str">
        <f t="shared" si="10"/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 t="shared" si="8"/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 t="shared" si="8"/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 t="shared" si="8"/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si="8"/>
        <v/>
      </c>
      <c r="E29" s="11" t="str">
        <f t="shared" si="8"/>
        <v/>
      </c>
      <c r="F29" s="11" t="str">
        <f t="shared" si="8"/>
        <v/>
      </c>
      <c r="G29" s="11" t="str">
        <f t="shared" si="8"/>
        <v/>
      </c>
      <c r="H29" s="11" t="str">
        <f t="shared" si="8"/>
        <v/>
      </c>
      <c r="I29" s="11" t="str">
        <f t="shared" si="8"/>
        <v/>
      </c>
      <c r="J29" s="11" t="str">
        <f t="shared" si="8"/>
        <v/>
      </c>
      <c r="K29" s="11" t="str">
        <f t="shared" si="8"/>
        <v/>
      </c>
      <c r="L29" s="11" t="str">
        <f t="shared" si="8"/>
        <v/>
      </c>
      <c r="M29" s="11" t="str">
        <f t="shared" si="8"/>
        <v/>
      </c>
      <c r="N29" s="11" t="str">
        <f t="shared" si="8"/>
        <v/>
      </c>
      <c r="O29" s="14" t="str">
        <f t="shared" si="8"/>
        <v/>
      </c>
      <c r="P29" s="27" t="str">
        <f t="shared" si="8"/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 t="shared" si="8"/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 t="shared" ref="C34:N34" si="13">C36+C38+C40+C42+C44+C46+C48+C50</f>
        <v>0</v>
      </c>
      <c r="D34" s="15">
        <f t="shared" si="13"/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ht="14.25" customHeight="1" outlineLevel="1" x14ac:dyDescent="0.25">
      <c r="B36" s="26" t="str">
        <f>'תחזית רווה'!B36</f>
        <v>הוצאות שכר 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 t="shared" ref="C37:N37" si="15">IFERROR(C36/C$5,"")</f>
        <v/>
      </c>
      <c r="D37" s="11" t="str">
        <f t="shared" si="15"/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>IFERROR(O36/O$5,"")</f>
        <v/>
      </c>
      <c r="P37" s="27" t="str">
        <f>IFERROR(P36/P$5,"")</f>
        <v/>
      </c>
    </row>
    <row r="38" spans="2:16" ht="14.25" customHeight="1" outlineLevel="1" x14ac:dyDescent="0.25">
      <c r="B38" s="26" t="str">
        <f>'תחזית רווה'!B38</f>
        <v>הוצאות שכר 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ht="14.25" customHeight="1" outlineLevel="1" x14ac:dyDescent="0.25">
      <c r="B40" s="26" t="str">
        <f>'תחזית רווה'!B40</f>
        <v>הוצאות שכר 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ht="14.25" customHeight="1" outlineLevel="1" x14ac:dyDescent="0.25">
      <c r="B42" s="26" t="str">
        <f>'תחזית רווה'!B42</f>
        <v>הוצאות שכר 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ht="14.25" customHeight="1" outlineLevel="1" x14ac:dyDescent="0.25">
      <c r="B44" s="26" t="str">
        <f>'תחזית רווה'!B44</f>
        <v>הוצאות שכר 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ht="14.25" customHeight="1" outlineLevel="1" x14ac:dyDescent="0.25">
      <c r="B46" s="26" t="str">
        <f>'תחזית רווה'!B46</f>
        <v>הוצאות שכר 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ht="14.25" customHeight="1" outlineLevel="1" x14ac:dyDescent="0.25">
      <c r="B48" s="26" t="str">
        <f>'תחזית רווה'!B48</f>
        <v>הוצאות שכר 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ht="14.25" customHeight="1" outlineLevel="1" x14ac:dyDescent="0.25">
      <c r="B50" s="26" t="str">
        <f>'תחזית רווה'!B50</f>
        <v>הוצאות שכר 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 t="shared" ref="C51:N51" si="22">IFERROR(C50/C$5,"")</f>
        <v/>
      </c>
      <c r="D51" s="11" t="str">
        <f t="shared" si="22"/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>IFERROR(O50/O$5,"")</f>
        <v/>
      </c>
      <c r="P51" s="27" t="str">
        <f>IFERROR(P50/P$5,"")</f>
        <v/>
      </c>
    </row>
    <row r="52" spans="2:16" x14ac:dyDescent="0.25">
      <c r="B52" s="43" t="str">
        <f>'תחזית רווה'!B52</f>
        <v>הוצאות קבועות</v>
      </c>
      <c r="C52" s="15">
        <f>'קבועות 15'!C5</f>
        <v>0</v>
      </c>
      <c r="D52" s="15">
        <f>'קבועות 15'!D5</f>
        <v>0</v>
      </c>
      <c r="E52" s="15">
        <f>'קבועות 15'!E5</f>
        <v>0</v>
      </c>
      <c r="F52" s="15">
        <f>'קבועות 15'!F5</f>
        <v>0</v>
      </c>
      <c r="G52" s="15">
        <f>'קבועות 15'!G5</f>
        <v>0</v>
      </c>
      <c r="H52" s="15">
        <f>'קבועות 15'!H5</f>
        <v>0</v>
      </c>
      <c r="I52" s="15">
        <f>'קבועות 15'!I5</f>
        <v>0</v>
      </c>
      <c r="J52" s="15">
        <f>'קבועות 15'!J5</f>
        <v>0</v>
      </c>
      <c r="K52" s="15">
        <f>'קבועות 15'!K5</f>
        <v>0</v>
      </c>
      <c r="L52" s="15">
        <f>'קבועות 15'!L5</f>
        <v>0</v>
      </c>
      <c r="M52" s="15">
        <f>'קבועות 15'!M5</f>
        <v>0</v>
      </c>
      <c r="N52" s="15">
        <f>'קבועות 15'!N5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>C54+C52+C34+C16</f>
        <v>0</v>
      </c>
      <c r="D56" s="15">
        <f t="shared" ref="D56:N56" si="25">D54+D52+D34+D16</f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e">
        <f>'תחזית רווה'!#REF!</f>
        <v>#REF!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e">
        <f>'תחזית רווה'!#REF!</f>
        <v>#REF!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e">
        <f>'תחזית רווה'!#REF!</f>
        <v>#REF!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e">
        <f>'תחזית רווה'!#REF!</f>
        <v>#REF!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e">
        <f>'תחזית רווה'!#REF!</f>
        <v>#REF!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e">
        <f>'תחזית רווה'!#REF!</f>
        <v>#REF!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e">
        <f>'תחזית רווה'!#REF!</f>
        <v>#REF!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e">
        <f>'תחזית רווה'!#REF!</f>
        <v>#REF!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e">
        <f>'תחזית רווה'!#REF!</f>
        <v>#REF!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e">
        <f>'תחזית רווה'!#REF!</f>
        <v>#REF!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e">
        <f>'תחזית רווה'!#REF!</f>
        <v>#REF!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e">
        <f>'תחזית רווה'!#REF!</f>
        <v>#REF!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e">
        <f>'תחזית רווה'!#REF!</f>
        <v>#REF!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e">
        <f>'תחזית רווה'!#REF!</f>
        <v>#REF!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e">
        <f>'תחזית רווה'!#REF!</f>
        <v>#REF!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e">
        <f>'תחזית רווה'!#REF!</f>
        <v>#REF!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e">
        <f>'תחזית רווה'!#REF!</f>
        <v>#REF!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e">
        <f>'תחזית רווה'!#REF!</f>
        <v>#REF!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e">
        <f>'תחזית רווה'!#REF!</f>
        <v>#REF!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e">
        <f>'תחזית רווה'!#REF!</f>
        <v>#REF!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e">
        <f>'תחזית רווה'!#REF!</f>
        <v>#REF!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e">
        <f>'תחזית רווה'!#REF!</f>
        <v>#REF!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e">
        <f>'תחזית רווה'!#REF!</f>
        <v>#REF!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e">
        <f>'תחזית רווה'!#REF!</f>
        <v>#REF!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e">
        <f>'תחזית רווה'!#REF!</f>
        <v>#REF!</v>
      </c>
      <c r="C88" s="15"/>
      <c r="D88" s="15">
        <f>D64-D66-D68-D70-D72-D74-D76-D78-D80-D82-D84+D86</f>
        <v>0</v>
      </c>
      <c r="E88" s="15">
        <f t="shared" ref="E88:O88" si="39">E64-E66-E68-E70-E72-E74-E76-E78-E80-E82-E84+E86</f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5">
        <f t="shared" si="39"/>
        <v>0</v>
      </c>
      <c r="P88" s="44">
        <f>IFERROR(O88/(12-COUNTIF($C$5:$N$5,0)),0)</f>
        <v>0</v>
      </c>
    </row>
    <row r="89" spans="1:16" ht="14" thickBot="1" x14ac:dyDescent="0.3">
      <c r="B89" s="29" t="e">
        <f>'תחזית רווה'!#REF!</f>
        <v>#REF!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 t="e">
        <f t="shared" si="41"/>
        <v>#VALUE!</v>
      </c>
      <c r="D94" s="39" t="e">
        <f t="shared" si="41"/>
        <v>#VALUE!</v>
      </c>
      <c r="E94" s="39" t="e">
        <f t="shared" si="41"/>
        <v>#VALUE!</v>
      </c>
      <c r="F94" s="39" t="e">
        <f t="shared" si="41"/>
        <v>#VALUE!</v>
      </c>
      <c r="G94" s="39" t="e">
        <f t="shared" si="41"/>
        <v>#VALUE!</v>
      </c>
      <c r="H94" s="39" t="e">
        <f t="shared" si="41"/>
        <v>#VALUE!</v>
      </c>
      <c r="I94" s="39" t="e">
        <f t="shared" si="41"/>
        <v>#VALUE!</v>
      </c>
      <c r="J94" s="39" t="e">
        <f t="shared" si="41"/>
        <v>#VALUE!</v>
      </c>
      <c r="K94" s="39" t="e">
        <f t="shared" si="41"/>
        <v>#VALUE!</v>
      </c>
      <c r="L94" s="39" t="e">
        <f t="shared" si="41"/>
        <v>#VALUE!</v>
      </c>
      <c r="M94" s="39" t="e">
        <f t="shared" si="41"/>
        <v>#VALUE!</v>
      </c>
      <c r="N94" s="39" t="e">
        <f t="shared" si="41"/>
        <v>#VALUE!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הכנסות 1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3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3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3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3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3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 t="str">
        <f t="shared" si="43"/>
        <v>הוצאות שכר 1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3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 t="str">
        <f t="shared" si="43"/>
        <v>הוצאות שכר 2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3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 t="str">
        <f t="shared" si="43"/>
        <v>הוצאות שכר 3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3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 t="str">
        <f t="shared" si="43"/>
        <v>הוצאות שכר 4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3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 t="str">
        <f t="shared" si="43"/>
        <v>הוצאות שכר 5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3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 t="str">
        <f t="shared" si="43"/>
        <v>הוצאות שכר 6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3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 t="str">
        <f t="shared" si="43"/>
        <v>הוצאות שכר 7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3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 t="str">
        <f t="shared" si="43"/>
        <v>הוצאות שכר 8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3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3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3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3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3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3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3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3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3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3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3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3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3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4">O63</f>
        <v>0</v>
      </c>
    </row>
    <row r="154" spans="2:15" x14ac:dyDescent="0.25">
      <c r="B154" s="26" t="e">
        <f t="shared" si="43"/>
        <v>#REF!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e">
        <f t="shared" si="43"/>
        <v>#REF!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e">
        <f t="shared" si="43"/>
        <v>#REF!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e">
        <f t="shared" si="43"/>
        <v>#REF!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e">
        <f t="shared" si="43"/>
        <v>#REF!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e">
        <f t="shared" si="43"/>
        <v>#REF!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e">
        <f t="shared" si="43"/>
        <v>#REF!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e">
        <f t="shared" si="43"/>
        <v>#REF!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e">
        <f t="shared" si="43"/>
        <v>#REF!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e">
        <f t="shared" si="43"/>
        <v>#REF!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e">
        <f t="shared" si="43"/>
        <v>#REF!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e">
        <f t="shared" si="43"/>
        <v>#REF!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e">
        <f t="shared" si="43"/>
        <v>#REF!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e">
        <f t="shared" si="43"/>
        <v>#REF!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e">
        <f t="shared" si="43"/>
        <v>#REF!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e">
        <f t="shared" si="43"/>
        <v>#REF!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e">
        <f t="shared" si="43"/>
        <v>#REF!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e">
        <f t="shared" si="43"/>
        <v>#REF!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e">
        <f t="shared" ref="B172:B178" si="45">B82</f>
        <v>#REF!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e">
        <f t="shared" si="45"/>
        <v>#REF!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e">
        <f t="shared" si="45"/>
        <v>#REF!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e">
        <f t="shared" si="45"/>
        <v>#REF!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e">
        <f t="shared" si="45"/>
        <v>#REF!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e">
        <f t="shared" si="45"/>
        <v>#REF!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e">
        <f t="shared" si="45"/>
        <v>#REF!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e">
        <f t="shared" ref="B179" si="46">B89</f>
        <v>#REF!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 t="e">
        <f>C4</f>
        <v>#VALUE!</v>
      </c>
    </row>
    <row r="3" spans="1:17" ht="18" customHeight="1" thickBot="1" x14ac:dyDescent="0.3"/>
    <row r="4" spans="1:17" x14ac:dyDescent="0.25">
      <c r="B4" s="38"/>
      <c r="C4" s="39" t="e">
        <f>DATE(YEAR('תחזית רווה'!C4)-2,MONTH('תחזית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הכנסות 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 t="shared" ref="C13:P13" si="5">IFERROR(C12/C$5,"")</f>
        <v/>
      </c>
      <c r="D13" s="11" t="str">
        <f t="shared" si="5"/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P17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 t="shared" si="8"/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P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 t="shared" si="9"/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ref="D21:P21" si="10">IFERROR(D20/D$5,"")</f>
        <v/>
      </c>
      <c r="E21" s="11" t="str">
        <f t="shared" si="10"/>
        <v/>
      </c>
      <c r="F21" s="11" t="str">
        <f t="shared" si="10"/>
        <v/>
      </c>
      <c r="G21" s="11" t="str">
        <f t="shared" si="10"/>
        <v/>
      </c>
      <c r="H21" s="11" t="str">
        <f t="shared" si="10"/>
        <v/>
      </c>
      <c r="I21" s="11" t="str">
        <f t="shared" si="10"/>
        <v/>
      </c>
      <c r="J21" s="11" t="str">
        <f t="shared" si="10"/>
        <v/>
      </c>
      <c r="K21" s="11" t="str">
        <f t="shared" si="10"/>
        <v/>
      </c>
      <c r="L21" s="11" t="str">
        <f t="shared" si="10"/>
        <v/>
      </c>
      <c r="M21" s="11" t="str">
        <f t="shared" si="10"/>
        <v/>
      </c>
      <c r="N21" s="11" t="str">
        <f t="shared" si="10"/>
        <v/>
      </c>
      <c r="O21" s="14" t="str">
        <f t="shared" si="10"/>
        <v/>
      </c>
      <c r="P21" s="27" t="str">
        <f t="shared" si="10"/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ref="D23:P23" si="11">IFERROR(D22/D$5,"")</f>
        <v/>
      </c>
      <c r="E23" s="11" t="str">
        <f t="shared" si="11"/>
        <v/>
      </c>
      <c r="F23" s="11" t="str">
        <f t="shared" si="11"/>
        <v/>
      </c>
      <c r="G23" s="11" t="str">
        <f t="shared" si="11"/>
        <v/>
      </c>
      <c r="H23" s="11" t="str">
        <f t="shared" si="11"/>
        <v/>
      </c>
      <c r="I23" s="11" t="str">
        <f t="shared" si="11"/>
        <v/>
      </c>
      <c r="J23" s="11" t="str">
        <f t="shared" si="11"/>
        <v/>
      </c>
      <c r="K23" s="11" t="str">
        <f t="shared" si="11"/>
        <v/>
      </c>
      <c r="L23" s="11" t="str">
        <f t="shared" si="11"/>
        <v/>
      </c>
      <c r="M23" s="11" t="str">
        <f t="shared" si="11"/>
        <v/>
      </c>
      <c r="N23" s="11" t="str">
        <f t="shared" si="11"/>
        <v/>
      </c>
      <c r="O23" s="14" t="str">
        <f t="shared" si="11"/>
        <v/>
      </c>
      <c r="P23" s="27" t="str">
        <f t="shared" si="11"/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ref="D25:P25" si="12">IFERROR(D24/D$5,"")</f>
        <v/>
      </c>
      <c r="E25" s="11" t="str">
        <f t="shared" si="12"/>
        <v/>
      </c>
      <c r="F25" s="11" t="str">
        <f t="shared" si="12"/>
        <v/>
      </c>
      <c r="G25" s="11" t="str">
        <f t="shared" si="12"/>
        <v/>
      </c>
      <c r="H25" s="11" t="str">
        <f t="shared" si="12"/>
        <v/>
      </c>
      <c r="I25" s="11" t="str">
        <f t="shared" si="12"/>
        <v/>
      </c>
      <c r="J25" s="11" t="str">
        <f t="shared" si="12"/>
        <v/>
      </c>
      <c r="K25" s="11" t="str">
        <f t="shared" si="12"/>
        <v/>
      </c>
      <c r="L25" s="11" t="str">
        <f t="shared" si="12"/>
        <v/>
      </c>
      <c r="M25" s="11" t="str">
        <f t="shared" si="12"/>
        <v/>
      </c>
      <c r="N25" s="11" t="str">
        <f t="shared" si="12"/>
        <v/>
      </c>
      <c r="O25" s="14" t="str">
        <f t="shared" si="12"/>
        <v/>
      </c>
      <c r="P25" s="27" t="str">
        <f t="shared" si="12"/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ref="D27:P27" si="13">IFERROR(D26/D$5,"")</f>
        <v/>
      </c>
      <c r="E27" s="11" t="str">
        <f t="shared" si="13"/>
        <v/>
      </c>
      <c r="F27" s="11" t="str">
        <f t="shared" si="13"/>
        <v/>
      </c>
      <c r="G27" s="11" t="str">
        <f t="shared" si="13"/>
        <v/>
      </c>
      <c r="H27" s="11" t="str">
        <f t="shared" si="13"/>
        <v/>
      </c>
      <c r="I27" s="11" t="str">
        <f t="shared" si="13"/>
        <v/>
      </c>
      <c r="J27" s="11" t="str">
        <f t="shared" si="13"/>
        <v/>
      </c>
      <c r="K27" s="11" t="str">
        <f t="shared" si="13"/>
        <v/>
      </c>
      <c r="L27" s="11" t="str">
        <f t="shared" si="13"/>
        <v/>
      </c>
      <c r="M27" s="11" t="str">
        <f t="shared" si="13"/>
        <v/>
      </c>
      <c r="N27" s="11" t="str">
        <f t="shared" si="13"/>
        <v/>
      </c>
      <c r="O27" s="14" t="str">
        <f t="shared" si="13"/>
        <v/>
      </c>
      <c r="P27" s="27" t="str">
        <f t="shared" si="13"/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ref="D29:P29" si="14">IFERROR(D28/D$5,"")</f>
        <v/>
      </c>
      <c r="E29" s="11" t="str">
        <f t="shared" si="14"/>
        <v/>
      </c>
      <c r="F29" s="11" t="str">
        <f t="shared" si="14"/>
        <v/>
      </c>
      <c r="G29" s="11" t="str">
        <f t="shared" si="14"/>
        <v/>
      </c>
      <c r="H29" s="11" t="str">
        <f t="shared" si="14"/>
        <v/>
      </c>
      <c r="I29" s="11" t="str">
        <f t="shared" si="14"/>
        <v/>
      </c>
      <c r="J29" s="11" t="str">
        <f t="shared" si="14"/>
        <v/>
      </c>
      <c r="K29" s="11" t="str">
        <f t="shared" si="14"/>
        <v/>
      </c>
      <c r="L29" s="11" t="str">
        <f t="shared" si="14"/>
        <v/>
      </c>
      <c r="M29" s="11" t="str">
        <f t="shared" si="14"/>
        <v/>
      </c>
      <c r="N29" s="11" t="str">
        <f t="shared" si="14"/>
        <v/>
      </c>
      <c r="O29" s="14" t="str">
        <f t="shared" si="14"/>
        <v/>
      </c>
      <c r="P29" s="27" t="str">
        <f t="shared" si="14"/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ref="D31:P31" si="15">IFERROR(D30/D$5,"")</f>
        <v/>
      </c>
      <c r="E31" s="11" t="str">
        <f t="shared" si="15"/>
        <v/>
      </c>
      <c r="F31" s="11" t="str">
        <f t="shared" si="15"/>
        <v/>
      </c>
      <c r="G31" s="11" t="str">
        <f t="shared" si="15"/>
        <v/>
      </c>
      <c r="H31" s="11" t="str">
        <f t="shared" si="15"/>
        <v/>
      </c>
      <c r="I31" s="11" t="str">
        <f t="shared" si="15"/>
        <v/>
      </c>
      <c r="J31" s="11" t="str">
        <f t="shared" si="15"/>
        <v/>
      </c>
      <c r="K31" s="11" t="str">
        <f t="shared" si="15"/>
        <v/>
      </c>
      <c r="L31" s="11" t="str">
        <f t="shared" si="15"/>
        <v/>
      </c>
      <c r="M31" s="11" t="str">
        <f t="shared" si="15"/>
        <v/>
      </c>
      <c r="N31" s="11" t="str">
        <f t="shared" si="15"/>
        <v/>
      </c>
      <c r="O31" s="14" t="str">
        <f t="shared" si="15"/>
        <v/>
      </c>
      <c r="P31" s="27" t="str">
        <f t="shared" si="15"/>
        <v/>
      </c>
    </row>
    <row r="32" spans="2:16" x14ac:dyDescent="0.25">
      <c r="B32" s="43" t="str">
        <f>'תחזית רווה'!B32</f>
        <v>רווח גולמי</v>
      </c>
      <c r="C32" s="15">
        <f t="shared" ref="C32:N32" si="16">C5-C16</f>
        <v>0</v>
      </c>
      <c r="D32" s="15">
        <f t="shared" si="16"/>
        <v>0</v>
      </c>
      <c r="E32" s="15">
        <f t="shared" si="16"/>
        <v>0</v>
      </c>
      <c r="F32" s="15">
        <f t="shared" si="16"/>
        <v>0</v>
      </c>
      <c r="G32" s="15">
        <f t="shared" si="16"/>
        <v>0</v>
      </c>
      <c r="H32" s="15">
        <f t="shared" si="16"/>
        <v>0</v>
      </c>
      <c r="I32" s="15">
        <f t="shared" si="16"/>
        <v>0</v>
      </c>
      <c r="J32" s="15">
        <f t="shared" si="16"/>
        <v>0</v>
      </c>
      <c r="K32" s="15">
        <f t="shared" si="16"/>
        <v>0</v>
      </c>
      <c r="L32" s="15">
        <f t="shared" si="16"/>
        <v>0</v>
      </c>
      <c r="M32" s="15">
        <f t="shared" si="16"/>
        <v>0</v>
      </c>
      <c r="N32" s="15">
        <f t="shared" si="16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7">IFERROR(D32/D$5,"")</f>
        <v/>
      </c>
      <c r="E33" s="11" t="str">
        <f t="shared" si="17"/>
        <v/>
      </c>
      <c r="F33" s="11" t="str">
        <f t="shared" si="17"/>
        <v/>
      </c>
      <c r="G33" s="11" t="str">
        <f t="shared" si="17"/>
        <v/>
      </c>
      <c r="H33" s="11" t="str">
        <f t="shared" si="17"/>
        <v/>
      </c>
      <c r="I33" s="11" t="str">
        <f t="shared" si="17"/>
        <v/>
      </c>
      <c r="J33" s="11" t="str">
        <f t="shared" si="17"/>
        <v/>
      </c>
      <c r="K33" s="11" t="str">
        <f t="shared" si="17"/>
        <v/>
      </c>
      <c r="L33" s="11" t="str">
        <f t="shared" si="17"/>
        <v/>
      </c>
      <c r="M33" s="11" t="str">
        <f t="shared" si="17"/>
        <v/>
      </c>
      <c r="N33" s="11" t="str">
        <f t="shared" si="17"/>
        <v/>
      </c>
      <c r="O33" s="14" t="str">
        <f t="shared" si="17"/>
        <v/>
      </c>
      <c r="P33" s="27" t="str">
        <f t="shared" si="17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8">D36+D38+D40+D42+D44+D46+D48+D50</f>
        <v>0</v>
      </c>
      <c r="E34" s="15">
        <f t="shared" si="18"/>
        <v>0</v>
      </c>
      <c r="F34" s="15">
        <f t="shared" si="18"/>
        <v>0</v>
      </c>
      <c r="G34" s="15">
        <f t="shared" si="18"/>
        <v>0</v>
      </c>
      <c r="H34" s="15">
        <f t="shared" si="18"/>
        <v>0</v>
      </c>
      <c r="I34" s="15">
        <f t="shared" si="18"/>
        <v>0</v>
      </c>
      <c r="J34" s="15">
        <f t="shared" si="18"/>
        <v>0</v>
      </c>
      <c r="K34" s="15">
        <f t="shared" si="18"/>
        <v>0</v>
      </c>
      <c r="L34" s="15">
        <f t="shared" si="18"/>
        <v>0</v>
      </c>
      <c r="M34" s="15">
        <f t="shared" si="18"/>
        <v>0</v>
      </c>
      <c r="N34" s="15">
        <f t="shared" si="18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9">IFERROR(D34/D$5,"")</f>
        <v/>
      </c>
      <c r="E35" s="11" t="str">
        <f t="shared" si="19"/>
        <v/>
      </c>
      <c r="F35" s="11" t="str">
        <f t="shared" si="19"/>
        <v/>
      </c>
      <c r="G35" s="11" t="str">
        <f t="shared" si="19"/>
        <v/>
      </c>
      <c r="H35" s="11" t="str">
        <f t="shared" si="19"/>
        <v/>
      </c>
      <c r="I35" s="11" t="str">
        <f t="shared" si="19"/>
        <v/>
      </c>
      <c r="J35" s="11" t="str">
        <f t="shared" si="19"/>
        <v/>
      </c>
      <c r="K35" s="11" t="str">
        <f t="shared" si="19"/>
        <v/>
      </c>
      <c r="L35" s="11" t="str">
        <f t="shared" si="19"/>
        <v/>
      </c>
      <c r="M35" s="11" t="str">
        <f t="shared" si="19"/>
        <v/>
      </c>
      <c r="N35" s="11" t="str">
        <f t="shared" si="19"/>
        <v/>
      </c>
      <c r="O35" s="14" t="str">
        <f t="shared" si="19"/>
        <v/>
      </c>
      <c r="P35" s="27" t="str">
        <f t="shared" si="19"/>
        <v/>
      </c>
    </row>
    <row r="36" spans="2:16" ht="14.25" customHeight="1" outlineLevel="1" x14ac:dyDescent="0.25">
      <c r="B36" s="26" t="str">
        <f>'תחזית רווה'!B36</f>
        <v>הוצאות שכר 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20">IFERROR(D36/D$5,"")</f>
        <v/>
      </c>
      <c r="E37" s="11" t="str">
        <f t="shared" si="20"/>
        <v/>
      </c>
      <c r="F37" s="11" t="str">
        <f t="shared" si="20"/>
        <v/>
      </c>
      <c r="G37" s="11" t="str">
        <f t="shared" si="20"/>
        <v/>
      </c>
      <c r="H37" s="11" t="str">
        <f t="shared" si="20"/>
        <v/>
      </c>
      <c r="I37" s="11" t="str">
        <f t="shared" si="20"/>
        <v/>
      </c>
      <c r="J37" s="11" t="str">
        <f t="shared" si="20"/>
        <v/>
      </c>
      <c r="K37" s="11" t="str">
        <f t="shared" si="20"/>
        <v/>
      </c>
      <c r="L37" s="11" t="str">
        <f t="shared" si="20"/>
        <v/>
      </c>
      <c r="M37" s="11" t="str">
        <f t="shared" si="20"/>
        <v/>
      </c>
      <c r="N37" s="11" t="str">
        <f t="shared" si="20"/>
        <v/>
      </c>
      <c r="O37" s="14" t="str">
        <f t="shared" si="20"/>
        <v/>
      </c>
      <c r="P37" s="27" t="str">
        <f t="shared" si="20"/>
        <v/>
      </c>
    </row>
    <row r="38" spans="2:16" ht="14.25" customHeight="1" outlineLevel="1" x14ac:dyDescent="0.25">
      <c r="B38" s="26" t="str">
        <f>'תחזית רווה'!B38</f>
        <v>הוצאות שכר 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21">IFERROR(D38/D$5,"")</f>
        <v/>
      </c>
      <c r="E39" s="11" t="str">
        <f t="shared" si="21"/>
        <v/>
      </c>
      <c r="F39" s="11" t="str">
        <f t="shared" si="21"/>
        <v/>
      </c>
      <c r="G39" s="11" t="str">
        <f t="shared" si="21"/>
        <v/>
      </c>
      <c r="H39" s="11" t="str">
        <f t="shared" si="21"/>
        <v/>
      </c>
      <c r="I39" s="11" t="str">
        <f t="shared" si="21"/>
        <v/>
      </c>
      <c r="J39" s="11" t="str">
        <f t="shared" si="21"/>
        <v/>
      </c>
      <c r="K39" s="11" t="str">
        <f t="shared" si="21"/>
        <v/>
      </c>
      <c r="L39" s="11" t="str">
        <f t="shared" si="21"/>
        <v/>
      </c>
      <c r="M39" s="11" t="str">
        <f t="shared" si="21"/>
        <v/>
      </c>
      <c r="N39" s="11" t="str">
        <f t="shared" si="21"/>
        <v/>
      </c>
      <c r="O39" s="14" t="str">
        <f t="shared" si="21"/>
        <v/>
      </c>
      <c r="P39" s="27" t="str">
        <f t="shared" si="21"/>
        <v/>
      </c>
    </row>
    <row r="40" spans="2:16" ht="14.25" customHeight="1" outlineLevel="1" x14ac:dyDescent="0.25">
      <c r="B40" s="26" t="str">
        <f>'תחזית רווה'!B40</f>
        <v>הוצאות שכר 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22">IFERROR(D40/D$5,"")</f>
        <v/>
      </c>
      <c r="E41" s="11" t="str">
        <f t="shared" si="22"/>
        <v/>
      </c>
      <c r="F41" s="11" t="str">
        <f t="shared" si="22"/>
        <v/>
      </c>
      <c r="G41" s="11" t="str">
        <f t="shared" si="22"/>
        <v/>
      </c>
      <c r="H41" s="11" t="str">
        <f t="shared" si="22"/>
        <v/>
      </c>
      <c r="I41" s="11" t="str">
        <f t="shared" si="22"/>
        <v/>
      </c>
      <c r="J41" s="11" t="str">
        <f t="shared" si="22"/>
        <v/>
      </c>
      <c r="K41" s="11" t="str">
        <f t="shared" si="22"/>
        <v/>
      </c>
      <c r="L41" s="11" t="str">
        <f t="shared" si="22"/>
        <v/>
      </c>
      <c r="M41" s="11" t="str">
        <f t="shared" si="22"/>
        <v/>
      </c>
      <c r="N41" s="11" t="str">
        <f t="shared" si="22"/>
        <v/>
      </c>
      <c r="O41" s="14" t="str">
        <f t="shared" si="22"/>
        <v/>
      </c>
      <c r="P41" s="27" t="str">
        <f t="shared" si="22"/>
        <v/>
      </c>
    </row>
    <row r="42" spans="2:16" ht="14.25" customHeight="1" outlineLevel="1" x14ac:dyDescent="0.25">
      <c r="B42" s="26" t="str">
        <f>'תחזית רווה'!B42</f>
        <v>הוצאות שכר 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23">IFERROR(D42/D$5,"")</f>
        <v/>
      </c>
      <c r="E43" s="11" t="str">
        <f t="shared" si="23"/>
        <v/>
      </c>
      <c r="F43" s="11" t="str">
        <f t="shared" si="23"/>
        <v/>
      </c>
      <c r="G43" s="11" t="str">
        <f t="shared" si="23"/>
        <v/>
      </c>
      <c r="H43" s="11" t="str">
        <f t="shared" si="23"/>
        <v/>
      </c>
      <c r="I43" s="11" t="str">
        <f t="shared" si="23"/>
        <v/>
      </c>
      <c r="J43" s="11" t="str">
        <f t="shared" si="23"/>
        <v/>
      </c>
      <c r="K43" s="11" t="str">
        <f t="shared" si="23"/>
        <v/>
      </c>
      <c r="L43" s="11" t="str">
        <f t="shared" si="23"/>
        <v/>
      </c>
      <c r="M43" s="11" t="str">
        <f t="shared" si="23"/>
        <v/>
      </c>
      <c r="N43" s="11" t="str">
        <f t="shared" si="23"/>
        <v/>
      </c>
      <c r="O43" s="14" t="str">
        <f t="shared" si="23"/>
        <v/>
      </c>
      <c r="P43" s="27" t="str">
        <f t="shared" si="23"/>
        <v/>
      </c>
    </row>
    <row r="44" spans="2:16" ht="14.25" customHeight="1" outlineLevel="1" x14ac:dyDescent="0.25">
      <c r="B44" s="26" t="str">
        <f>'תחזית רווה'!B44</f>
        <v>הוצאות שכר 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24">IFERROR(D44/D$5,"")</f>
        <v/>
      </c>
      <c r="E45" s="11" t="str">
        <f t="shared" si="24"/>
        <v/>
      </c>
      <c r="F45" s="11" t="str">
        <f t="shared" si="24"/>
        <v/>
      </c>
      <c r="G45" s="11" t="str">
        <f t="shared" si="24"/>
        <v/>
      </c>
      <c r="H45" s="11" t="str">
        <f t="shared" si="24"/>
        <v/>
      </c>
      <c r="I45" s="11" t="str">
        <f t="shared" si="24"/>
        <v/>
      </c>
      <c r="J45" s="11" t="str">
        <f t="shared" si="24"/>
        <v/>
      </c>
      <c r="K45" s="11" t="str">
        <f t="shared" si="24"/>
        <v/>
      </c>
      <c r="L45" s="11" t="str">
        <f t="shared" si="24"/>
        <v/>
      </c>
      <c r="M45" s="11" t="str">
        <f t="shared" si="24"/>
        <v/>
      </c>
      <c r="N45" s="11" t="str">
        <f t="shared" si="24"/>
        <v/>
      </c>
      <c r="O45" s="14" t="str">
        <f t="shared" si="24"/>
        <v/>
      </c>
      <c r="P45" s="27" t="str">
        <f t="shared" si="24"/>
        <v/>
      </c>
    </row>
    <row r="46" spans="2:16" ht="14.25" customHeight="1" outlineLevel="1" x14ac:dyDescent="0.25">
      <c r="B46" s="26" t="str">
        <f>'תחזית רווה'!B46</f>
        <v>הוצאות שכר 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5">IFERROR(D46/D$5,"")</f>
        <v/>
      </c>
      <c r="E47" s="11" t="str">
        <f t="shared" si="25"/>
        <v/>
      </c>
      <c r="F47" s="11" t="str">
        <f t="shared" si="25"/>
        <v/>
      </c>
      <c r="G47" s="11" t="str">
        <f t="shared" si="25"/>
        <v/>
      </c>
      <c r="H47" s="11" t="str">
        <f t="shared" si="25"/>
        <v/>
      </c>
      <c r="I47" s="11" t="str">
        <f t="shared" si="25"/>
        <v/>
      </c>
      <c r="J47" s="11" t="str">
        <f t="shared" si="25"/>
        <v/>
      </c>
      <c r="K47" s="11" t="str">
        <f t="shared" si="25"/>
        <v/>
      </c>
      <c r="L47" s="11" t="str">
        <f t="shared" si="25"/>
        <v/>
      </c>
      <c r="M47" s="11" t="str">
        <f t="shared" si="25"/>
        <v/>
      </c>
      <c r="N47" s="11" t="str">
        <f t="shared" si="25"/>
        <v/>
      </c>
      <c r="O47" s="14" t="str">
        <f t="shared" si="25"/>
        <v/>
      </c>
      <c r="P47" s="27" t="str">
        <f t="shared" si="25"/>
        <v/>
      </c>
    </row>
    <row r="48" spans="2:16" ht="14.25" customHeight="1" outlineLevel="1" x14ac:dyDescent="0.25">
      <c r="B48" s="26" t="str">
        <f>'תחזית רווה'!B48</f>
        <v>הוצאות שכר 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6">IFERROR(D48/D$5,"")</f>
        <v/>
      </c>
      <c r="E49" s="11" t="str">
        <f t="shared" si="26"/>
        <v/>
      </c>
      <c r="F49" s="11" t="str">
        <f t="shared" si="26"/>
        <v/>
      </c>
      <c r="G49" s="11" t="str">
        <f t="shared" si="26"/>
        <v/>
      </c>
      <c r="H49" s="11" t="str">
        <f t="shared" si="26"/>
        <v/>
      </c>
      <c r="I49" s="11" t="str">
        <f t="shared" si="26"/>
        <v/>
      </c>
      <c r="J49" s="11" t="str">
        <f t="shared" si="26"/>
        <v/>
      </c>
      <c r="K49" s="11" t="str">
        <f t="shared" si="26"/>
        <v/>
      </c>
      <c r="L49" s="11" t="str">
        <f t="shared" si="26"/>
        <v/>
      </c>
      <c r="M49" s="11" t="str">
        <f t="shared" si="26"/>
        <v/>
      </c>
      <c r="N49" s="11" t="str">
        <f t="shared" si="26"/>
        <v/>
      </c>
      <c r="O49" s="14" t="str">
        <f t="shared" si="26"/>
        <v/>
      </c>
      <c r="P49" s="27" t="str">
        <f t="shared" si="26"/>
        <v/>
      </c>
    </row>
    <row r="50" spans="2:16" ht="14.25" customHeight="1" outlineLevel="1" x14ac:dyDescent="0.25">
      <c r="B50" s="26" t="str">
        <f>'תחזית רווה'!B50</f>
        <v>הוצאות שכר 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7">IFERROR(D50/D$5,"")</f>
        <v/>
      </c>
      <c r="E51" s="11" t="str">
        <f t="shared" si="27"/>
        <v/>
      </c>
      <c r="F51" s="11" t="str">
        <f t="shared" si="27"/>
        <v/>
      </c>
      <c r="G51" s="11" t="str">
        <f t="shared" si="27"/>
        <v/>
      </c>
      <c r="H51" s="11" t="str">
        <f t="shared" si="27"/>
        <v/>
      </c>
      <c r="I51" s="11" t="str">
        <f t="shared" si="27"/>
        <v/>
      </c>
      <c r="J51" s="11" t="str">
        <f t="shared" si="27"/>
        <v/>
      </c>
      <c r="K51" s="11" t="str">
        <f t="shared" si="27"/>
        <v/>
      </c>
      <c r="L51" s="11" t="str">
        <f t="shared" si="27"/>
        <v/>
      </c>
      <c r="M51" s="11" t="str">
        <f t="shared" si="27"/>
        <v/>
      </c>
      <c r="N51" s="11" t="str">
        <f t="shared" si="27"/>
        <v/>
      </c>
      <c r="O51" s="14" t="str">
        <f t="shared" si="27"/>
        <v/>
      </c>
      <c r="P51" s="27" t="str">
        <f t="shared" si="27"/>
        <v/>
      </c>
    </row>
    <row r="52" spans="2:16" x14ac:dyDescent="0.25">
      <c r="B52" s="43" t="str">
        <f>'תחזית רווה'!B52</f>
        <v>הוצאות קבועות</v>
      </c>
      <c r="C52" s="15">
        <f>'קבועות 16'!C5</f>
        <v>0</v>
      </c>
      <c r="D52" s="15">
        <f>'קבועות 16'!D5</f>
        <v>0</v>
      </c>
      <c r="E52" s="15">
        <f>'קבועות 16'!E5</f>
        <v>0</v>
      </c>
      <c r="F52" s="15">
        <f>'קבועות 16'!F5</f>
        <v>0</v>
      </c>
      <c r="G52" s="15">
        <f>'קבועות 16'!G5</f>
        <v>0</v>
      </c>
      <c r="H52" s="15">
        <f>'קבועות 16'!H5</f>
        <v>0</v>
      </c>
      <c r="I52" s="15">
        <f>'קבועות 16'!I5</f>
        <v>0</v>
      </c>
      <c r="J52" s="15">
        <f>'קבועות 16'!J5</f>
        <v>0</v>
      </c>
      <c r="K52" s="15">
        <f>'קבועות 16'!K5</f>
        <v>0</v>
      </c>
      <c r="L52" s="15">
        <f>'קבועות 16'!L5</f>
        <v>0</v>
      </c>
      <c r="M52" s="15">
        <f>'קבועות 16'!M5</f>
        <v>0</v>
      </c>
      <c r="N52" s="15">
        <f>'קבועות 16'!N5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8">IFERROR(D52/D$5,"")</f>
        <v/>
      </c>
      <c r="E53" s="11" t="str">
        <f t="shared" si="28"/>
        <v/>
      </c>
      <c r="F53" s="11" t="str">
        <f t="shared" si="28"/>
        <v/>
      </c>
      <c r="G53" s="11" t="str">
        <f t="shared" si="28"/>
        <v/>
      </c>
      <c r="H53" s="11" t="str">
        <f t="shared" si="28"/>
        <v/>
      </c>
      <c r="I53" s="11" t="str">
        <f t="shared" si="28"/>
        <v/>
      </c>
      <c r="J53" s="11" t="str">
        <f t="shared" si="28"/>
        <v/>
      </c>
      <c r="K53" s="11" t="str">
        <f t="shared" si="28"/>
        <v/>
      </c>
      <c r="L53" s="11" t="str">
        <f t="shared" si="28"/>
        <v/>
      </c>
      <c r="M53" s="11" t="str">
        <f t="shared" si="28"/>
        <v/>
      </c>
      <c r="N53" s="11" t="str">
        <f t="shared" si="28"/>
        <v/>
      </c>
      <c r="O53" s="14" t="str">
        <f t="shared" si="28"/>
        <v/>
      </c>
      <c r="P53" s="27" t="str">
        <f t="shared" si="28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9">IFERROR(D54/D$5,"")</f>
        <v/>
      </c>
      <c r="E55" s="11" t="str">
        <f t="shared" si="29"/>
        <v/>
      </c>
      <c r="F55" s="11" t="str">
        <f t="shared" si="29"/>
        <v/>
      </c>
      <c r="G55" s="11" t="str">
        <f t="shared" si="29"/>
        <v/>
      </c>
      <c r="H55" s="11" t="str">
        <f t="shared" si="29"/>
        <v/>
      </c>
      <c r="I55" s="11" t="str">
        <f t="shared" si="29"/>
        <v/>
      </c>
      <c r="J55" s="11" t="str">
        <f t="shared" si="29"/>
        <v/>
      </c>
      <c r="K55" s="11" t="str">
        <f t="shared" si="29"/>
        <v/>
      </c>
      <c r="L55" s="11" t="str">
        <f t="shared" si="29"/>
        <v/>
      </c>
      <c r="M55" s="11" t="str">
        <f t="shared" si="29"/>
        <v/>
      </c>
      <c r="N55" s="11" t="str">
        <f t="shared" si="29"/>
        <v/>
      </c>
      <c r="O55" s="14" t="str">
        <f t="shared" si="29"/>
        <v/>
      </c>
      <c r="P55" s="27" t="str">
        <f t="shared" si="29"/>
        <v/>
      </c>
    </row>
    <row r="56" spans="2:16" collapsed="1" x14ac:dyDescent="0.25">
      <c r="B56" s="43" t="str">
        <f>'תחזית רווה'!B56</f>
        <v>סה"כ הוצאות</v>
      </c>
      <c r="C56" s="15">
        <f t="shared" ref="C56:N56" si="30">C54+C52+C34+C16</f>
        <v>0</v>
      </c>
      <c r="D56" s="15">
        <f t="shared" si="30"/>
        <v>0</v>
      </c>
      <c r="E56" s="15">
        <f t="shared" si="30"/>
        <v>0</v>
      </c>
      <c r="F56" s="15">
        <f t="shared" si="30"/>
        <v>0</v>
      </c>
      <c r="G56" s="15">
        <f t="shared" si="30"/>
        <v>0</v>
      </c>
      <c r="H56" s="15">
        <f t="shared" si="30"/>
        <v>0</v>
      </c>
      <c r="I56" s="15">
        <f t="shared" si="30"/>
        <v>0</v>
      </c>
      <c r="J56" s="15">
        <f t="shared" si="30"/>
        <v>0</v>
      </c>
      <c r="K56" s="15">
        <f t="shared" si="30"/>
        <v>0</v>
      </c>
      <c r="L56" s="15">
        <f t="shared" si="30"/>
        <v>0</v>
      </c>
      <c r="M56" s="15">
        <f t="shared" si="30"/>
        <v>0</v>
      </c>
      <c r="N56" s="15">
        <f t="shared" si="30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31">IFERROR(D56/D$5,"")</f>
        <v/>
      </c>
      <c r="E57" s="11" t="str">
        <f t="shared" si="31"/>
        <v/>
      </c>
      <c r="F57" s="11" t="str">
        <f t="shared" si="31"/>
        <v/>
      </c>
      <c r="G57" s="11" t="str">
        <f t="shared" si="31"/>
        <v/>
      </c>
      <c r="H57" s="11" t="str">
        <f t="shared" si="31"/>
        <v/>
      </c>
      <c r="I57" s="11" t="str">
        <f t="shared" si="31"/>
        <v/>
      </c>
      <c r="J57" s="11" t="str">
        <f t="shared" si="31"/>
        <v/>
      </c>
      <c r="K57" s="11" t="str">
        <f t="shared" si="31"/>
        <v/>
      </c>
      <c r="L57" s="11" t="str">
        <f t="shared" si="31"/>
        <v/>
      </c>
      <c r="M57" s="11" t="str">
        <f t="shared" si="31"/>
        <v/>
      </c>
      <c r="N57" s="11" t="str">
        <f t="shared" si="31"/>
        <v/>
      </c>
      <c r="O57" s="14" t="str">
        <f t="shared" si="31"/>
        <v/>
      </c>
      <c r="P57" s="27" t="str">
        <f t="shared" si="31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32">C5-C56</f>
        <v>0</v>
      </c>
      <c r="D58" s="15">
        <f t="shared" si="32"/>
        <v>0</v>
      </c>
      <c r="E58" s="15">
        <f t="shared" si="32"/>
        <v>0</v>
      </c>
      <c r="F58" s="15">
        <f t="shared" si="32"/>
        <v>0</v>
      </c>
      <c r="G58" s="15">
        <f t="shared" si="32"/>
        <v>0</v>
      </c>
      <c r="H58" s="15">
        <f t="shared" si="32"/>
        <v>0</v>
      </c>
      <c r="I58" s="15">
        <f t="shared" si="32"/>
        <v>0</v>
      </c>
      <c r="J58" s="15">
        <f t="shared" si="32"/>
        <v>0</v>
      </c>
      <c r="K58" s="15">
        <f t="shared" si="32"/>
        <v>0</v>
      </c>
      <c r="L58" s="15">
        <f t="shared" si="32"/>
        <v>0</v>
      </c>
      <c r="M58" s="15">
        <f t="shared" si="32"/>
        <v>0</v>
      </c>
      <c r="N58" s="15">
        <f t="shared" si="32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33">IFERROR(D58/D$5,"")</f>
        <v/>
      </c>
      <c r="E59" s="45" t="str">
        <f t="shared" si="33"/>
        <v/>
      </c>
      <c r="F59" s="45" t="str">
        <f t="shared" si="33"/>
        <v/>
      </c>
      <c r="G59" s="45" t="str">
        <f t="shared" si="33"/>
        <v/>
      </c>
      <c r="H59" s="45" t="str">
        <f t="shared" si="33"/>
        <v/>
      </c>
      <c r="I59" s="45" t="str">
        <f t="shared" si="33"/>
        <v/>
      </c>
      <c r="J59" s="45" t="str">
        <f t="shared" si="33"/>
        <v/>
      </c>
      <c r="K59" s="45" t="str">
        <f t="shared" si="33"/>
        <v/>
      </c>
      <c r="L59" s="45" t="str">
        <f t="shared" si="33"/>
        <v/>
      </c>
      <c r="M59" s="45" t="str">
        <f t="shared" si="33"/>
        <v/>
      </c>
      <c r="N59" s="45" t="str">
        <f t="shared" si="33"/>
        <v/>
      </c>
      <c r="O59" s="46" t="str">
        <f t="shared" si="33"/>
        <v/>
      </c>
      <c r="P59" s="30" t="str">
        <f t="shared" si="33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e">
        <f>'תחזית רווה'!#REF!</f>
        <v>#REF!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e">
        <f>'תחזית רווה'!#REF!</f>
        <v>#REF!</v>
      </c>
      <c r="C65" s="11" t="str">
        <f t="shared" ref="C65:P65" si="34">IFERROR(C64/C$5,"")</f>
        <v/>
      </c>
      <c r="D65" s="11" t="str">
        <f t="shared" si="34"/>
        <v/>
      </c>
      <c r="E65" s="11" t="str">
        <f t="shared" si="34"/>
        <v/>
      </c>
      <c r="F65" s="11" t="str">
        <f t="shared" si="34"/>
        <v/>
      </c>
      <c r="G65" s="11" t="str">
        <f t="shared" si="34"/>
        <v/>
      </c>
      <c r="H65" s="11" t="str">
        <f t="shared" si="34"/>
        <v/>
      </c>
      <c r="I65" s="11" t="str">
        <f t="shared" si="34"/>
        <v/>
      </c>
      <c r="J65" s="11" t="str">
        <f t="shared" si="34"/>
        <v/>
      </c>
      <c r="K65" s="11" t="str">
        <f t="shared" si="34"/>
        <v/>
      </c>
      <c r="L65" s="11" t="str">
        <f t="shared" si="34"/>
        <v/>
      </c>
      <c r="M65" s="11" t="str">
        <f t="shared" si="34"/>
        <v/>
      </c>
      <c r="N65" s="11" t="str">
        <f t="shared" si="34"/>
        <v/>
      </c>
      <c r="O65" s="11" t="str">
        <f t="shared" si="34"/>
        <v/>
      </c>
      <c r="P65" s="27" t="str">
        <f t="shared" si="34"/>
        <v/>
      </c>
    </row>
    <row r="66" spans="2:16" outlineLevel="1" collapsed="1" x14ac:dyDescent="0.25">
      <c r="B66" s="43" t="e">
        <f>'תחזית רווה'!#REF!</f>
        <v>#REF!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e">
        <f>'תחזית רווה'!#REF!</f>
        <v>#REF!</v>
      </c>
      <c r="C67" s="11" t="str">
        <f t="shared" ref="C67:P67" si="35">IFERROR(C66/C$5,"")</f>
        <v/>
      </c>
      <c r="D67" s="11" t="str">
        <f t="shared" si="35"/>
        <v/>
      </c>
      <c r="E67" s="11" t="str">
        <f t="shared" si="35"/>
        <v/>
      </c>
      <c r="F67" s="11" t="str">
        <f t="shared" si="35"/>
        <v/>
      </c>
      <c r="G67" s="11" t="str">
        <f t="shared" si="35"/>
        <v/>
      </c>
      <c r="H67" s="11" t="str">
        <f t="shared" si="35"/>
        <v/>
      </c>
      <c r="I67" s="11" t="str">
        <f t="shared" si="35"/>
        <v/>
      </c>
      <c r="J67" s="11" t="str">
        <f t="shared" si="35"/>
        <v/>
      </c>
      <c r="K67" s="11" t="str">
        <f t="shared" si="35"/>
        <v/>
      </c>
      <c r="L67" s="11" t="str">
        <f t="shared" si="35"/>
        <v/>
      </c>
      <c r="M67" s="11" t="str">
        <f t="shared" si="35"/>
        <v/>
      </c>
      <c r="N67" s="11" t="str">
        <f t="shared" si="35"/>
        <v/>
      </c>
      <c r="O67" s="11" t="str">
        <f t="shared" si="35"/>
        <v/>
      </c>
      <c r="P67" s="27" t="str">
        <f t="shared" si="35"/>
        <v/>
      </c>
    </row>
    <row r="68" spans="2:16" outlineLevel="1" collapsed="1" x14ac:dyDescent="0.25">
      <c r="B68" s="43" t="e">
        <f>'תחזית רווה'!#REF!</f>
        <v>#REF!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e">
        <f>'תחזית רווה'!#REF!</f>
        <v>#REF!</v>
      </c>
      <c r="C69" s="11" t="str">
        <f t="shared" ref="C69:P77" si="36">IFERROR(C68/C$5,"")</f>
        <v/>
      </c>
      <c r="D69" s="11" t="str">
        <f t="shared" si="36"/>
        <v/>
      </c>
      <c r="E69" s="11" t="str">
        <f t="shared" si="36"/>
        <v/>
      </c>
      <c r="F69" s="11" t="str">
        <f t="shared" si="36"/>
        <v/>
      </c>
      <c r="G69" s="11" t="str">
        <f t="shared" si="36"/>
        <v/>
      </c>
      <c r="H69" s="11" t="str">
        <f t="shared" si="36"/>
        <v/>
      </c>
      <c r="I69" s="11" t="str">
        <f t="shared" si="36"/>
        <v/>
      </c>
      <c r="J69" s="11" t="str">
        <f t="shared" si="36"/>
        <v/>
      </c>
      <c r="K69" s="11" t="str">
        <f t="shared" si="36"/>
        <v/>
      </c>
      <c r="L69" s="11" t="str">
        <f t="shared" si="36"/>
        <v/>
      </c>
      <c r="M69" s="11" t="str">
        <f t="shared" si="36"/>
        <v/>
      </c>
      <c r="N69" s="11" t="str">
        <f t="shared" si="36"/>
        <v/>
      </c>
      <c r="O69" s="11" t="str">
        <f t="shared" si="36"/>
        <v/>
      </c>
      <c r="P69" s="27" t="str">
        <f t="shared" si="36"/>
        <v/>
      </c>
    </row>
    <row r="70" spans="2:16" outlineLevel="1" collapsed="1" x14ac:dyDescent="0.25">
      <c r="B70" s="43" t="e">
        <f>'תחזית רווה'!#REF!</f>
        <v>#REF!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e">
        <f>'תחזית רווה'!#REF!</f>
        <v>#REF!</v>
      </c>
      <c r="C71" s="11" t="str">
        <f t="shared" si="36"/>
        <v/>
      </c>
      <c r="D71" s="11" t="str">
        <f t="shared" si="36"/>
        <v/>
      </c>
      <c r="E71" s="11" t="str">
        <f t="shared" si="36"/>
        <v/>
      </c>
      <c r="F71" s="11" t="str">
        <f t="shared" si="36"/>
        <v/>
      </c>
      <c r="G71" s="11" t="str">
        <f t="shared" si="36"/>
        <v/>
      </c>
      <c r="H71" s="11" t="str">
        <f t="shared" si="36"/>
        <v/>
      </c>
      <c r="I71" s="11" t="str">
        <f t="shared" si="36"/>
        <v/>
      </c>
      <c r="J71" s="11" t="str">
        <f t="shared" si="36"/>
        <v/>
      </c>
      <c r="K71" s="11" t="str">
        <f t="shared" si="36"/>
        <v/>
      </c>
      <c r="L71" s="11" t="str">
        <f t="shared" si="36"/>
        <v/>
      </c>
      <c r="M71" s="11" t="str">
        <f t="shared" si="36"/>
        <v/>
      </c>
      <c r="N71" s="11" t="str">
        <f t="shared" si="36"/>
        <v/>
      </c>
      <c r="O71" s="11" t="str">
        <f t="shared" si="36"/>
        <v/>
      </c>
      <c r="P71" s="27" t="str">
        <f t="shared" si="36"/>
        <v/>
      </c>
    </row>
    <row r="72" spans="2:16" outlineLevel="1" collapsed="1" x14ac:dyDescent="0.25">
      <c r="B72" s="43" t="e">
        <f>'תחזית רווה'!#REF!</f>
        <v>#REF!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e">
        <f>'תחזית רווה'!#REF!</f>
        <v>#REF!</v>
      </c>
      <c r="C73" s="11" t="str">
        <f t="shared" si="36"/>
        <v/>
      </c>
      <c r="D73" s="11" t="str">
        <f t="shared" si="36"/>
        <v/>
      </c>
      <c r="E73" s="11" t="str">
        <f t="shared" si="36"/>
        <v/>
      </c>
      <c r="F73" s="11" t="str">
        <f t="shared" si="36"/>
        <v/>
      </c>
      <c r="G73" s="11" t="str">
        <f t="shared" si="36"/>
        <v/>
      </c>
      <c r="H73" s="11" t="str">
        <f t="shared" si="36"/>
        <v/>
      </c>
      <c r="I73" s="11" t="str">
        <f t="shared" si="36"/>
        <v/>
      </c>
      <c r="J73" s="11" t="str">
        <f t="shared" si="36"/>
        <v/>
      </c>
      <c r="K73" s="11" t="str">
        <f t="shared" si="36"/>
        <v/>
      </c>
      <c r="L73" s="11" t="str">
        <f t="shared" si="36"/>
        <v/>
      </c>
      <c r="M73" s="11" t="str">
        <f t="shared" si="36"/>
        <v/>
      </c>
      <c r="N73" s="11" t="str">
        <f t="shared" si="36"/>
        <v/>
      </c>
      <c r="O73" s="11" t="str">
        <f t="shared" si="36"/>
        <v/>
      </c>
      <c r="P73" s="27" t="str">
        <f t="shared" si="36"/>
        <v/>
      </c>
    </row>
    <row r="74" spans="2:16" outlineLevel="1" collapsed="1" x14ac:dyDescent="0.25">
      <c r="B74" s="43" t="e">
        <f>'תחזית רווה'!#REF!</f>
        <v>#REF!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e">
        <f>'תחזית רווה'!#REF!</f>
        <v>#REF!</v>
      </c>
      <c r="C75" s="11" t="str">
        <f t="shared" ref="C75:P75" si="37">IFERROR(C74/C$5,"")</f>
        <v/>
      </c>
      <c r="D75" s="11" t="str">
        <f t="shared" si="37"/>
        <v/>
      </c>
      <c r="E75" s="11" t="str">
        <f t="shared" si="37"/>
        <v/>
      </c>
      <c r="F75" s="11" t="str">
        <f t="shared" si="37"/>
        <v/>
      </c>
      <c r="G75" s="11" t="str">
        <f t="shared" si="37"/>
        <v/>
      </c>
      <c r="H75" s="11" t="str">
        <f t="shared" si="37"/>
        <v/>
      </c>
      <c r="I75" s="11" t="str">
        <f t="shared" si="37"/>
        <v/>
      </c>
      <c r="J75" s="11" t="str">
        <f t="shared" si="37"/>
        <v/>
      </c>
      <c r="K75" s="11" t="str">
        <f t="shared" si="37"/>
        <v/>
      </c>
      <c r="L75" s="11" t="str">
        <f t="shared" si="37"/>
        <v/>
      </c>
      <c r="M75" s="11" t="str">
        <f t="shared" si="37"/>
        <v/>
      </c>
      <c r="N75" s="11" t="str">
        <f t="shared" si="37"/>
        <v/>
      </c>
      <c r="O75" s="11" t="str">
        <f t="shared" si="37"/>
        <v/>
      </c>
      <c r="P75" s="27" t="str">
        <f t="shared" si="37"/>
        <v/>
      </c>
    </row>
    <row r="76" spans="2:16" outlineLevel="1" collapsed="1" x14ac:dyDescent="0.25">
      <c r="B76" s="43" t="e">
        <f>'תחזית רווה'!#REF!</f>
        <v>#REF!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e">
        <f>'תחזית רווה'!#REF!</f>
        <v>#REF!</v>
      </c>
      <c r="C77" s="11" t="str">
        <f t="shared" si="36"/>
        <v/>
      </c>
      <c r="D77" s="11" t="str">
        <f t="shared" si="36"/>
        <v/>
      </c>
      <c r="E77" s="11" t="str">
        <f t="shared" si="36"/>
        <v/>
      </c>
      <c r="F77" s="11" t="str">
        <f t="shared" si="36"/>
        <v/>
      </c>
      <c r="G77" s="11" t="str">
        <f t="shared" si="36"/>
        <v/>
      </c>
      <c r="H77" s="11" t="str">
        <f t="shared" si="36"/>
        <v/>
      </c>
      <c r="I77" s="11" t="str">
        <f t="shared" si="36"/>
        <v/>
      </c>
      <c r="J77" s="11" t="str">
        <f t="shared" si="36"/>
        <v/>
      </c>
      <c r="K77" s="11" t="str">
        <f t="shared" si="36"/>
        <v/>
      </c>
      <c r="L77" s="11" t="str">
        <f t="shared" si="36"/>
        <v/>
      </c>
      <c r="M77" s="11" t="str">
        <f t="shared" si="36"/>
        <v/>
      </c>
      <c r="N77" s="11" t="str">
        <f t="shared" si="36"/>
        <v/>
      </c>
      <c r="O77" s="11" t="str">
        <f t="shared" si="36"/>
        <v/>
      </c>
      <c r="P77" s="27" t="str">
        <f t="shared" si="36"/>
        <v/>
      </c>
    </row>
    <row r="78" spans="2:16" outlineLevel="1" collapsed="1" x14ac:dyDescent="0.25">
      <c r="B78" s="43" t="e">
        <f>'תחזית רווה'!#REF!</f>
        <v>#REF!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e">
        <f>'תחזית רווה'!#REF!</f>
        <v>#REF!</v>
      </c>
      <c r="C79" s="11" t="str">
        <f t="shared" ref="C79:P79" si="38">IFERROR(C78/C$5,"")</f>
        <v/>
      </c>
      <c r="D79" s="11" t="str">
        <f t="shared" si="38"/>
        <v/>
      </c>
      <c r="E79" s="11" t="str">
        <f t="shared" si="38"/>
        <v/>
      </c>
      <c r="F79" s="11" t="str">
        <f t="shared" si="38"/>
        <v/>
      </c>
      <c r="G79" s="11" t="str">
        <f t="shared" si="38"/>
        <v/>
      </c>
      <c r="H79" s="11" t="str">
        <f t="shared" si="38"/>
        <v/>
      </c>
      <c r="I79" s="11" t="str">
        <f t="shared" si="38"/>
        <v/>
      </c>
      <c r="J79" s="11" t="str">
        <f t="shared" si="38"/>
        <v/>
      </c>
      <c r="K79" s="11" t="str">
        <f t="shared" si="38"/>
        <v/>
      </c>
      <c r="L79" s="11" t="str">
        <f t="shared" si="38"/>
        <v/>
      </c>
      <c r="M79" s="11" t="str">
        <f t="shared" si="38"/>
        <v/>
      </c>
      <c r="N79" s="11" t="str">
        <f t="shared" si="38"/>
        <v/>
      </c>
      <c r="O79" s="11" t="str">
        <f t="shared" si="38"/>
        <v/>
      </c>
      <c r="P79" s="27" t="str">
        <f t="shared" si="38"/>
        <v/>
      </c>
    </row>
    <row r="80" spans="2:16" outlineLevel="1" collapsed="1" x14ac:dyDescent="0.25">
      <c r="B80" s="43" t="e">
        <f>'תחזית רווה'!#REF!</f>
        <v>#REF!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e">
        <f>'תחזית רווה'!#REF!</f>
        <v>#REF!</v>
      </c>
      <c r="C81" s="11" t="str">
        <f t="shared" ref="C81:P81" si="39">IFERROR(C80/C$5,"")</f>
        <v/>
      </c>
      <c r="D81" s="11" t="str">
        <f t="shared" si="39"/>
        <v/>
      </c>
      <c r="E81" s="11" t="str">
        <f t="shared" si="39"/>
        <v/>
      </c>
      <c r="F81" s="11" t="str">
        <f t="shared" si="39"/>
        <v/>
      </c>
      <c r="G81" s="11" t="str">
        <f t="shared" si="39"/>
        <v/>
      </c>
      <c r="H81" s="11" t="str">
        <f t="shared" si="39"/>
        <v/>
      </c>
      <c r="I81" s="11" t="str">
        <f t="shared" si="39"/>
        <v/>
      </c>
      <c r="J81" s="11" t="str">
        <f t="shared" si="39"/>
        <v/>
      </c>
      <c r="K81" s="11" t="str">
        <f t="shared" si="39"/>
        <v/>
      </c>
      <c r="L81" s="11" t="str">
        <f t="shared" si="39"/>
        <v/>
      </c>
      <c r="M81" s="11" t="str">
        <f t="shared" si="39"/>
        <v/>
      </c>
      <c r="N81" s="11" t="str">
        <f t="shared" si="39"/>
        <v/>
      </c>
      <c r="O81" s="11" t="str">
        <f t="shared" si="39"/>
        <v/>
      </c>
      <c r="P81" s="27" t="str">
        <f t="shared" si="39"/>
        <v/>
      </c>
    </row>
    <row r="82" spans="1:16" outlineLevel="1" collapsed="1" x14ac:dyDescent="0.25">
      <c r="B82" s="43" t="e">
        <f>'תחזית רווה'!#REF!</f>
        <v>#REF!</v>
      </c>
      <c r="C82" s="15">
        <f>C30-C18</f>
        <v>0</v>
      </c>
      <c r="D82" s="15">
        <f t="shared" ref="D82:N82" si="40">D30-D18</f>
        <v>0</v>
      </c>
      <c r="E82" s="15">
        <f t="shared" si="40"/>
        <v>0</v>
      </c>
      <c r="F82" s="15">
        <f t="shared" si="40"/>
        <v>0</v>
      </c>
      <c r="G82" s="15">
        <f t="shared" si="40"/>
        <v>0</v>
      </c>
      <c r="H82" s="15">
        <f t="shared" si="40"/>
        <v>0</v>
      </c>
      <c r="I82" s="15">
        <f t="shared" si="40"/>
        <v>0</v>
      </c>
      <c r="J82" s="15">
        <f t="shared" si="40"/>
        <v>0</v>
      </c>
      <c r="K82" s="15">
        <f t="shared" si="40"/>
        <v>0</v>
      </c>
      <c r="L82" s="15">
        <f t="shared" si="40"/>
        <v>0</v>
      </c>
      <c r="M82" s="15">
        <f t="shared" si="40"/>
        <v>0</v>
      </c>
      <c r="N82" s="15">
        <f t="shared" si="40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e">
        <f>'תחזית רווה'!#REF!</f>
        <v>#REF!</v>
      </c>
      <c r="C83" s="11" t="str">
        <f t="shared" ref="C83:P83" si="41">IFERROR(C82/C$5,"")</f>
        <v/>
      </c>
      <c r="D83" s="11" t="str">
        <f t="shared" si="41"/>
        <v/>
      </c>
      <c r="E83" s="11" t="str">
        <f t="shared" si="41"/>
        <v/>
      </c>
      <c r="F83" s="11" t="str">
        <f t="shared" si="41"/>
        <v/>
      </c>
      <c r="G83" s="11" t="str">
        <f t="shared" si="41"/>
        <v/>
      </c>
      <c r="H83" s="11" t="str">
        <f t="shared" si="41"/>
        <v/>
      </c>
      <c r="I83" s="11" t="str">
        <f t="shared" si="41"/>
        <v/>
      </c>
      <c r="J83" s="11" t="str">
        <f t="shared" si="41"/>
        <v/>
      </c>
      <c r="K83" s="11" t="str">
        <f t="shared" si="41"/>
        <v/>
      </c>
      <c r="L83" s="11" t="str">
        <f t="shared" si="41"/>
        <v/>
      </c>
      <c r="M83" s="11" t="str">
        <f t="shared" si="41"/>
        <v/>
      </c>
      <c r="N83" s="11" t="str">
        <f t="shared" si="41"/>
        <v/>
      </c>
      <c r="O83" s="11" t="str">
        <f t="shared" si="41"/>
        <v/>
      </c>
      <c r="P83" s="27" t="str">
        <f t="shared" si="41"/>
        <v/>
      </c>
    </row>
    <row r="84" spans="1:16" outlineLevel="1" collapsed="1" x14ac:dyDescent="0.25">
      <c r="B84" s="43" t="e">
        <f>'תחזית רווה'!#REF!</f>
        <v>#REF!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e">
        <f>'תחזית רווה'!#REF!</f>
        <v>#REF!</v>
      </c>
      <c r="C85" s="11" t="str">
        <f t="shared" ref="C85:P85" si="42">IFERROR(C84/C$5,"")</f>
        <v/>
      </c>
      <c r="D85" s="11" t="str">
        <f t="shared" si="42"/>
        <v/>
      </c>
      <c r="E85" s="11" t="str">
        <f t="shared" si="42"/>
        <v/>
      </c>
      <c r="F85" s="11" t="str">
        <f t="shared" si="42"/>
        <v/>
      </c>
      <c r="G85" s="11" t="str">
        <f t="shared" si="42"/>
        <v/>
      </c>
      <c r="H85" s="11" t="str">
        <f t="shared" si="42"/>
        <v/>
      </c>
      <c r="I85" s="11" t="str">
        <f t="shared" si="42"/>
        <v/>
      </c>
      <c r="J85" s="11" t="str">
        <f t="shared" si="42"/>
        <v/>
      </c>
      <c r="K85" s="11" t="str">
        <f t="shared" si="42"/>
        <v/>
      </c>
      <c r="L85" s="11" t="str">
        <f t="shared" si="42"/>
        <v/>
      </c>
      <c r="M85" s="11" t="str">
        <f t="shared" si="42"/>
        <v/>
      </c>
      <c r="N85" s="11" t="str">
        <f t="shared" si="42"/>
        <v/>
      </c>
      <c r="O85" s="11" t="str">
        <f t="shared" si="42"/>
        <v/>
      </c>
      <c r="P85" s="27" t="str">
        <f t="shared" si="42"/>
        <v/>
      </c>
    </row>
    <row r="86" spans="1:16" outlineLevel="1" collapsed="1" x14ac:dyDescent="0.25">
      <c r="B86" s="43" t="e">
        <f>'תחזית רווה'!#REF!</f>
        <v>#REF!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e">
        <f>'תחזית רווה'!#REF!</f>
        <v>#REF!</v>
      </c>
      <c r="C87" s="11" t="str">
        <f t="shared" ref="C87:P87" si="43">IFERROR(C86/C$5,"")</f>
        <v/>
      </c>
      <c r="D87" s="11" t="str">
        <f t="shared" si="43"/>
        <v/>
      </c>
      <c r="E87" s="11" t="str">
        <f t="shared" si="43"/>
        <v/>
      </c>
      <c r="F87" s="11" t="str">
        <f t="shared" si="43"/>
        <v/>
      </c>
      <c r="G87" s="11" t="str">
        <f t="shared" si="43"/>
        <v/>
      </c>
      <c r="H87" s="11" t="str">
        <f t="shared" si="43"/>
        <v/>
      </c>
      <c r="I87" s="11" t="str">
        <f t="shared" si="43"/>
        <v/>
      </c>
      <c r="J87" s="11" t="str">
        <f t="shared" si="43"/>
        <v/>
      </c>
      <c r="K87" s="11" t="str">
        <f t="shared" si="43"/>
        <v/>
      </c>
      <c r="L87" s="11" t="str">
        <f t="shared" si="43"/>
        <v/>
      </c>
      <c r="M87" s="11" t="str">
        <f t="shared" si="43"/>
        <v/>
      </c>
      <c r="N87" s="11" t="str">
        <f t="shared" si="43"/>
        <v/>
      </c>
      <c r="O87" s="11" t="str">
        <f t="shared" si="43"/>
        <v/>
      </c>
      <c r="P87" s="27" t="str">
        <f t="shared" si="43"/>
        <v/>
      </c>
    </row>
    <row r="88" spans="1:16" x14ac:dyDescent="0.25">
      <c r="B88" s="43" t="e">
        <f>'תחזית רווה'!#REF!</f>
        <v>#REF!</v>
      </c>
      <c r="C88" s="15">
        <f>C64-C66-C68-C70-C72-C74-C76-C78-C80-C82-C84+C86</f>
        <v>0</v>
      </c>
      <c r="D88" s="15">
        <f t="shared" ref="D88:N88" si="44">D64-D66-D68-D70-D72-D74-D76-D78-D80-D82-D84+D86</f>
        <v>0</v>
      </c>
      <c r="E88" s="15">
        <f t="shared" si="44"/>
        <v>0</v>
      </c>
      <c r="F88" s="15">
        <f t="shared" si="44"/>
        <v>0</v>
      </c>
      <c r="G88" s="15">
        <f t="shared" si="44"/>
        <v>0</v>
      </c>
      <c r="H88" s="15">
        <f t="shared" si="44"/>
        <v>0</v>
      </c>
      <c r="I88" s="15">
        <f t="shared" si="44"/>
        <v>0</v>
      </c>
      <c r="J88" s="15">
        <f t="shared" si="44"/>
        <v>0</v>
      </c>
      <c r="K88" s="15">
        <f t="shared" si="44"/>
        <v>0</v>
      </c>
      <c r="L88" s="15">
        <f t="shared" si="44"/>
        <v>0</v>
      </c>
      <c r="M88" s="15">
        <f t="shared" si="44"/>
        <v>0</v>
      </c>
      <c r="N88" s="15">
        <f t="shared" si="44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e">
        <f>'תחזית רווה'!#REF!</f>
        <v>#REF!</v>
      </c>
      <c r="C89" s="45" t="str">
        <f t="shared" ref="C89:P89" si="45">IFERROR(C88/C$5,"")</f>
        <v/>
      </c>
      <c r="D89" s="45" t="str">
        <f t="shared" si="45"/>
        <v/>
      </c>
      <c r="E89" s="45" t="str">
        <f t="shared" si="45"/>
        <v/>
      </c>
      <c r="F89" s="45" t="str">
        <f t="shared" si="45"/>
        <v/>
      </c>
      <c r="G89" s="45" t="str">
        <f t="shared" si="45"/>
        <v/>
      </c>
      <c r="H89" s="45" t="str">
        <f t="shared" si="45"/>
        <v/>
      </c>
      <c r="I89" s="45" t="str">
        <f t="shared" si="45"/>
        <v/>
      </c>
      <c r="J89" s="45" t="str">
        <f t="shared" si="45"/>
        <v/>
      </c>
      <c r="K89" s="45" t="str">
        <f t="shared" si="45"/>
        <v/>
      </c>
      <c r="L89" s="45" t="str">
        <f t="shared" si="45"/>
        <v/>
      </c>
      <c r="M89" s="45" t="str">
        <f t="shared" si="45"/>
        <v/>
      </c>
      <c r="N89" s="45" t="str">
        <f t="shared" si="45"/>
        <v/>
      </c>
      <c r="O89" s="45" t="str">
        <f t="shared" si="45"/>
        <v/>
      </c>
      <c r="P89" s="30" t="str">
        <f t="shared" si="45"/>
        <v/>
      </c>
    </row>
    <row r="93" spans="1:16" ht="14" thickBot="1" x14ac:dyDescent="0.3"/>
    <row r="94" spans="1:16" x14ac:dyDescent="0.25">
      <c r="B94" s="38">
        <f t="shared" ref="B94:O94" si="46">B4</f>
        <v>0</v>
      </c>
      <c r="C94" s="39" t="e">
        <f t="shared" si="46"/>
        <v>#VALUE!</v>
      </c>
      <c r="D94" s="39" t="e">
        <f t="shared" si="46"/>
        <v>#VALUE!</v>
      </c>
      <c r="E94" s="39" t="e">
        <f t="shared" si="46"/>
        <v>#VALUE!</v>
      </c>
      <c r="F94" s="39" t="e">
        <f t="shared" si="46"/>
        <v>#VALUE!</v>
      </c>
      <c r="G94" s="39" t="e">
        <f t="shared" si="46"/>
        <v>#VALUE!</v>
      </c>
      <c r="H94" s="39" t="e">
        <f t="shared" si="46"/>
        <v>#VALUE!</v>
      </c>
      <c r="I94" s="39" t="e">
        <f t="shared" si="46"/>
        <v>#VALUE!</v>
      </c>
      <c r="J94" s="39" t="e">
        <f t="shared" si="46"/>
        <v>#VALUE!</v>
      </c>
      <c r="K94" s="39" t="e">
        <f t="shared" si="46"/>
        <v>#VALUE!</v>
      </c>
      <c r="L94" s="39" t="e">
        <f t="shared" si="46"/>
        <v>#VALUE!</v>
      </c>
      <c r="M94" s="39" t="e">
        <f t="shared" si="46"/>
        <v>#VALUE!</v>
      </c>
      <c r="N94" s="39" t="e">
        <f t="shared" si="46"/>
        <v>#VALUE!</v>
      </c>
      <c r="O94" s="51" t="str">
        <f t="shared" si="46"/>
        <v>סה"כ</v>
      </c>
    </row>
    <row r="95" spans="1:16" x14ac:dyDescent="0.25">
      <c r="B95" s="43" t="str">
        <f t="shared" ref="B95:B107" si="47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7"/>
        <v>הכנסות 1</v>
      </c>
      <c r="C96" s="7" t="str">
        <f>IF('תחזית רווה'!C$5=0,"",C6)</f>
        <v/>
      </c>
      <c r="D96" s="7" t="str">
        <f>IF('תחזית רווה'!D$5=0,"",D6)</f>
        <v/>
      </c>
      <c r="E96" s="7" t="str">
        <f>IF('תחזית רווה'!E$5=0,"",E6)</f>
        <v/>
      </c>
      <c r="F96" s="7" t="str">
        <f>IF('תחזית רווה'!F$5=0,"",F6)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7"/>
        <v>%</v>
      </c>
      <c r="C97" s="7" t="str">
        <f>IF('תחזית רווה'!C$5=0,"",C7)</f>
        <v/>
      </c>
      <c r="D97" s="7" t="str">
        <f>IF('תחזית רווה'!D$5=0,"",D7)</f>
        <v/>
      </c>
      <c r="E97" s="7" t="str">
        <f>IF('תחזית רווה'!E$5=0,"",E7)</f>
        <v/>
      </c>
      <c r="F97" s="7" t="str">
        <f>IF('תחזית רווה'!F$5=0,"",F7)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7"/>
        <v>הכנסות 2</v>
      </c>
      <c r="C98" s="7" t="str">
        <f>IF('תחזית רווה'!C$5=0,"",C8)</f>
        <v/>
      </c>
      <c r="D98" s="7" t="str">
        <f>IF('תחזית רווה'!D$5=0,"",D8)</f>
        <v/>
      </c>
      <c r="E98" s="7" t="str">
        <f>IF('תחזית רווה'!E$5=0,"",E8)</f>
        <v/>
      </c>
      <c r="F98" s="7" t="str">
        <f>IF('תחזית רווה'!F$5=0,"",F8)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7"/>
        <v>%</v>
      </c>
      <c r="C99" s="7" t="str">
        <f>IF('תחזית רווה'!C$5=0,"",C9)</f>
        <v/>
      </c>
      <c r="D99" s="7" t="str">
        <f>IF('תחזית רווה'!D$5=0,"",D9)</f>
        <v/>
      </c>
      <c r="E99" s="7" t="str">
        <f>IF('תחזית רווה'!E$5=0,"",E9)</f>
        <v/>
      </c>
      <c r="F99" s="7" t="str">
        <f>IF('תחזית רווה'!F$5=0,"",F9)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7"/>
        <v>הכנסות 3</v>
      </c>
      <c r="C100" s="7" t="str">
        <f>IF('תחזית רווה'!C$5=0,"",C10)</f>
        <v/>
      </c>
      <c r="D100" s="7" t="str">
        <f>IF('תחזית רווה'!D$5=0,"",D10)</f>
        <v/>
      </c>
      <c r="E100" s="7" t="str">
        <f>IF('תחזית רווה'!E$5=0,"",E10)</f>
        <v/>
      </c>
      <c r="F100" s="7" t="str">
        <f>IF('תחזית רווה'!F$5=0,"",F10)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7"/>
        <v>%</v>
      </c>
      <c r="C101" s="7" t="str">
        <f>IF('תחזית רווה'!C$5=0,"",C11)</f>
        <v/>
      </c>
      <c r="D101" s="7" t="str">
        <f>IF('תחזית רווה'!D$5=0,"",D11)</f>
        <v/>
      </c>
      <c r="E101" s="7" t="str">
        <f>IF('תחזית רווה'!E$5=0,"",E11)</f>
        <v/>
      </c>
      <c r="F101" s="7" t="str">
        <f>IF('תחזית רווה'!F$5=0,"",F11)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7"/>
        <v>הכנסות 4</v>
      </c>
      <c r="C102" s="7" t="str">
        <f>IF('תחזית רווה'!C$5=0,"",C12)</f>
        <v/>
      </c>
      <c r="D102" s="7" t="str">
        <f>IF('תחזית רווה'!D$5=0,"",D12)</f>
        <v/>
      </c>
      <c r="E102" s="7" t="str">
        <f>IF('תחזית רווה'!E$5=0,"",E12)</f>
        <v/>
      </c>
      <c r="F102" s="7" t="str">
        <f>IF('תחזית רווה'!F$5=0,"",F12)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7"/>
        <v>%</v>
      </c>
      <c r="C103" s="7" t="str">
        <f>IF('תחזית רווה'!C$5=0,"",C13)</f>
        <v/>
      </c>
      <c r="D103" s="7" t="str">
        <f>IF('תחזית רווה'!D$5=0,"",D13)</f>
        <v/>
      </c>
      <c r="E103" s="7" t="str">
        <f>IF('תחזית רווה'!E$5=0,"",E13)</f>
        <v/>
      </c>
      <c r="F103" s="7" t="str">
        <f>IF('תחזית רווה'!F$5=0,"",F13)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7"/>
        <v>הכנסות 5</v>
      </c>
      <c r="C104" s="7" t="str">
        <f>IF('תחזית רווה'!C$5=0,"",C14)</f>
        <v/>
      </c>
      <c r="D104" s="7" t="str">
        <f>IF('תחזית רווה'!D$5=0,"",D14)</f>
        <v/>
      </c>
      <c r="E104" s="7" t="str">
        <f>IF('תחזית רווה'!E$5=0,"",E14)</f>
        <v/>
      </c>
      <c r="F104" s="7" t="str">
        <f>IF('תחזית רווה'!F$5=0,"",F14)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7"/>
        <v>%</v>
      </c>
      <c r="C105" s="7" t="str">
        <f>IF('תחזית רווה'!C$5=0,"",C15)</f>
        <v/>
      </c>
      <c r="D105" s="7" t="str">
        <f>IF('תחזית רווה'!D$5=0,"",D15)</f>
        <v/>
      </c>
      <c r="E105" s="7" t="str">
        <f>IF('תחזית רווה'!E$5=0,"",E15)</f>
        <v/>
      </c>
      <c r="F105" s="7" t="str">
        <f>IF('תחזית רווה'!F$5=0,"",F15)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7"/>
        <v>סה"כ עלות המכר</v>
      </c>
      <c r="C106" s="15" t="str">
        <f>IF('תחזית רווה'!C$5=0,"",C16)</f>
        <v/>
      </c>
      <c r="D106" s="15" t="str">
        <f>IF('תחזית רווה'!D$5=0,"",D16)</f>
        <v/>
      </c>
      <c r="E106" s="15" t="str">
        <f>IF('תחזית רווה'!E$5=0,"",E16)</f>
        <v/>
      </c>
      <c r="F106" s="15" t="str">
        <f>IF('תחזית רווה'!F$5=0,"",F16)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7"/>
        <v>%</v>
      </c>
      <c r="C107" s="7" t="str">
        <f>IF('תחזית רווה'!C$5=0,"",C17)</f>
        <v/>
      </c>
      <c r="D107" s="7" t="str">
        <f>IF('תחזית רווה'!D$5=0,"",D17)</f>
        <v/>
      </c>
      <c r="E107" s="7" t="str">
        <f>IF('תחזית רווה'!E$5=0,"",E17)</f>
        <v/>
      </c>
      <c r="F107" s="7" t="str">
        <f>IF('תחזית רווה'!F$5=0,"",F17)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71" si="48">B18</f>
        <v>מלאי פתיחה</v>
      </c>
      <c r="C108" s="7" t="str">
        <f>IF('תחזית רווה'!C$5=0,"",C18)</f>
        <v/>
      </c>
      <c r="D108" s="7" t="str">
        <f>IF('תחזית רווה'!D$5=0,"",D18)</f>
        <v/>
      </c>
      <c r="E108" s="7" t="str">
        <f>IF('תחזית רווה'!E$5=0,"",E18)</f>
        <v/>
      </c>
      <c r="F108" s="7" t="str">
        <f>IF('תחזית רווה'!F$5=0,"",F18)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8"/>
        <v>%</v>
      </c>
      <c r="C109" s="7" t="str">
        <f>IF('תחזית רווה'!C$5=0,"",C19)</f>
        <v/>
      </c>
      <c r="D109" s="7" t="str">
        <f>IF('תחזית רווה'!D$5=0,"",D19)</f>
        <v/>
      </c>
      <c r="E109" s="7" t="str">
        <f>IF('תחזית רווה'!E$5=0,"",E19)</f>
        <v/>
      </c>
      <c r="F109" s="7" t="str">
        <f>IF('תחזית רווה'!F$5=0,"",F19)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8"/>
        <v>עלות המכר 1</v>
      </c>
      <c r="C110" s="7" t="str">
        <f>IF('תחזית רווה'!C$5=0,"",C20)</f>
        <v/>
      </c>
      <c r="D110" s="7" t="str">
        <f>IF('תחזית רווה'!D$5=0,"",D20)</f>
        <v/>
      </c>
      <c r="E110" s="7" t="str">
        <f>IF('תחזית רווה'!E$5=0,"",E20)</f>
        <v/>
      </c>
      <c r="F110" s="7" t="str">
        <f>IF('תחזית רווה'!F$5=0,"",F20)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8"/>
        <v>%</v>
      </c>
      <c r="C111" s="7" t="str">
        <f>IF('תחזית רווה'!C$5=0,"",C21)</f>
        <v/>
      </c>
      <c r="D111" s="7" t="str">
        <f>IF('תחזית רווה'!D$5=0,"",D21)</f>
        <v/>
      </c>
      <c r="E111" s="7" t="str">
        <f>IF('תחזית רווה'!E$5=0,"",E21)</f>
        <v/>
      </c>
      <c r="F111" s="7" t="str">
        <f>IF('תחזית רווה'!F$5=0,"",F21)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8"/>
        <v>עלות המכר 2</v>
      </c>
      <c r="C112" s="7" t="str">
        <f>IF('תחזית רווה'!C$5=0,"",C22)</f>
        <v/>
      </c>
      <c r="D112" s="7" t="str">
        <f>IF('תחזית רווה'!D$5=0,"",D22)</f>
        <v/>
      </c>
      <c r="E112" s="7" t="str">
        <f>IF('תחזית רווה'!E$5=0,"",E22)</f>
        <v/>
      </c>
      <c r="F112" s="7" t="str">
        <f>IF('תחזית רווה'!F$5=0,"",F22)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8"/>
        <v>%</v>
      </c>
      <c r="C113" s="7" t="str">
        <f>IF('תחזית רווה'!C$5=0,"",C23)</f>
        <v/>
      </c>
      <c r="D113" s="7" t="str">
        <f>IF('תחזית רווה'!D$5=0,"",D23)</f>
        <v/>
      </c>
      <c r="E113" s="7" t="str">
        <f>IF('תחזית רווה'!E$5=0,"",E23)</f>
        <v/>
      </c>
      <c r="F113" s="7" t="str">
        <f>IF('תחזית רווה'!F$5=0,"",F23)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8"/>
        <v>עלות המכר 3</v>
      </c>
      <c r="C114" s="7" t="str">
        <f>IF('תחזית רווה'!C$5=0,"",C24)</f>
        <v/>
      </c>
      <c r="D114" s="7" t="str">
        <f>IF('תחזית רווה'!D$5=0,"",D24)</f>
        <v/>
      </c>
      <c r="E114" s="7" t="str">
        <f>IF('תחזית רווה'!E$5=0,"",E24)</f>
        <v/>
      </c>
      <c r="F114" s="7" t="str">
        <f>IF('תחזית רווה'!F$5=0,"",F24)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8"/>
        <v>%</v>
      </c>
      <c r="C115" s="7" t="str">
        <f>IF('תחזית רווה'!C$5=0,"",C25)</f>
        <v/>
      </c>
      <c r="D115" s="7" t="str">
        <f>IF('תחזית רווה'!D$5=0,"",D25)</f>
        <v/>
      </c>
      <c r="E115" s="7" t="str">
        <f>IF('תחזית רווה'!E$5=0,"",E25)</f>
        <v/>
      </c>
      <c r="F115" s="7" t="str">
        <f>IF('תחזית רווה'!F$5=0,"",F25)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8"/>
        <v>עלות המכר 4</v>
      </c>
      <c r="C116" s="7" t="str">
        <f>IF('תחזית רווה'!C$5=0,"",C26)</f>
        <v/>
      </c>
      <c r="D116" s="7" t="str">
        <f>IF('תחזית רווה'!D$5=0,"",D26)</f>
        <v/>
      </c>
      <c r="E116" s="7" t="str">
        <f>IF('תחזית רווה'!E$5=0,"",E26)</f>
        <v/>
      </c>
      <c r="F116" s="7" t="str">
        <f>IF('תחזית רווה'!F$5=0,"",F26)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8"/>
        <v>%</v>
      </c>
      <c r="C117" s="7" t="str">
        <f>IF('תחזית רווה'!C$5=0,"",C27)</f>
        <v/>
      </c>
      <c r="D117" s="7" t="str">
        <f>IF('תחזית רווה'!D$5=0,"",D27)</f>
        <v/>
      </c>
      <c r="E117" s="7" t="str">
        <f>IF('תחזית רווה'!E$5=0,"",E27)</f>
        <v/>
      </c>
      <c r="F117" s="7" t="str">
        <f>IF('תחזית רווה'!F$5=0,"",F27)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8"/>
        <v>עלות המכר 5</v>
      </c>
      <c r="C118" s="7" t="str">
        <f>IF('תחזית רווה'!C$5=0,"",C28)</f>
        <v/>
      </c>
      <c r="D118" s="7" t="str">
        <f>IF('תחזית רווה'!D$5=0,"",D28)</f>
        <v/>
      </c>
      <c r="E118" s="7" t="str">
        <f>IF('תחזית רווה'!E$5=0,"",E28)</f>
        <v/>
      </c>
      <c r="F118" s="7" t="str">
        <f>IF('תחזית רווה'!F$5=0,"",F28)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8"/>
        <v>%</v>
      </c>
      <c r="C119" s="7" t="str">
        <f>IF('תחזית רווה'!C$5=0,"",C29)</f>
        <v/>
      </c>
      <c r="D119" s="7" t="str">
        <f>IF('תחזית רווה'!D$5=0,"",D29)</f>
        <v/>
      </c>
      <c r="E119" s="7" t="str">
        <f>IF('תחזית רווה'!E$5=0,"",E29)</f>
        <v/>
      </c>
      <c r="F119" s="7" t="str">
        <f>IF('תחזית רווה'!F$5=0,"",F29)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8"/>
        <v>מלאי סגירה</v>
      </c>
      <c r="C120" s="7" t="str">
        <f>IF('תחזית רווה'!C$5=0,"",C30)</f>
        <v/>
      </c>
      <c r="D120" s="7" t="str">
        <f>IF('תחזית רווה'!D$5=0,"",D30)</f>
        <v/>
      </c>
      <c r="E120" s="7" t="str">
        <f>IF('תחזית רווה'!E$5=0,"",E30)</f>
        <v/>
      </c>
      <c r="F120" s="7" t="str">
        <f>IF('תחזית רווה'!F$5=0,"",F30)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8"/>
        <v>%</v>
      </c>
      <c r="C121" s="7" t="str">
        <f>IF('תחזית רווה'!C$5=0,"",C31)</f>
        <v/>
      </c>
      <c r="D121" s="7" t="str">
        <f>IF('תחזית רווה'!D$5=0,"",D31)</f>
        <v/>
      </c>
      <c r="E121" s="7" t="str">
        <f>IF('תחזית רווה'!E$5=0,"",E31)</f>
        <v/>
      </c>
      <c r="F121" s="7" t="str">
        <f>IF('תחזית רווה'!F$5=0,"",F31)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8"/>
        <v>רווח גולמי</v>
      </c>
      <c r="C122" s="15" t="str">
        <f>IF('תחזית רווה'!C$5=0,"",C32)</f>
        <v/>
      </c>
      <c r="D122" s="15" t="str">
        <f>IF('תחזית רווה'!D$5=0,"",D32)</f>
        <v/>
      </c>
      <c r="E122" s="15" t="str">
        <f>IF('תחזית רווה'!E$5=0,"",E32)</f>
        <v/>
      </c>
      <c r="F122" s="15" t="str">
        <f>IF('תחזית רווה'!F$5=0,"",F32)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8"/>
        <v>%</v>
      </c>
      <c r="C123" s="7" t="str">
        <f>IF('תחזית רווה'!C$5=0,"",C33)</f>
        <v/>
      </c>
      <c r="D123" s="7" t="str">
        <f>IF('תחזית רווה'!D$5=0,"",D33)</f>
        <v/>
      </c>
      <c r="E123" s="7" t="str">
        <f>IF('תחזית רווה'!E$5=0,"",E33)</f>
        <v/>
      </c>
      <c r="F123" s="7" t="str">
        <f>IF('תחזית רווה'!F$5=0,"",F33)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8"/>
        <v>סה"כ שכר</v>
      </c>
      <c r="C124" s="15" t="str">
        <f>IF('תחזית רווה'!C$5=0,"",C34)</f>
        <v/>
      </c>
      <c r="D124" s="15" t="str">
        <f>IF('תחזית רווה'!D$5=0,"",D34)</f>
        <v/>
      </c>
      <c r="E124" s="15" t="str">
        <f>IF('תחזית רווה'!E$5=0,"",E34)</f>
        <v/>
      </c>
      <c r="F124" s="15" t="str">
        <f>IF('תחזית רווה'!F$5=0,"",F34)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8"/>
        <v>%</v>
      </c>
      <c r="C125" s="7" t="str">
        <f>IF('תחזית רווה'!C$5=0,"",C35)</f>
        <v/>
      </c>
      <c r="D125" s="7" t="str">
        <f>IF('תחזית רווה'!D$5=0,"",D35)</f>
        <v/>
      </c>
      <c r="E125" s="7" t="str">
        <f>IF('תחזית רווה'!E$5=0,"",E35)</f>
        <v/>
      </c>
      <c r="F125" s="7" t="str">
        <f>IF('תחזית רווה'!F$5=0,"",F35)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 t="str">
        <f t="shared" si="48"/>
        <v>הוצאות שכר 1</v>
      </c>
      <c r="C126" s="7" t="str">
        <f>IF('תחזית רווה'!C$5=0,"",C36)</f>
        <v/>
      </c>
      <c r="D126" s="7" t="str">
        <f>IF('תחזית רווה'!D$5=0,"",D36)</f>
        <v/>
      </c>
      <c r="E126" s="7" t="str">
        <f>IF('תחזית רווה'!E$5=0,"",E36)</f>
        <v/>
      </c>
      <c r="F126" s="7" t="str">
        <f>IF('תחזית רווה'!F$5=0,"",F36)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8"/>
        <v>%</v>
      </c>
      <c r="C127" s="7" t="str">
        <f>IF('תחזית רווה'!C$5=0,"",C37)</f>
        <v/>
      </c>
      <c r="D127" s="7" t="str">
        <f>IF('תחזית רווה'!D$5=0,"",D37)</f>
        <v/>
      </c>
      <c r="E127" s="7" t="str">
        <f>IF('תחזית רווה'!E$5=0,"",E37)</f>
        <v/>
      </c>
      <c r="F127" s="7" t="str">
        <f>IF('תחזית רווה'!F$5=0,"",F37)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 t="str">
        <f t="shared" si="48"/>
        <v>הוצאות שכר 2</v>
      </c>
      <c r="C128" s="7" t="str">
        <f>IF('תחזית רווה'!C$5=0,"",C38)</f>
        <v/>
      </c>
      <c r="D128" s="7" t="str">
        <f>IF('תחזית רווה'!D$5=0,"",D38)</f>
        <v/>
      </c>
      <c r="E128" s="7" t="str">
        <f>IF('תחזית רווה'!E$5=0,"",E38)</f>
        <v/>
      </c>
      <c r="F128" s="7" t="str">
        <f>IF('תחזית רווה'!F$5=0,"",F38)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8"/>
        <v>%</v>
      </c>
      <c r="C129" s="7" t="str">
        <f>IF('תחזית רווה'!C$5=0,"",C39)</f>
        <v/>
      </c>
      <c r="D129" s="7" t="str">
        <f>IF('תחזית רווה'!D$5=0,"",D39)</f>
        <v/>
      </c>
      <c r="E129" s="7" t="str">
        <f>IF('תחזית רווה'!E$5=0,"",E39)</f>
        <v/>
      </c>
      <c r="F129" s="7" t="str">
        <f>IF('תחזית רווה'!F$5=0,"",F39)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 t="str">
        <f t="shared" si="48"/>
        <v>הוצאות שכר 3</v>
      </c>
      <c r="C130" s="7" t="str">
        <f>IF('תחזית רווה'!C$5=0,"",C40)</f>
        <v/>
      </c>
      <c r="D130" s="7" t="str">
        <f>IF('תחזית רווה'!D$5=0,"",D40)</f>
        <v/>
      </c>
      <c r="E130" s="7" t="str">
        <f>IF('תחזית רווה'!E$5=0,"",E40)</f>
        <v/>
      </c>
      <c r="F130" s="7" t="str">
        <f>IF('תחזית רווה'!F$5=0,"",F40)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8"/>
        <v>%</v>
      </c>
      <c r="C131" s="7" t="str">
        <f>IF('תחזית רווה'!C$5=0,"",C41)</f>
        <v/>
      </c>
      <c r="D131" s="7" t="str">
        <f>IF('תחזית רווה'!D$5=0,"",D41)</f>
        <v/>
      </c>
      <c r="E131" s="7" t="str">
        <f>IF('תחזית רווה'!E$5=0,"",E41)</f>
        <v/>
      </c>
      <c r="F131" s="7" t="str">
        <f>IF('תחזית רווה'!F$5=0,"",F41)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 t="str">
        <f t="shared" si="48"/>
        <v>הוצאות שכר 4</v>
      </c>
      <c r="C132" s="7" t="str">
        <f>IF('תחזית רווה'!C$5=0,"",C42)</f>
        <v/>
      </c>
      <c r="D132" s="7" t="str">
        <f>IF('תחזית רווה'!D$5=0,"",D42)</f>
        <v/>
      </c>
      <c r="E132" s="7" t="str">
        <f>IF('תחזית רווה'!E$5=0,"",E42)</f>
        <v/>
      </c>
      <c r="F132" s="7" t="str">
        <f>IF('תחזית רווה'!F$5=0,"",F42)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8"/>
        <v>%</v>
      </c>
      <c r="C133" s="7" t="str">
        <f>IF('תחזית רווה'!C$5=0,"",C43)</f>
        <v/>
      </c>
      <c r="D133" s="7" t="str">
        <f>IF('תחזית רווה'!D$5=0,"",D43)</f>
        <v/>
      </c>
      <c r="E133" s="7" t="str">
        <f>IF('תחזית רווה'!E$5=0,"",E43)</f>
        <v/>
      </c>
      <c r="F133" s="7" t="str">
        <f>IF('תחזית רווה'!F$5=0,"",F43)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 t="str">
        <f t="shared" si="48"/>
        <v>הוצאות שכר 5</v>
      </c>
      <c r="C134" s="7" t="str">
        <f>IF('תחזית רווה'!C$5=0,"",C44)</f>
        <v/>
      </c>
      <c r="D134" s="7" t="str">
        <f>IF('תחזית רווה'!D$5=0,"",D44)</f>
        <v/>
      </c>
      <c r="E134" s="7" t="str">
        <f>IF('תחזית רווה'!E$5=0,"",E44)</f>
        <v/>
      </c>
      <c r="F134" s="7" t="str">
        <f>IF('תחזית רווה'!F$5=0,"",F44)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8"/>
        <v>%</v>
      </c>
      <c r="C135" s="7" t="str">
        <f>IF('תחזית רווה'!C$5=0,"",C45)</f>
        <v/>
      </c>
      <c r="D135" s="7" t="str">
        <f>IF('תחזית רווה'!D$5=0,"",D45)</f>
        <v/>
      </c>
      <c r="E135" s="7" t="str">
        <f>IF('תחזית רווה'!E$5=0,"",E45)</f>
        <v/>
      </c>
      <c r="F135" s="7" t="str">
        <f>IF('תחזית רווה'!F$5=0,"",F45)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 t="str">
        <f t="shared" si="48"/>
        <v>הוצאות שכר 6</v>
      </c>
      <c r="C136" s="7" t="str">
        <f>IF('תחזית רווה'!C$5=0,"",C46)</f>
        <v/>
      </c>
      <c r="D136" s="7" t="str">
        <f>IF('תחזית רווה'!D$5=0,"",D46)</f>
        <v/>
      </c>
      <c r="E136" s="7" t="str">
        <f>IF('תחזית רווה'!E$5=0,"",E46)</f>
        <v/>
      </c>
      <c r="F136" s="7" t="str">
        <f>IF('תחזית רווה'!F$5=0,"",F46)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8"/>
        <v>%</v>
      </c>
      <c r="C137" s="7" t="str">
        <f>IF('תחזית רווה'!C$5=0,"",C47)</f>
        <v/>
      </c>
      <c r="D137" s="7" t="str">
        <f>IF('תחזית רווה'!D$5=0,"",D47)</f>
        <v/>
      </c>
      <c r="E137" s="7" t="str">
        <f>IF('תחזית רווה'!E$5=0,"",E47)</f>
        <v/>
      </c>
      <c r="F137" s="7" t="str">
        <f>IF('תחזית רווה'!F$5=0,"",F47)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 t="str">
        <f t="shared" si="48"/>
        <v>הוצאות שכר 7</v>
      </c>
      <c r="C138" s="7" t="str">
        <f>IF('תחזית רווה'!C$5=0,"",C48)</f>
        <v/>
      </c>
      <c r="D138" s="7" t="str">
        <f>IF('תחזית רווה'!D$5=0,"",D48)</f>
        <v/>
      </c>
      <c r="E138" s="7" t="str">
        <f>IF('תחזית רווה'!E$5=0,"",E48)</f>
        <v/>
      </c>
      <c r="F138" s="7" t="str">
        <f>IF('תחזית רווה'!F$5=0,"",F48)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8"/>
        <v>%</v>
      </c>
      <c r="C139" s="7" t="str">
        <f>IF('תחזית רווה'!C$5=0,"",C49)</f>
        <v/>
      </c>
      <c r="D139" s="7" t="str">
        <f>IF('תחזית רווה'!D$5=0,"",D49)</f>
        <v/>
      </c>
      <c r="E139" s="7" t="str">
        <f>IF('תחזית רווה'!E$5=0,"",E49)</f>
        <v/>
      </c>
      <c r="F139" s="7" t="str">
        <f>IF('תחזית רווה'!F$5=0,"",F49)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 t="str">
        <f t="shared" si="48"/>
        <v>הוצאות שכר 8</v>
      </c>
      <c r="C140" s="7" t="str">
        <f>IF('תחזית רווה'!C$5=0,"",C50)</f>
        <v/>
      </c>
      <c r="D140" s="7" t="str">
        <f>IF('תחזית רווה'!D$5=0,"",D50)</f>
        <v/>
      </c>
      <c r="E140" s="7" t="str">
        <f>IF('תחזית רווה'!E$5=0,"",E50)</f>
        <v/>
      </c>
      <c r="F140" s="7" t="str">
        <f>IF('תחזית רווה'!F$5=0,"",F50)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8"/>
        <v>%</v>
      </c>
      <c r="C141" s="7" t="str">
        <f>IF('תחזית רווה'!C$5=0,"",C51)</f>
        <v/>
      </c>
      <c r="D141" s="7" t="str">
        <f>IF('תחזית רווה'!D$5=0,"",D51)</f>
        <v/>
      </c>
      <c r="E141" s="7" t="str">
        <f>IF('תחזית רווה'!E$5=0,"",E51)</f>
        <v/>
      </c>
      <c r="F141" s="7" t="str">
        <f>IF('תחזית רווה'!F$5=0,"",F51)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8"/>
        <v>הוצאות קבועות</v>
      </c>
      <c r="C142" s="15" t="str">
        <f>IF('תחזית רווה'!C$5=0,"",C52)</f>
        <v/>
      </c>
      <c r="D142" s="15" t="str">
        <f>IF('תחזית רווה'!D$5=0,"",D52)</f>
        <v/>
      </c>
      <c r="E142" s="15" t="str">
        <f>IF('תחזית רווה'!E$5=0,"",E52)</f>
        <v/>
      </c>
      <c r="F142" s="15" t="str">
        <f>IF('תחזית רווה'!F$5=0,"",F52)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8"/>
        <v>%</v>
      </c>
      <c r="C143" s="7" t="str">
        <f>IF('תחזית רווה'!C$5=0,"",C53)</f>
        <v/>
      </c>
      <c r="D143" s="7" t="str">
        <f>IF('תחזית רווה'!D$5=0,"",D53)</f>
        <v/>
      </c>
      <c r="E143" s="7" t="str">
        <f>IF('תחזית רווה'!E$5=0,"",E53)</f>
        <v/>
      </c>
      <c r="F143" s="7" t="str">
        <f>IF('תחזית רווה'!F$5=0,"",F53)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8"/>
        <v>מימון</v>
      </c>
      <c r="C144" s="15" t="str">
        <f>IF('תחזית רווה'!C$5=0,"",C54)</f>
        <v/>
      </c>
      <c r="D144" s="15" t="str">
        <f>IF('תחזית רווה'!D$5=0,"",D54)</f>
        <v/>
      </c>
      <c r="E144" s="15" t="str">
        <f>IF('תחזית רווה'!E$5=0,"",E54)</f>
        <v/>
      </c>
      <c r="F144" s="15" t="str">
        <f>IF('תחזית רווה'!F$5=0,"",F54)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8"/>
        <v>%</v>
      </c>
      <c r="C145" s="7" t="str">
        <f>IF('תחזית רווה'!C$5=0,"",C55)</f>
        <v/>
      </c>
      <c r="D145" s="7" t="str">
        <f>IF('תחזית רווה'!D$5=0,"",D55)</f>
        <v/>
      </c>
      <c r="E145" s="7" t="str">
        <f>IF('תחזית רווה'!E$5=0,"",E55)</f>
        <v/>
      </c>
      <c r="F145" s="7" t="str">
        <f>IF('תחזית רווה'!F$5=0,"",F55)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8"/>
        <v>סה"כ הוצאות</v>
      </c>
      <c r="C146" s="15" t="str">
        <f>IF('תחזית רווה'!C$5=0,"",C56)</f>
        <v/>
      </c>
      <c r="D146" s="15" t="str">
        <f>IF('תחזית רווה'!D$5=0,"",D56)</f>
        <v/>
      </c>
      <c r="E146" s="15" t="str">
        <f>IF('תחזית רווה'!E$5=0,"",E56)</f>
        <v/>
      </c>
      <c r="F146" s="15" t="str">
        <f>IF('תחזית רווה'!F$5=0,"",F56)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8"/>
        <v>%</v>
      </c>
      <c r="C147" s="7" t="str">
        <f>IF('תחזית רווה'!C$5=0,"",C57)</f>
        <v/>
      </c>
      <c r="D147" s="7" t="str">
        <f>IF('תחזית רווה'!D$5=0,"",D57)</f>
        <v/>
      </c>
      <c r="E147" s="7" t="str">
        <f>IF('תחזית רווה'!E$5=0,"",E57)</f>
        <v/>
      </c>
      <c r="F147" s="7" t="str">
        <f>IF('תחזית רווה'!F$5=0,"",F57)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8"/>
        <v>רווח לפני מס</v>
      </c>
      <c r="C148" s="15" t="str">
        <f>IF('תחזית רווה'!C$5=0,"",C58)</f>
        <v/>
      </c>
      <c r="D148" s="15" t="str">
        <f>IF('תחזית רווה'!D$5=0,"",D58)</f>
        <v/>
      </c>
      <c r="E148" s="15" t="str">
        <f>IF('תחזית רווה'!E$5=0,"",E58)</f>
        <v/>
      </c>
      <c r="F148" s="15" t="str">
        <f>IF('תחזית רווה'!F$5=0,"",F58)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8"/>
        <v>%</v>
      </c>
      <c r="C149" s="7" t="str">
        <f>IF('תחזית רווה'!C$5=0,"",C59)</f>
        <v/>
      </c>
      <c r="D149" s="7" t="str">
        <f>IF('תחזית רווה'!D$5=0,"",D59)</f>
        <v/>
      </c>
      <c r="E149" s="7" t="str">
        <f>IF('תחזית רווה'!E$5=0,"",E59)</f>
        <v/>
      </c>
      <c r="F149" s="7" t="str">
        <f>IF('תחזית רווה'!F$5=0,"",F59)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8"/>
        <v>0</v>
      </c>
      <c r="C150" s="7" t="str">
        <f>IF('תחזית רווה'!C$5=0,"",C60)</f>
        <v/>
      </c>
      <c r="D150" s="7" t="str">
        <f>IF('תחזית רווה'!D$5=0,"",D60)</f>
        <v/>
      </c>
      <c r="E150" s="7" t="str">
        <f>IF('תחזית רווה'!E$5=0,"",E60)</f>
        <v/>
      </c>
      <c r="F150" s="7" t="str">
        <f>IF('תחזית רווה'!F$5=0,"",F60)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8"/>
        <v>0</v>
      </c>
      <c r="C151" s="34" t="str">
        <f>IF('תחזית רווה'!C$5=0,"",C61)</f>
        <v/>
      </c>
      <c r="D151" s="34" t="str">
        <f>IF('תחזית רווה'!D$5=0,"",D61)</f>
        <v/>
      </c>
      <c r="E151" s="34" t="str">
        <f>IF('תחזית רווה'!E$5=0,"",E61)</f>
        <v/>
      </c>
      <c r="F151" s="34" t="str">
        <f>IF('תחזית רווה'!F$5=0,"",F61)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8"/>
        <v>הוצאות תזרימיות</v>
      </c>
      <c r="C152" s="32" t="str">
        <f>IF('תחזית רווה'!C$5=0,"",C62)</f>
        <v/>
      </c>
      <c r="D152" s="32" t="str">
        <f>IF('תחזית רווה'!D$5=0,"",D62)</f>
        <v/>
      </c>
      <c r="E152" s="32" t="str">
        <f>IF('תחזית רווה'!E$5=0,"",E62)</f>
        <v/>
      </c>
      <c r="F152" s="32" t="str">
        <f>IF('תחזית רווה'!F$5=0,"",F62)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8"/>
        <v>0</v>
      </c>
      <c r="C153" s="7" t="str">
        <f>IF('תחזית רווה'!C$5=0,"",C63)</f>
        <v/>
      </c>
      <c r="D153" s="7" t="str">
        <f>IF('תחזית רווה'!D$5=0,"",D63)</f>
        <v/>
      </c>
      <c r="E153" s="7" t="str">
        <f>IF('תחזית רווה'!E$5=0,"",E63)</f>
        <v/>
      </c>
      <c r="F153" s="7" t="str">
        <f>IF('תחזית רווה'!F$5=0,"",F63)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9">O63</f>
        <v>0</v>
      </c>
    </row>
    <row r="154" spans="2:15" x14ac:dyDescent="0.25">
      <c r="B154" s="26" t="e">
        <f t="shared" si="48"/>
        <v>#REF!</v>
      </c>
      <c r="C154" s="7" t="str">
        <f>IF('תחזית רווה'!C$5=0,"",C64)</f>
        <v/>
      </c>
      <c r="D154" s="7" t="str">
        <f>IF('תחזית רווה'!D$5=0,"",D64)</f>
        <v/>
      </c>
      <c r="E154" s="7" t="str">
        <f>IF('תחזית רווה'!E$5=0,"",E64)</f>
        <v/>
      </c>
      <c r="F154" s="7" t="str">
        <f>IF('תחזית רווה'!F$5=0,"",F64)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e">
        <f t="shared" si="48"/>
        <v>#REF!</v>
      </c>
      <c r="C155" s="7" t="str">
        <f>IF('תחזית רווה'!C$5=0,"",C65)</f>
        <v/>
      </c>
      <c r="D155" s="7" t="str">
        <f>IF('תחזית רווה'!D$5=0,"",D65)</f>
        <v/>
      </c>
      <c r="E155" s="7" t="str">
        <f>IF('תחזית רווה'!E$5=0,"",E65)</f>
        <v/>
      </c>
      <c r="F155" s="7" t="str">
        <f>IF('תחזית רווה'!F$5=0,"",F65)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e">
        <f t="shared" si="48"/>
        <v>#REF!</v>
      </c>
      <c r="C156" s="7" t="str">
        <f>IF('תחזית רווה'!C$5=0,"",C66)</f>
        <v/>
      </c>
      <c r="D156" s="7" t="str">
        <f>IF('תחזית רווה'!D$5=0,"",D66)</f>
        <v/>
      </c>
      <c r="E156" s="7" t="str">
        <f>IF('תחזית רווה'!E$5=0,"",E66)</f>
        <v/>
      </c>
      <c r="F156" s="7" t="str">
        <f>IF('תחזית רווה'!F$5=0,"",F66)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e">
        <f t="shared" si="48"/>
        <v>#REF!</v>
      </c>
      <c r="C157" s="7" t="str">
        <f>IF('תחזית רווה'!C$5=0,"",C67)</f>
        <v/>
      </c>
      <c r="D157" s="7" t="str">
        <f>IF('תחזית רווה'!D$5=0,"",D67)</f>
        <v/>
      </c>
      <c r="E157" s="7" t="str">
        <f>IF('תחזית רווה'!E$5=0,"",E67)</f>
        <v/>
      </c>
      <c r="F157" s="7" t="str">
        <f>IF('תחזית רווה'!F$5=0,"",F67)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e">
        <f t="shared" si="48"/>
        <v>#REF!</v>
      </c>
      <c r="C158" s="7" t="str">
        <f>IF('תחזית רווה'!C$5=0,"",C68)</f>
        <v/>
      </c>
      <c r="D158" s="7" t="str">
        <f>IF('תחזית רווה'!D$5=0,"",D68)</f>
        <v/>
      </c>
      <c r="E158" s="7" t="str">
        <f>IF('תחזית רווה'!E$5=0,"",E68)</f>
        <v/>
      </c>
      <c r="F158" s="7" t="str">
        <f>IF('תחזית רווה'!F$5=0,"",F68)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e">
        <f t="shared" si="48"/>
        <v>#REF!</v>
      </c>
      <c r="C159" s="7" t="str">
        <f>IF('תחזית רווה'!C$5=0,"",C69)</f>
        <v/>
      </c>
      <c r="D159" s="7" t="str">
        <f>IF('תחזית רווה'!D$5=0,"",D69)</f>
        <v/>
      </c>
      <c r="E159" s="7" t="str">
        <f>IF('תחזית רווה'!E$5=0,"",E69)</f>
        <v/>
      </c>
      <c r="F159" s="7" t="str">
        <f>IF('תחזית רווה'!F$5=0,"",F69)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e">
        <f t="shared" si="48"/>
        <v>#REF!</v>
      </c>
      <c r="C160" s="7" t="str">
        <f>IF('תחזית רווה'!C$5=0,"",C70)</f>
        <v/>
      </c>
      <c r="D160" s="7" t="str">
        <f>IF('תחזית רווה'!D$5=0,"",D70)</f>
        <v/>
      </c>
      <c r="E160" s="7" t="str">
        <f>IF('תחזית רווה'!E$5=0,"",E70)</f>
        <v/>
      </c>
      <c r="F160" s="7" t="str">
        <f>IF('תחזית רווה'!F$5=0,"",F70)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e">
        <f t="shared" si="48"/>
        <v>#REF!</v>
      </c>
      <c r="C161" s="7" t="str">
        <f>IF('תחזית רווה'!C$5=0,"",C71)</f>
        <v/>
      </c>
      <c r="D161" s="7" t="str">
        <f>IF('תחזית רווה'!D$5=0,"",D71)</f>
        <v/>
      </c>
      <c r="E161" s="7" t="str">
        <f>IF('תחזית רווה'!E$5=0,"",E71)</f>
        <v/>
      </c>
      <c r="F161" s="7" t="str">
        <f>IF('תחזית רווה'!F$5=0,"",F71)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e">
        <f t="shared" si="48"/>
        <v>#REF!</v>
      </c>
      <c r="C162" s="7" t="str">
        <f>IF('תחזית רווה'!C$5=0,"",C72)</f>
        <v/>
      </c>
      <c r="D162" s="7" t="str">
        <f>IF('תחזית רווה'!D$5=0,"",D72)</f>
        <v/>
      </c>
      <c r="E162" s="7" t="str">
        <f>IF('תחזית רווה'!E$5=0,"",E72)</f>
        <v/>
      </c>
      <c r="F162" s="7" t="str">
        <f>IF('תחזית רווה'!F$5=0,"",F72)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e">
        <f t="shared" si="48"/>
        <v>#REF!</v>
      </c>
      <c r="C163" s="7" t="str">
        <f>IF('תחזית רווה'!C$5=0,"",C73)</f>
        <v/>
      </c>
      <c r="D163" s="7" t="str">
        <f>IF('תחזית רווה'!D$5=0,"",D73)</f>
        <v/>
      </c>
      <c r="E163" s="7" t="str">
        <f>IF('תחזית רווה'!E$5=0,"",E73)</f>
        <v/>
      </c>
      <c r="F163" s="7" t="str">
        <f>IF('תחזית רווה'!F$5=0,"",F73)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e">
        <f t="shared" si="48"/>
        <v>#REF!</v>
      </c>
      <c r="C164" s="7" t="str">
        <f>IF('תחזית רווה'!C$5=0,"",C74)</f>
        <v/>
      </c>
      <c r="D164" s="7" t="str">
        <f>IF('תחזית רווה'!D$5=0,"",D74)</f>
        <v/>
      </c>
      <c r="E164" s="7" t="str">
        <f>IF('תחזית רווה'!E$5=0,"",E74)</f>
        <v/>
      </c>
      <c r="F164" s="7" t="str">
        <f>IF('תחזית רווה'!F$5=0,"",F74)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e">
        <f t="shared" si="48"/>
        <v>#REF!</v>
      </c>
      <c r="C165" s="7" t="str">
        <f>IF('תחזית רווה'!C$5=0,"",C75)</f>
        <v/>
      </c>
      <c r="D165" s="7" t="str">
        <f>IF('תחזית רווה'!D$5=0,"",D75)</f>
        <v/>
      </c>
      <c r="E165" s="7" t="str">
        <f>IF('תחזית רווה'!E$5=0,"",E75)</f>
        <v/>
      </c>
      <c r="F165" s="7" t="str">
        <f>IF('תחזית רווה'!F$5=0,"",F75)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e">
        <f t="shared" si="48"/>
        <v>#REF!</v>
      </c>
      <c r="C166" s="7" t="str">
        <f>IF('תחזית רווה'!C$5=0,"",C76)</f>
        <v/>
      </c>
      <c r="D166" s="7" t="str">
        <f>IF('תחזית רווה'!D$5=0,"",D76)</f>
        <v/>
      </c>
      <c r="E166" s="7" t="str">
        <f>IF('תחזית רווה'!E$5=0,"",E76)</f>
        <v/>
      </c>
      <c r="F166" s="7" t="str">
        <f>IF('תחזית רווה'!F$5=0,"",F76)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e">
        <f t="shared" si="48"/>
        <v>#REF!</v>
      </c>
      <c r="C167" s="7" t="str">
        <f>IF('תחזית רווה'!C$5=0,"",C77)</f>
        <v/>
      </c>
      <c r="D167" s="7" t="str">
        <f>IF('תחזית רווה'!D$5=0,"",D77)</f>
        <v/>
      </c>
      <c r="E167" s="7" t="str">
        <f>IF('תחזית רווה'!E$5=0,"",E77)</f>
        <v/>
      </c>
      <c r="F167" s="7" t="str">
        <f>IF('תחזית רווה'!F$5=0,"",F77)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e">
        <f t="shared" si="48"/>
        <v>#REF!</v>
      </c>
      <c r="C168" s="7" t="str">
        <f>IF('תחזית רווה'!C$5=0,"",C78)</f>
        <v/>
      </c>
      <c r="D168" s="7" t="str">
        <f>IF('תחזית רווה'!D$5=0,"",D78)</f>
        <v/>
      </c>
      <c r="E168" s="7" t="str">
        <f>IF('תחזית רווה'!E$5=0,"",E78)</f>
        <v/>
      </c>
      <c r="F168" s="7" t="str">
        <f>IF('תחזית רווה'!F$5=0,"",F78)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e">
        <f>B79</f>
        <v>#REF!</v>
      </c>
      <c r="C169" s="7" t="str">
        <f>IF('תחזית רווה'!C$5=0,"",C79)</f>
        <v/>
      </c>
      <c r="D169" s="7" t="str">
        <f>IF('תחזית רווה'!D$5=0,"",D79)</f>
        <v/>
      </c>
      <c r="E169" s="7" t="str">
        <f>IF('תחזית רווה'!E$5=0,"",E79)</f>
        <v/>
      </c>
      <c r="F169" s="7" t="str">
        <f>IF('תחזית רווה'!F$5=0,"",F79)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e">
        <f t="shared" si="48"/>
        <v>#REF!</v>
      </c>
      <c r="C170" s="7" t="str">
        <f>IF('תחזית רווה'!C$5=0,"",C80)</f>
        <v/>
      </c>
      <c r="D170" s="7" t="str">
        <f>IF('תחזית רווה'!D$5=0,"",D80)</f>
        <v/>
      </c>
      <c r="E170" s="7" t="str">
        <f>IF('תחזית רווה'!E$5=0,"",E80)</f>
        <v/>
      </c>
      <c r="F170" s="7" t="str">
        <f>IF('תחזית רווה'!F$5=0,"",F80)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e">
        <f t="shared" si="48"/>
        <v>#REF!</v>
      </c>
      <c r="C171" s="7" t="str">
        <f>IF('תחזית רווה'!C$5=0,"",C81)</f>
        <v/>
      </c>
      <c r="D171" s="7" t="str">
        <f>IF('תחזית רווה'!D$5=0,"",D81)</f>
        <v/>
      </c>
      <c r="E171" s="7" t="str">
        <f>IF('תחזית רווה'!E$5=0,"",E81)</f>
        <v/>
      </c>
      <c r="F171" s="7" t="str">
        <f>IF('תחזית רווה'!F$5=0,"",F81)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e">
        <f t="shared" ref="B172:B179" si="50">B82</f>
        <v>#REF!</v>
      </c>
      <c r="C172" s="7" t="str">
        <f>IF('תחזית רווה'!C$5=0,"",C82)</f>
        <v/>
      </c>
      <c r="D172" s="7" t="str">
        <f>IF('תחזית רווה'!D$5=0,"",D82)</f>
        <v/>
      </c>
      <c r="E172" s="7" t="str">
        <f>IF('תחזית רווה'!E$5=0,"",E82)</f>
        <v/>
      </c>
      <c r="F172" s="7" t="str">
        <f>IF('תחזית רווה'!F$5=0,"",F82)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e">
        <f t="shared" si="50"/>
        <v>#REF!</v>
      </c>
      <c r="C173" s="7" t="str">
        <f>IF('תחזית רווה'!C$5=0,"",C83)</f>
        <v/>
      </c>
      <c r="D173" s="7" t="str">
        <f>IF('תחזית רווה'!D$5=0,"",D83)</f>
        <v/>
      </c>
      <c r="E173" s="7" t="str">
        <f>IF('תחזית רווה'!E$5=0,"",E83)</f>
        <v/>
      </c>
      <c r="F173" s="7" t="str">
        <f>IF('תחזית רווה'!F$5=0,"",F83)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e">
        <f t="shared" si="50"/>
        <v>#REF!</v>
      </c>
      <c r="C174" s="7" t="str">
        <f>IF('תחזית רווה'!C$5=0,"",C84)</f>
        <v/>
      </c>
      <c r="D174" s="7" t="str">
        <f>IF('תחזית רווה'!D$5=0,"",D84)</f>
        <v/>
      </c>
      <c r="E174" s="7" t="str">
        <f>IF('תחזית רווה'!E$5=0,"",E84)</f>
        <v/>
      </c>
      <c r="F174" s="7" t="str">
        <f>IF('תחזית רווה'!F$5=0,"",F84)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e">
        <f t="shared" si="50"/>
        <v>#REF!</v>
      </c>
      <c r="C175" s="7" t="str">
        <f>IF('תחזית רווה'!C$5=0,"",C85)</f>
        <v/>
      </c>
      <c r="D175" s="7" t="str">
        <f>IF('תחזית רווה'!D$5=0,"",D85)</f>
        <v/>
      </c>
      <c r="E175" s="7" t="str">
        <f>IF('תחזית רווה'!E$5=0,"",E85)</f>
        <v/>
      </c>
      <c r="F175" s="7" t="str">
        <f>IF('תחזית רווה'!F$5=0,"",F85)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e">
        <f t="shared" si="50"/>
        <v>#REF!</v>
      </c>
      <c r="C176" s="7" t="str">
        <f>IF('תחזית רווה'!C$5=0,"",C86)</f>
        <v/>
      </c>
      <c r="D176" s="7" t="str">
        <f>IF('תחזית רווה'!D$5=0,"",D86)</f>
        <v/>
      </c>
      <c r="E176" s="7" t="str">
        <f>IF('תחזית רווה'!E$5=0,"",E86)</f>
        <v/>
      </c>
      <c r="F176" s="7" t="str">
        <f>IF('תחזית רווה'!F$5=0,"",F86)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e">
        <f t="shared" si="50"/>
        <v>#REF!</v>
      </c>
      <c r="C177" s="7" t="str">
        <f>IF('תחזית רווה'!C$5=0,"",C87)</f>
        <v/>
      </c>
      <c r="D177" s="7" t="str">
        <f>IF('תחזית רווה'!D$5=0,"",D87)</f>
        <v/>
      </c>
      <c r="E177" s="7" t="str">
        <f>IF('תחזית רווה'!E$5=0,"",E87)</f>
        <v/>
      </c>
      <c r="F177" s="7" t="str">
        <f>IF('תחזית רווה'!F$5=0,"",F87)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e">
        <f t="shared" si="50"/>
        <v>#REF!</v>
      </c>
      <c r="C178" s="7" t="str">
        <f>IF('תחזית רווה'!C$5=0,"",C88)</f>
        <v/>
      </c>
      <c r="D178" s="7" t="str">
        <f>IF('תחזית רווה'!D$5=0,"",D88)</f>
        <v/>
      </c>
      <c r="E178" s="7" t="str">
        <f>IF('תחזית רווה'!E$5=0,"",E88)</f>
        <v/>
      </c>
      <c r="F178" s="7" t="str">
        <f>IF('תחזית רווה'!F$5=0,"",F88)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e">
        <f t="shared" si="50"/>
        <v>#REF!</v>
      </c>
      <c r="C179" s="34" t="str">
        <f>IF('תחזית רווה'!C$5=0,"",C89)</f>
        <v/>
      </c>
      <c r="D179" s="34" t="str">
        <f>IF('תחזית רווה'!D$5=0,"",D89)</f>
        <v/>
      </c>
      <c r="E179" s="34" t="str">
        <f>IF('תחזית רווה'!E$5=0,"",E89)</f>
        <v/>
      </c>
      <c r="F179" s="34" t="str">
        <f>IF('תחזית רווה'!F$5=0,"",F89)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79"/>
  <sheetViews>
    <sheetView showGridLines="0" rightToLeft="1" zoomScale="70" zoomScaleNormal="70" zoomScaleSheetLayoutView="7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B4" sqref="B4:B59"/>
    </sheetView>
  </sheetViews>
  <sheetFormatPr defaultColWidth="9" defaultRowHeight="13.5" outlineLevelRow="1" x14ac:dyDescent="0.25"/>
  <cols>
    <col min="1" max="1" width="2" style="1" customWidth="1"/>
    <col min="2" max="2" width="36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7" x14ac:dyDescent="0.25">
      <c r="B2" s="13" t="s">
        <v>18</v>
      </c>
      <c r="C2" s="25" t="e">
        <f>C4</f>
        <v>#VALUE!</v>
      </c>
    </row>
    <row r="3" spans="1:17" ht="18" customHeight="1" thickBot="1" x14ac:dyDescent="0.3"/>
    <row r="4" spans="1:17" x14ac:dyDescent="0.25">
      <c r="B4" s="38"/>
      <c r="C4" s="39" t="e">
        <f>DATE(YEAR('תחזית רווה'!C4)-1,MONTH('תחזית רווה'!C4),DAY(1))</f>
        <v>#VALUE!</v>
      </c>
      <c r="D4" s="39" t="e">
        <f>DATE(YEAR(C4),MONTH(C4)+1,DAY(1))</f>
        <v>#VALUE!</v>
      </c>
      <c r="E4" s="39" t="e">
        <f t="shared" ref="E4:N4" si="0">DATE(YEAR(D4),MONTH(D4)+1,DAY(1))</f>
        <v>#VALUE!</v>
      </c>
      <c r="F4" s="39" t="e">
        <f t="shared" si="0"/>
        <v>#VALUE!</v>
      </c>
      <c r="G4" s="39" t="e">
        <f t="shared" si="0"/>
        <v>#VALUE!</v>
      </c>
      <c r="H4" s="39" t="e">
        <f t="shared" si="0"/>
        <v>#VALUE!</v>
      </c>
      <c r="I4" s="39" t="e">
        <f t="shared" si="0"/>
        <v>#VALUE!</v>
      </c>
      <c r="J4" s="39" t="e">
        <f t="shared" si="0"/>
        <v>#VALUE!</v>
      </c>
      <c r="K4" s="39" t="e">
        <f t="shared" si="0"/>
        <v>#VALUE!</v>
      </c>
      <c r="L4" s="39" t="e">
        <f t="shared" si="0"/>
        <v>#VALUE!</v>
      </c>
      <c r="M4" s="39" t="e">
        <f t="shared" si="0"/>
        <v>#VALUE!</v>
      </c>
      <c r="N4" s="39" t="e">
        <f t="shared" si="0"/>
        <v>#VALUE!</v>
      </c>
      <c r="O4" s="39" t="s">
        <v>1</v>
      </c>
      <c r="P4" s="40" t="s">
        <v>2</v>
      </c>
    </row>
    <row r="5" spans="1:17" x14ac:dyDescent="0.25">
      <c r="B5" s="28" t="str">
        <f>'תחזית רווה'!B5</f>
        <v>סה"כ הכנסות</v>
      </c>
      <c r="C5" s="7">
        <f>C6+C8+C10+C12+C14</f>
        <v>0</v>
      </c>
      <c r="D5" s="7">
        <f t="shared" ref="D5:N5" si="1">D6+D8+D10+D12+D14</f>
        <v>0</v>
      </c>
      <c r="E5" s="7">
        <f t="shared" si="1"/>
        <v>0</v>
      </c>
      <c r="F5" s="7">
        <f t="shared" si="1"/>
        <v>0</v>
      </c>
      <c r="G5" s="7">
        <f t="shared" si="1"/>
        <v>0</v>
      </c>
      <c r="H5" s="7">
        <f t="shared" si="1"/>
        <v>0</v>
      </c>
      <c r="I5" s="7">
        <f t="shared" si="1"/>
        <v>0</v>
      </c>
      <c r="J5" s="7">
        <f t="shared" si="1"/>
        <v>0</v>
      </c>
      <c r="K5" s="7">
        <f t="shared" si="1"/>
        <v>0</v>
      </c>
      <c r="L5" s="7">
        <f t="shared" si="1"/>
        <v>0</v>
      </c>
      <c r="M5" s="7">
        <f t="shared" si="1"/>
        <v>0</v>
      </c>
      <c r="N5" s="7">
        <f t="shared" si="1"/>
        <v>0</v>
      </c>
      <c r="O5" s="8">
        <f>SUM(C5:N5)</f>
        <v>0</v>
      </c>
      <c r="P5" s="41">
        <f>IFERROR(O5/(12-COUNTIF(C5:N5,0)),0)</f>
        <v>0</v>
      </c>
    </row>
    <row r="6" spans="1:17" ht="14.25" customHeight="1" outlineLevel="1" x14ac:dyDescent="0.25">
      <c r="A6" s="24"/>
      <c r="B6" s="26" t="str">
        <f>'תחזית רווה'!B6</f>
        <v>הכנסות 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>
        <f>SUM(C6:N6)</f>
        <v>0</v>
      </c>
      <c r="P6" s="42">
        <f>IFERROR(O6/(COUNTA(C6:N6)),0)</f>
        <v>0</v>
      </c>
    </row>
    <row r="7" spans="1:17" ht="14.25" customHeight="1" outlineLevel="1" x14ac:dyDescent="0.25">
      <c r="A7" s="24"/>
      <c r="B7" s="26" t="str">
        <f>'תחזית רווה'!B7</f>
        <v>%</v>
      </c>
      <c r="C7" s="11" t="str">
        <f>IFERROR(C6/C$5,"")</f>
        <v/>
      </c>
      <c r="D7" s="11" t="str">
        <f t="shared" ref="D7:P7" si="2">IFERROR(D6/D$5,"")</f>
        <v/>
      </c>
      <c r="E7" s="11" t="str">
        <f t="shared" si="2"/>
        <v/>
      </c>
      <c r="F7" s="11" t="str">
        <f t="shared" si="2"/>
        <v/>
      </c>
      <c r="G7" s="11" t="str">
        <f t="shared" si="2"/>
        <v/>
      </c>
      <c r="H7" s="11" t="str">
        <f t="shared" si="2"/>
        <v/>
      </c>
      <c r="I7" s="11" t="str">
        <f t="shared" si="2"/>
        <v/>
      </c>
      <c r="J7" s="11" t="str">
        <f t="shared" si="2"/>
        <v/>
      </c>
      <c r="K7" s="11" t="str">
        <f t="shared" si="2"/>
        <v/>
      </c>
      <c r="L7" s="11" t="str">
        <f t="shared" si="2"/>
        <v/>
      </c>
      <c r="M7" s="11" t="str">
        <f t="shared" si="2"/>
        <v/>
      </c>
      <c r="N7" s="11" t="str">
        <f t="shared" si="2"/>
        <v/>
      </c>
      <c r="O7" s="14" t="str">
        <f t="shared" si="2"/>
        <v/>
      </c>
      <c r="P7" s="27" t="str">
        <f t="shared" si="2"/>
        <v/>
      </c>
    </row>
    <row r="8" spans="1:17" ht="14.25" customHeight="1" outlineLevel="1" x14ac:dyDescent="0.25">
      <c r="A8" s="24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7" ht="14.25" customHeight="1" outlineLevel="1" x14ac:dyDescent="0.25">
      <c r="A9" s="24"/>
      <c r="B9" s="26" t="str">
        <f>'תחזית רווה'!B9</f>
        <v>%</v>
      </c>
      <c r="C9" s="11" t="str">
        <f>IFERROR(C8/C$5,"")</f>
        <v/>
      </c>
      <c r="D9" s="11" t="str">
        <f t="shared" ref="D9:P9" si="3">IFERROR(D8/D$5,"")</f>
        <v/>
      </c>
      <c r="E9" s="11" t="str">
        <f t="shared" si="3"/>
        <v/>
      </c>
      <c r="F9" s="11" t="str">
        <f t="shared" si="3"/>
        <v/>
      </c>
      <c r="G9" s="11" t="str">
        <f t="shared" si="3"/>
        <v/>
      </c>
      <c r="H9" s="11" t="str">
        <f t="shared" si="3"/>
        <v/>
      </c>
      <c r="I9" s="11" t="str">
        <f t="shared" si="3"/>
        <v/>
      </c>
      <c r="J9" s="11" t="str">
        <f t="shared" si="3"/>
        <v/>
      </c>
      <c r="K9" s="11" t="str">
        <f t="shared" si="3"/>
        <v/>
      </c>
      <c r="L9" s="11" t="str">
        <f t="shared" si="3"/>
        <v/>
      </c>
      <c r="M9" s="11" t="str">
        <f t="shared" si="3"/>
        <v/>
      </c>
      <c r="N9" s="11" t="str">
        <f t="shared" si="3"/>
        <v/>
      </c>
      <c r="O9" s="14" t="str">
        <f t="shared" si="3"/>
        <v/>
      </c>
      <c r="P9" s="27" t="str">
        <f t="shared" si="3"/>
        <v/>
      </c>
    </row>
    <row r="10" spans="1:17" ht="14.25" customHeight="1" outlineLevel="1" x14ac:dyDescent="0.25">
      <c r="A10" s="24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7" ht="14.25" customHeight="1" outlineLevel="1" x14ac:dyDescent="0.25">
      <c r="A11" s="24"/>
      <c r="B11" s="26" t="str">
        <f>'תחזית רווה'!B11</f>
        <v>%</v>
      </c>
      <c r="C11" s="11" t="str">
        <f>IFERROR(C10/C$5,"")</f>
        <v/>
      </c>
      <c r="D11" s="11" t="str">
        <f t="shared" ref="D11:P11" si="4">IFERROR(D10/D$5,"")</f>
        <v/>
      </c>
      <c r="E11" s="11" t="str">
        <f t="shared" si="4"/>
        <v/>
      </c>
      <c r="F11" s="11" t="str">
        <f t="shared" si="4"/>
        <v/>
      </c>
      <c r="G11" s="11" t="str">
        <f t="shared" si="4"/>
        <v/>
      </c>
      <c r="H11" s="11" t="str">
        <f t="shared" si="4"/>
        <v/>
      </c>
      <c r="I11" s="11" t="str">
        <f t="shared" si="4"/>
        <v/>
      </c>
      <c r="J11" s="11" t="str">
        <f t="shared" si="4"/>
        <v/>
      </c>
      <c r="K11" s="11" t="str">
        <f t="shared" si="4"/>
        <v/>
      </c>
      <c r="L11" s="11" t="str">
        <f t="shared" si="4"/>
        <v/>
      </c>
      <c r="M11" s="11" t="str">
        <f t="shared" si="4"/>
        <v/>
      </c>
      <c r="N11" s="11" t="str">
        <f t="shared" si="4"/>
        <v/>
      </c>
      <c r="O11" s="14" t="str">
        <f t="shared" si="4"/>
        <v/>
      </c>
      <c r="P11" s="27" t="str">
        <f t="shared" si="4"/>
        <v/>
      </c>
      <c r="Q11" s="20"/>
    </row>
    <row r="12" spans="1:17" ht="14.25" customHeight="1" outlineLevel="1" x14ac:dyDescent="0.25">
      <c r="A12" s="24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7" ht="14.25" customHeight="1" outlineLevel="1" x14ac:dyDescent="0.25">
      <c r="A13" s="24"/>
      <c r="B13" s="26" t="str">
        <f>'תחזית רווה'!B13</f>
        <v>%</v>
      </c>
      <c r="C13" s="11" t="str">
        <f>IFERROR(C12/C$5,"")</f>
        <v/>
      </c>
      <c r="D13" s="11" t="str">
        <f t="shared" ref="D13:P13" si="5">IFERROR(D12/D$5,"")</f>
        <v/>
      </c>
      <c r="E13" s="11" t="str">
        <f t="shared" si="5"/>
        <v/>
      </c>
      <c r="F13" s="11" t="str">
        <f t="shared" si="5"/>
        <v/>
      </c>
      <c r="G13" s="11" t="str">
        <f t="shared" si="5"/>
        <v/>
      </c>
      <c r="H13" s="11" t="str">
        <f t="shared" si="5"/>
        <v/>
      </c>
      <c r="I13" s="11" t="str">
        <f t="shared" si="5"/>
        <v/>
      </c>
      <c r="J13" s="11" t="str">
        <f t="shared" si="5"/>
        <v/>
      </c>
      <c r="K13" s="11" t="str">
        <f t="shared" si="5"/>
        <v/>
      </c>
      <c r="L13" s="11" t="str">
        <f t="shared" si="5"/>
        <v/>
      </c>
      <c r="M13" s="11" t="str">
        <f t="shared" si="5"/>
        <v/>
      </c>
      <c r="N13" s="11" t="str">
        <f t="shared" si="5"/>
        <v/>
      </c>
      <c r="O13" s="14" t="str">
        <f t="shared" si="5"/>
        <v/>
      </c>
      <c r="P13" s="27" t="str">
        <f t="shared" si="5"/>
        <v/>
      </c>
    </row>
    <row r="14" spans="1:17" ht="14.25" customHeight="1" outlineLevel="1" x14ac:dyDescent="0.25">
      <c r="A14" s="24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7" ht="14.25" customHeight="1" outlineLevel="1" x14ac:dyDescent="0.25">
      <c r="A15" s="22"/>
      <c r="B15" s="26" t="str">
        <f>'תחזית רווה'!B15</f>
        <v>%</v>
      </c>
      <c r="C15" s="11" t="str">
        <f t="shared" ref="C15:N15" si="6">IFERROR(C14/C$5,"")</f>
        <v/>
      </c>
      <c r="D15" s="11" t="str">
        <f t="shared" si="6"/>
        <v/>
      </c>
      <c r="E15" s="11" t="str">
        <f t="shared" si="6"/>
        <v/>
      </c>
      <c r="F15" s="11" t="str">
        <f t="shared" si="6"/>
        <v/>
      </c>
      <c r="G15" s="11" t="str">
        <f t="shared" si="6"/>
        <v/>
      </c>
      <c r="H15" s="11" t="str">
        <f t="shared" si="6"/>
        <v/>
      </c>
      <c r="I15" s="11" t="str">
        <f t="shared" si="6"/>
        <v/>
      </c>
      <c r="J15" s="11" t="str">
        <f t="shared" si="6"/>
        <v/>
      </c>
      <c r="K15" s="11" t="str">
        <f t="shared" si="6"/>
        <v/>
      </c>
      <c r="L15" s="11" t="str">
        <f t="shared" si="6"/>
        <v/>
      </c>
      <c r="M15" s="11" t="str">
        <f t="shared" si="6"/>
        <v/>
      </c>
      <c r="N15" s="11" t="str">
        <f t="shared" si="6"/>
        <v/>
      </c>
      <c r="O15" s="14" t="str">
        <f>IFERROR(O14/O$5,"")</f>
        <v/>
      </c>
      <c r="P15" s="27" t="str">
        <f>IFERROR(P14/P$5,"")</f>
        <v/>
      </c>
    </row>
    <row r="16" spans="1:17" x14ac:dyDescent="0.25">
      <c r="B16" s="43" t="str">
        <f>'תחזית רווה'!B16</f>
        <v>סה"כ עלות המכר</v>
      </c>
      <c r="C16" s="15">
        <f>C20+C22+C24+C26+C28+(C18-C30)</f>
        <v>0</v>
      </c>
      <c r="D16" s="15">
        <f t="shared" ref="D16:N16" si="7">D20+D22+D24+D26+D28+(D18-D30)</f>
        <v>0</v>
      </c>
      <c r="E16" s="15">
        <f t="shared" si="7"/>
        <v>0</v>
      </c>
      <c r="F16" s="15">
        <f t="shared" si="7"/>
        <v>0</v>
      </c>
      <c r="G16" s="15">
        <f t="shared" si="7"/>
        <v>0</v>
      </c>
      <c r="H16" s="15">
        <f t="shared" si="7"/>
        <v>0</v>
      </c>
      <c r="I16" s="15">
        <f t="shared" si="7"/>
        <v>0</v>
      </c>
      <c r="J16" s="15">
        <f t="shared" si="7"/>
        <v>0</v>
      </c>
      <c r="K16" s="15">
        <f t="shared" si="7"/>
        <v>0</v>
      </c>
      <c r="L16" s="15">
        <f t="shared" si="7"/>
        <v>0</v>
      </c>
      <c r="M16" s="15">
        <f t="shared" si="7"/>
        <v>0</v>
      </c>
      <c r="N16" s="15">
        <f t="shared" si="7"/>
        <v>0</v>
      </c>
      <c r="O16" s="16">
        <f>SUM(C16:N16)</f>
        <v>0</v>
      </c>
      <c r="P16" s="44">
        <f>IFERROR(O16/(12-COUNTIF(C16:N16,0)),0)</f>
        <v>0</v>
      </c>
    </row>
    <row r="17" spans="2:16" x14ac:dyDescent="0.25">
      <c r="B17" s="26" t="str">
        <f>'תחזית רווה'!B17</f>
        <v>%</v>
      </c>
      <c r="C17" s="11" t="str">
        <f>IFERROR(C16/C$5,"")</f>
        <v/>
      </c>
      <c r="D17" s="11" t="str">
        <f t="shared" ref="D17:O31" si="8">IFERROR(D16/D$5,"")</f>
        <v/>
      </c>
      <c r="E17" s="11" t="str">
        <f t="shared" si="8"/>
        <v/>
      </c>
      <c r="F17" s="11" t="str">
        <f t="shared" si="8"/>
        <v/>
      </c>
      <c r="G17" s="11" t="str">
        <f t="shared" si="8"/>
        <v/>
      </c>
      <c r="H17" s="11" t="str">
        <f t="shared" si="8"/>
        <v/>
      </c>
      <c r="I17" s="11" t="str">
        <f t="shared" si="8"/>
        <v/>
      </c>
      <c r="J17" s="11" t="str">
        <f t="shared" si="8"/>
        <v/>
      </c>
      <c r="K17" s="11" t="str">
        <f t="shared" si="8"/>
        <v/>
      </c>
      <c r="L17" s="11" t="str">
        <f t="shared" si="8"/>
        <v/>
      </c>
      <c r="M17" s="11" t="str">
        <f t="shared" si="8"/>
        <v/>
      </c>
      <c r="N17" s="11" t="str">
        <f t="shared" si="8"/>
        <v/>
      </c>
      <c r="O17" s="14" t="str">
        <f t="shared" si="8"/>
        <v/>
      </c>
      <c r="P17" s="27" t="str">
        <f>IFERROR(P16/P$5,"")</f>
        <v/>
      </c>
    </row>
    <row r="18" spans="2:16" ht="14.25" customHeight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t="14.25" customHeight="1" outlineLevel="1" x14ac:dyDescent="0.25">
      <c r="B19" s="26" t="str">
        <f>'תחזית רווה'!B19</f>
        <v>%</v>
      </c>
      <c r="C19" s="11" t="str">
        <f>IFERROR(C18/C$5,"")</f>
        <v/>
      </c>
      <c r="D19" s="11" t="str">
        <f t="shared" ref="D19:O19" si="9">IFERROR(D18/D$5,"")</f>
        <v/>
      </c>
      <c r="E19" s="11" t="str">
        <f t="shared" si="9"/>
        <v/>
      </c>
      <c r="F19" s="11" t="str">
        <f t="shared" si="9"/>
        <v/>
      </c>
      <c r="G19" s="11" t="str">
        <f t="shared" si="9"/>
        <v/>
      </c>
      <c r="H19" s="11" t="str">
        <f t="shared" si="9"/>
        <v/>
      </c>
      <c r="I19" s="11" t="str">
        <f t="shared" si="9"/>
        <v/>
      </c>
      <c r="J19" s="11" t="str">
        <f t="shared" si="9"/>
        <v/>
      </c>
      <c r="K19" s="11" t="str">
        <f t="shared" si="9"/>
        <v/>
      </c>
      <c r="L19" s="11" t="str">
        <f t="shared" si="9"/>
        <v/>
      </c>
      <c r="M19" s="11" t="str">
        <f t="shared" si="9"/>
        <v/>
      </c>
      <c r="N19" s="11" t="str">
        <f t="shared" si="9"/>
        <v/>
      </c>
      <c r="O19" s="14" t="str">
        <f t="shared" si="9"/>
        <v/>
      </c>
      <c r="P19" s="27" t="str">
        <f>IFERROR(P18/P$5,"")</f>
        <v/>
      </c>
    </row>
    <row r="20" spans="2:16" ht="14.25" customHeight="1" outlineLevel="1" x14ac:dyDescent="0.25">
      <c r="B20" s="26" t="str">
        <f>'תחזית רווה'!B20</f>
        <v>עלות המכר 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0">
        <f>SUM(C20:N20)</f>
        <v>0</v>
      </c>
      <c r="P20" s="42">
        <f>IFERROR(O20/(COUNTA(C20:N20)),0)</f>
        <v>0</v>
      </c>
    </row>
    <row r="21" spans="2:16" ht="14.25" customHeight="1" outlineLevel="1" x14ac:dyDescent="0.25">
      <c r="B21" s="26" t="str">
        <f>'תחזית רווה'!B21</f>
        <v>%</v>
      </c>
      <c r="C21" s="11" t="str">
        <f>IFERROR(C20/C$5,"")</f>
        <v/>
      </c>
      <c r="D21" s="11" t="str">
        <f t="shared" si="8"/>
        <v/>
      </c>
      <c r="E21" s="11" t="str">
        <f t="shared" si="8"/>
        <v/>
      </c>
      <c r="F21" s="11" t="str">
        <f t="shared" si="8"/>
        <v/>
      </c>
      <c r="G21" s="11" t="str">
        <f t="shared" si="8"/>
        <v/>
      </c>
      <c r="H21" s="11" t="str">
        <f t="shared" si="8"/>
        <v/>
      </c>
      <c r="I21" s="11" t="str">
        <f t="shared" si="8"/>
        <v/>
      </c>
      <c r="J21" s="11" t="str">
        <f t="shared" si="8"/>
        <v/>
      </c>
      <c r="K21" s="11" t="str">
        <f t="shared" si="8"/>
        <v/>
      </c>
      <c r="L21" s="11" t="str">
        <f t="shared" si="8"/>
        <v/>
      </c>
      <c r="M21" s="11" t="str">
        <f t="shared" si="8"/>
        <v/>
      </c>
      <c r="N21" s="11" t="str">
        <f t="shared" si="8"/>
        <v/>
      </c>
      <c r="O21" s="14" t="str">
        <f t="shared" si="8"/>
        <v/>
      </c>
      <c r="P21" s="27" t="str">
        <f>IFERROR(P20/P$5,"")</f>
        <v/>
      </c>
    </row>
    <row r="22" spans="2:16" ht="14.25" customHeight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t="14.25" customHeight="1" outlineLevel="1" x14ac:dyDescent="0.25">
      <c r="B23" s="26" t="str">
        <f>'תחזית רווה'!B23</f>
        <v>%</v>
      </c>
      <c r="C23" s="11" t="str">
        <f>IFERROR(C22/C$5,"")</f>
        <v/>
      </c>
      <c r="D23" s="11" t="str">
        <f t="shared" si="8"/>
        <v/>
      </c>
      <c r="E23" s="11" t="str">
        <f t="shared" si="8"/>
        <v/>
      </c>
      <c r="F23" s="11" t="str">
        <f t="shared" si="8"/>
        <v/>
      </c>
      <c r="G23" s="11" t="str">
        <f t="shared" si="8"/>
        <v/>
      </c>
      <c r="H23" s="11" t="str">
        <f t="shared" si="8"/>
        <v/>
      </c>
      <c r="I23" s="11" t="str">
        <f t="shared" si="8"/>
        <v/>
      </c>
      <c r="J23" s="11" t="str">
        <f t="shared" si="8"/>
        <v/>
      </c>
      <c r="K23" s="11" t="str">
        <f t="shared" si="8"/>
        <v/>
      </c>
      <c r="L23" s="11" t="str">
        <f t="shared" si="8"/>
        <v/>
      </c>
      <c r="M23" s="11" t="str">
        <f t="shared" si="8"/>
        <v/>
      </c>
      <c r="N23" s="11" t="str">
        <f t="shared" si="8"/>
        <v/>
      </c>
      <c r="O23" s="14" t="str">
        <f t="shared" si="8"/>
        <v/>
      </c>
      <c r="P23" s="27" t="str">
        <f>IFERROR(P22/P$5,"")</f>
        <v/>
      </c>
    </row>
    <row r="24" spans="2:16" ht="14.25" customHeight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t="14.25" customHeight="1" outlineLevel="1" x14ac:dyDescent="0.25">
      <c r="B25" s="26" t="str">
        <f>'תחזית רווה'!B25</f>
        <v>%</v>
      </c>
      <c r="C25" s="11" t="str">
        <f>IFERROR(C24/C$5,"")</f>
        <v/>
      </c>
      <c r="D25" s="11" t="str">
        <f t="shared" si="8"/>
        <v/>
      </c>
      <c r="E25" s="11" t="str">
        <f t="shared" si="8"/>
        <v/>
      </c>
      <c r="F25" s="11" t="str">
        <f t="shared" si="8"/>
        <v/>
      </c>
      <c r="G25" s="11" t="str">
        <f t="shared" si="8"/>
        <v/>
      </c>
      <c r="H25" s="11" t="str">
        <f t="shared" si="8"/>
        <v/>
      </c>
      <c r="I25" s="11" t="str">
        <f t="shared" si="8"/>
        <v/>
      </c>
      <c r="J25" s="11" t="str">
        <f t="shared" si="8"/>
        <v/>
      </c>
      <c r="K25" s="11" t="str">
        <f t="shared" si="8"/>
        <v/>
      </c>
      <c r="L25" s="11" t="str">
        <f t="shared" si="8"/>
        <v/>
      </c>
      <c r="M25" s="11" t="str">
        <f t="shared" si="8"/>
        <v/>
      </c>
      <c r="N25" s="11" t="str">
        <f t="shared" si="8"/>
        <v/>
      </c>
      <c r="O25" s="14" t="str">
        <f t="shared" si="8"/>
        <v/>
      </c>
      <c r="P25" s="27" t="str">
        <f>IFERROR(P24/P$5,"")</f>
        <v/>
      </c>
    </row>
    <row r="26" spans="2:16" ht="14.25" customHeight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t="14.25" customHeight="1" outlineLevel="1" x14ac:dyDescent="0.25">
      <c r="B27" s="26" t="str">
        <f>'תחזית רווה'!B27</f>
        <v>%</v>
      </c>
      <c r="C27" s="11" t="str">
        <f>IFERROR(C26/C$5,"")</f>
        <v/>
      </c>
      <c r="D27" s="11" t="str">
        <f t="shared" si="8"/>
        <v/>
      </c>
      <c r="E27" s="11" t="str">
        <f t="shared" si="8"/>
        <v/>
      </c>
      <c r="F27" s="11" t="str">
        <f t="shared" si="8"/>
        <v/>
      </c>
      <c r="G27" s="11" t="str">
        <f t="shared" si="8"/>
        <v/>
      </c>
      <c r="H27" s="11" t="str">
        <f t="shared" si="8"/>
        <v/>
      </c>
      <c r="I27" s="11" t="str">
        <f t="shared" si="8"/>
        <v/>
      </c>
      <c r="J27" s="11" t="str">
        <f t="shared" si="8"/>
        <v/>
      </c>
      <c r="K27" s="11" t="str">
        <f t="shared" si="8"/>
        <v/>
      </c>
      <c r="L27" s="11" t="str">
        <f t="shared" si="8"/>
        <v/>
      </c>
      <c r="M27" s="11" t="str">
        <f t="shared" si="8"/>
        <v/>
      </c>
      <c r="N27" s="11" t="str">
        <f t="shared" si="8"/>
        <v/>
      </c>
      <c r="O27" s="14" t="str">
        <f t="shared" si="8"/>
        <v/>
      </c>
      <c r="P27" s="27" t="str">
        <f>IFERROR(P26/P$5,"")</f>
        <v/>
      </c>
    </row>
    <row r="28" spans="2:16" ht="14.25" customHeight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t="14.25" customHeight="1" outlineLevel="1" x14ac:dyDescent="0.25">
      <c r="B29" s="26" t="str">
        <f>'תחזית רווה'!B29</f>
        <v>%</v>
      </c>
      <c r="C29" s="11" t="str">
        <f>IFERROR(C28/C$5,"")</f>
        <v/>
      </c>
      <c r="D29" s="11" t="str">
        <f t="shared" ref="D29:O29" si="10">IFERROR(D28/D$5,"")</f>
        <v/>
      </c>
      <c r="E29" s="11" t="str">
        <f t="shared" si="10"/>
        <v/>
      </c>
      <c r="F29" s="11" t="str">
        <f t="shared" si="10"/>
        <v/>
      </c>
      <c r="G29" s="11" t="str">
        <f t="shared" si="10"/>
        <v/>
      </c>
      <c r="H29" s="11" t="str">
        <f t="shared" si="10"/>
        <v/>
      </c>
      <c r="I29" s="11" t="str">
        <f t="shared" si="10"/>
        <v/>
      </c>
      <c r="J29" s="11" t="str">
        <f t="shared" si="10"/>
        <v/>
      </c>
      <c r="K29" s="11" t="str">
        <f t="shared" si="10"/>
        <v/>
      </c>
      <c r="L29" s="11" t="str">
        <f t="shared" si="10"/>
        <v/>
      </c>
      <c r="M29" s="11" t="str">
        <f t="shared" si="10"/>
        <v/>
      </c>
      <c r="N29" s="11" t="str">
        <f t="shared" si="10"/>
        <v/>
      </c>
      <c r="O29" s="14" t="str">
        <f t="shared" si="10"/>
        <v/>
      </c>
      <c r="P29" s="27" t="str">
        <f>IFERROR(P28/P$5,"")</f>
        <v/>
      </c>
    </row>
    <row r="30" spans="2:16" ht="14.25" customHeight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t="14.25" customHeight="1" outlineLevel="1" x14ac:dyDescent="0.25">
      <c r="B31" s="26" t="str">
        <f>'תחזית רווה'!B31</f>
        <v>%</v>
      </c>
      <c r="C31" s="11" t="str">
        <f>IFERROR(C30/C$5,"")</f>
        <v/>
      </c>
      <c r="D31" s="11" t="str">
        <f t="shared" si="8"/>
        <v/>
      </c>
      <c r="E31" s="11" t="str">
        <f t="shared" si="8"/>
        <v/>
      </c>
      <c r="F31" s="11" t="str">
        <f t="shared" si="8"/>
        <v/>
      </c>
      <c r="G31" s="11" t="str">
        <f t="shared" si="8"/>
        <v/>
      </c>
      <c r="H31" s="11" t="str">
        <f t="shared" si="8"/>
        <v/>
      </c>
      <c r="I31" s="11" t="str">
        <f t="shared" si="8"/>
        <v/>
      </c>
      <c r="J31" s="11" t="str">
        <f t="shared" si="8"/>
        <v/>
      </c>
      <c r="K31" s="11" t="str">
        <f t="shared" si="8"/>
        <v/>
      </c>
      <c r="L31" s="11" t="str">
        <f t="shared" si="8"/>
        <v/>
      </c>
      <c r="M31" s="11" t="str">
        <f t="shared" si="8"/>
        <v/>
      </c>
      <c r="N31" s="11" t="str">
        <f t="shared" si="8"/>
        <v/>
      </c>
      <c r="O31" s="14" t="str">
        <f t="shared" si="8"/>
        <v/>
      </c>
      <c r="P31" s="27" t="str">
        <f>IFERROR(P30/P$5,"")</f>
        <v/>
      </c>
    </row>
    <row r="32" spans="2:16" x14ac:dyDescent="0.25">
      <c r="B32" s="43" t="str">
        <f>'תחזית רווה'!B32</f>
        <v>רווח גולמי</v>
      </c>
      <c r="C32" s="15">
        <f t="shared" ref="C32:N32" si="11">C5-C16</f>
        <v>0</v>
      </c>
      <c r="D32" s="15">
        <f t="shared" si="11"/>
        <v>0</v>
      </c>
      <c r="E32" s="15">
        <f t="shared" si="11"/>
        <v>0</v>
      </c>
      <c r="F32" s="15">
        <f t="shared" si="11"/>
        <v>0</v>
      </c>
      <c r="G32" s="15">
        <f t="shared" si="11"/>
        <v>0</v>
      </c>
      <c r="H32" s="15">
        <f t="shared" si="11"/>
        <v>0</v>
      </c>
      <c r="I32" s="15">
        <f t="shared" si="11"/>
        <v>0</v>
      </c>
      <c r="J32" s="15">
        <f t="shared" si="11"/>
        <v>0</v>
      </c>
      <c r="K32" s="15">
        <f t="shared" si="11"/>
        <v>0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6">
        <f>SUM(C32:N32)</f>
        <v>0</v>
      </c>
      <c r="P32" s="44">
        <f>IFERROR(O32/(12-COUNTIF(C32:N32,0)),0)</f>
        <v>0</v>
      </c>
    </row>
    <row r="33" spans="2:16" x14ac:dyDescent="0.25">
      <c r="B33" s="26" t="str">
        <f>'תחזית רווה'!B33</f>
        <v>%</v>
      </c>
      <c r="C33" s="11" t="str">
        <f>IFERROR(C32/C$5,"")</f>
        <v/>
      </c>
      <c r="D33" s="11" t="str">
        <f t="shared" ref="D33:P33" si="12">IFERROR(D32/D$5,"")</f>
        <v/>
      </c>
      <c r="E33" s="11" t="str">
        <f t="shared" si="12"/>
        <v/>
      </c>
      <c r="F33" s="11" t="str">
        <f t="shared" si="12"/>
        <v/>
      </c>
      <c r="G33" s="11" t="str">
        <f t="shared" si="12"/>
        <v/>
      </c>
      <c r="H33" s="11" t="str">
        <f t="shared" si="12"/>
        <v/>
      </c>
      <c r="I33" s="11" t="str">
        <f t="shared" si="12"/>
        <v/>
      </c>
      <c r="J33" s="11" t="str">
        <f t="shared" si="12"/>
        <v/>
      </c>
      <c r="K33" s="11" t="str">
        <f t="shared" si="12"/>
        <v/>
      </c>
      <c r="L33" s="11" t="str">
        <f t="shared" si="12"/>
        <v/>
      </c>
      <c r="M33" s="11" t="str">
        <f t="shared" si="12"/>
        <v/>
      </c>
      <c r="N33" s="11" t="str">
        <f t="shared" si="12"/>
        <v/>
      </c>
      <c r="O33" s="14" t="str">
        <f t="shared" si="12"/>
        <v/>
      </c>
      <c r="P33" s="27" t="str">
        <f t="shared" si="12"/>
        <v/>
      </c>
    </row>
    <row r="34" spans="2:16" x14ac:dyDescent="0.25">
      <c r="B34" s="43" t="str">
        <f>'תחזית רווה'!B34</f>
        <v>סה"כ שכר</v>
      </c>
      <c r="C34" s="15">
        <f>C36+C38+C40+C42+C44+C46+C48+C50</f>
        <v>0</v>
      </c>
      <c r="D34" s="15">
        <f t="shared" ref="D34:N34" si="13">D36+D38+D40+D42+D44+D46+D48+D50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6">
        <f>SUM(C34:N34)</f>
        <v>0</v>
      </c>
      <c r="P34" s="44">
        <f>IFERROR(O34/(12-COUNTIF(C34:N34,0)),0)</f>
        <v>0</v>
      </c>
    </row>
    <row r="35" spans="2:16" x14ac:dyDescent="0.25">
      <c r="B35" s="26" t="str">
        <f>'תחזית רווה'!B35</f>
        <v>%</v>
      </c>
      <c r="C35" s="11" t="str">
        <f>IFERROR(C34/C$5,"")</f>
        <v/>
      </c>
      <c r="D35" s="11" t="str">
        <f t="shared" ref="D35:P35" si="14">IFERROR(D34/D$5,"")</f>
        <v/>
      </c>
      <c r="E35" s="11" t="str">
        <f t="shared" si="14"/>
        <v/>
      </c>
      <c r="F35" s="11" t="str">
        <f t="shared" si="14"/>
        <v/>
      </c>
      <c r="G35" s="11" t="str">
        <f t="shared" si="14"/>
        <v/>
      </c>
      <c r="H35" s="11" t="str">
        <f t="shared" si="14"/>
        <v/>
      </c>
      <c r="I35" s="11" t="str">
        <f t="shared" si="14"/>
        <v/>
      </c>
      <c r="J35" s="11" t="str">
        <f t="shared" si="14"/>
        <v/>
      </c>
      <c r="K35" s="11" t="str">
        <f t="shared" si="14"/>
        <v/>
      </c>
      <c r="L35" s="11" t="str">
        <f t="shared" si="14"/>
        <v/>
      </c>
      <c r="M35" s="11" t="str">
        <f t="shared" si="14"/>
        <v/>
      </c>
      <c r="N35" s="11" t="str">
        <f t="shared" si="14"/>
        <v/>
      </c>
      <c r="O35" s="14" t="str">
        <f t="shared" si="14"/>
        <v/>
      </c>
      <c r="P35" s="27" t="str">
        <f t="shared" si="14"/>
        <v/>
      </c>
    </row>
    <row r="36" spans="2:16" ht="14.25" customHeight="1" outlineLevel="1" x14ac:dyDescent="0.25">
      <c r="B36" s="26" t="str">
        <f>'תחזית רווה'!B36</f>
        <v>הוצאות שכר 1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0">
        <f>SUM(C36:N36)</f>
        <v>0</v>
      </c>
      <c r="P36" s="42">
        <f>IFERROR(O36/(COUNTA(C36:N36)),0)</f>
        <v>0</v>
      </c>
    </row>
    <row r="37" spans="2:16" ht="14.25" customHeight="1" outlineLevel="1" x14ac:dyDescent="0.25">
      <c r="B37" s="26" t="str">
        <f>'תחזית רווה'!B37</f>
        <v>%</v>
      </c>
      <c r="C37" s="11" t="str">
        <f>IFERROR(C36/C$5,"")</f>
        <v/>
      </c>
      <c r="D37" s="11" t="str">
        <f t="shared" ref="D37:P37" si="15">IFERROR(D36/D$5,"")</f>
        <v/>
      </c>
      <c r="E37" s="11" t="str">
        <f t="shared" si="15"/>
        <v/>
      </c>
      <c r="F37" s="11" t="str">
        <f t="shared" si="15"/>
        <v/>
      </c>
      <c r="G37" s="11" t="str">
        <f t="shared" si="15"/>
        <v/>
      </c>
      <c r="H37" s="11" t="str">
        <f t="shared" si="15"/>
        <v/>
      </c>
      <c r="I37" s="11" t="str">
        <f t="shared" si="15"/>
        <v/>
      </c>
      <c r="J37" s="11" t="str">
        <f t="shared" si="15"/>
        <v/>
      </c>
      <c r="K37" s="11" t="str">
        <f t="shared" si="15"/>
        <v/>
      </c>
      <c r="L37" s="11" t="str">
        <f t="shared" si="15"/>
        <v/>
      </c>
      <c r="M37" s="11" t="str">
        <f t="shared" si="15"/>
        <v/>
      </c>
      <c r="N37" s="11" t="str">
        <f t="shared" si="15"/>
        <v/>
      </c>
      <c r="O37" s="14" t="str">
        <f t="shared" si="15"/>
        <v/>
      </c>
      <c r="P37" s="27" t="str">
        <f t="shared" si="15"/>
        <v/>
      </c>
    </row>
    <row r="38" spans="2:16" ht="14.25" customHeight="1" outlineLevel="1" x14ac:dyDescent="0.25">
      <c r="B38" s="26" t="str">
        <f>'תחזית רווה'!B38</f>
        <v>הוצאות שכר 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0">
        <f>SUM(C38:N38)</f>
        <v>0</v>
      </c>
      <c r="P38" s="42">
        <f>IFERROR(O38/(COUNTA(C38:N38)),0)</f>
        <v>0</v>
      </c>
    </row>
    <row r="39" spans="2:16" ht="14.25" customHeight="1" outlineLevel="1" x14ac:dyDescent="0.25">
      <c r="B39" s="26" t="str">
        <f>'תחזית רווה'!B39</f>
        <v>%</v>
      </c>
      <c r="C39" s="11" t="str">
        <f>IFERROR(C38/C$5,"")</f>
        <v/>
      </c>
      <c r="D39" s="11" t="str">
        <f t="shared" ref="D39:P39" si="16">IFERROR(D38/D$5,"")</f>
        <v/>
      </c>
      <c r="E39" s="11" t="str">
        <f t="shared" si="16"/>
        <v/>
      </c>
      <c r="F39" s="11" t="str">
        <f t="shared" si="16"/>
        <v/>
      </c>
      <c r="G39" s="11" t="str">
        <f t="shared" si="16"/>
        <v/>
      </c>
      <c r="H39" s="11" t="str">
        <f t="shared" si="16"/>
        <v/>
      </c>
      <c r="I39" s="11" t="str">
        <f t="shared" si="16"/>
        <v/>
      </c>
      <c r="J39" s="11" t="str">
        <f t="shared" si="16"/>
        <v/>
      </c>
      <c r="K39" s="11" t="str">
        <f t="shared" si="16"/>
        <v/>
      </c>
      <c r="L39" s="11" t="str">
        <f t="shared" si="16"/>
        <v/>
      </c>
      <c r="M39" s="11" t="str">
        <f t="shared" si="16"/>
        <v/>
      </c>
      <c r="N39" s="11" t="str">
        <f t="shared" si="16"/>
        <v/>
      </c>
      <c r="O39" s="14" t="str">
        <f t="shared" si="16"/>
        <v/>
      </c>
      <c r="P39" s="27" t="str">
        <f t="shared" si="16"/>
        <v/>
      </c>
    </row>
    <row r="40" spans="2:16" ht="14.25" customHeight="1" outlineLevel="1" x14ac:dyDescent="0.25">
      <c r="B40" s="26" t="str">
        <f>'תחזית רווה'!B40</f>
        <v>הוצאות שכר 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0">
        <f>SUM(C40:N40)</f>
        <v>0</v>
      </c>
      <c r="P40" s="42">
        <f>IFERROR(O40/(COUNTA(C40:N40)),0)</f>
        <v>0</v>
      </c>
    </row>
    <row r="41" spans="2:16" ht="14.25" customHeight="1" outlineLevel="1" x14ac:dyDescent="0.25">
      <c r="B41" s="26" t="str">
        <f>'תחזית רווה'!B41</f>
        <v>%</v>
      </c>
      <c r="C41" s="11" t="str">
        <f>IFERROR(C40/C$5,"")</f>
        <v/>
      </c>
      <c r="D41" s="11" t="str">
        <f t="shared" ref="D41:P41" si="17">IFERROR(D40/D$5,"")</f>
        <v/>
      </c>
      <c r="E41" s="11" t="str">
        <f t="shared" si="17"/>
        <v/>
      </c>
      <c r="F41" s="11" t="str">
        <f t="shared" si="17"/>
        <v/>
      </c>
      <c r="G41" s="11" t="str">
        <f t="shared" si="17"/>
        <v/>
      </c>
      <c r="H41" s="11" t="str">
        <f t="shared" si="17"/>
        <v/>
      </c>
      <c r="I41" s="11" t="str">
        <f t="shared" si="17"/>
        <v/>
      </c>
      <c r="J41" s="11" t="str">
        <f t="shared" si="17"/>
        <v/>
      </c>
      <c r="K41" s="11" t="str">
        <f t="shared" si="17"/>
        <v/>
      </c>
      <c r="L41" s="11" t="str">
        <f t="shared" si="17"/>
        <v/>
      </c>
      <c r="M41" s="11" t="str">
        <f t="shared" si="17"/>
        <v/>
      </c>
      <c r="N41" s="11" t="str">
        <f t="shared" si="17"/>
        <v/>
      </c>
      <c r="O41" s="14" t="str">
        <f t="shared" si="17"/>
        <v/>
      </c>
      <c r="P41" s="27" t="str">
        <f t="shared" si="17"/>
        <v/>
      </c>
    </row>
    <row r="42" spans="2:16" ht="14.25" customHeight="1" outlineLevel="1" x14ac:dyDescent="0.25">
      <c r="B42" s="26" t="str">
        <f>'תחזית רווה'!B42</f>
        <v>הוצאות שכר 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t="14.25" customHeight="1" outlineLevel="1" x14ac:dyDescent="0.25">
      <c r="B43" s="26" t="str">
        <f>'תחזית רווה'!B43</f>
        <v>%</v>
      </c>
      <c r="C43" s="11" t="str">
        <f>IFERROR(C42/C$5,"")</f>
        <v/>
      </c>
      <c r="D43" s="11" t="str">
        <f t="shared" ref="D43:P43" si="18">IFERROR(D42/D$5,"")</f>
        <v/>
      </c>
      <c r="E43" s="11" t="str">
        <f t="shared" si="18"/>
        <v/>
      </c>
      <c r="F43" s="11" t="str">
        <f t="shared" si="18"/>
        <v/>
      </c>
      <c r="G43" s="11" t="str">
        <f t="shared" si="18"/>
        <v/>
      </c>
      <c r="H43" s="11" t="str">
        <f t="shared" si="18"/>
        <v/>
      </c>
      <c r="I43" s="11" t="str">
        <f t="shared" si="18"/>
        <v/>
      </c>
      <c r="J43" s="11" t="str">
        <f t="shared" si="18"/>
        <v/>
      </c>
      <c r="K43" s="11" t="str">
        <f t="shared" si="18"/>
        <v/>
      </c>
      <c r="L43" s="11" t="str">
        <f t="shared" si="18"/>
        <v/>
      </c>
      <c r="M43" s="11" t="str">
        <f t="shared" si="18"/>
        <v/>
      </c>
      <c r="N43" s="11" t="str">
        <f t="shared" si="18"/>
        <v/>
      </c>
      <c r="O43" s="14" t="str">
        <f t="shared" si="18"/>
        <v/>
      </c>
      <c r="P43" s="27" t="str">
        <f t="shared" si="18"/>
        <v/>
      </c>
    </row>
    <row r="44" spans="2:16" ht="14.25" customHeight="1" outlineLevel="1" x14ac:dyDescent="0.25">
      <c r="B44" s="26" t="str">
        <f>'תחזית רווה'!B44</f>
        <v>הוצאות שכר 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t="14.25" customHeight="1" outlineLevel="1" x14ac:dyDescent="0.25">
      <c r="B45" s="26" t="str">
        <f>'תחזית רווה'!B45</f>
        <v>%</v>
      </c>
      <c r="C45" s="11" t="str">
        <f>IFERROR(C44/C$5,"")</f>
        <v/>
      </c>
      <c r="D45" s="11" t="str">
        <f t="shared" ref="D45:P45" si="19">IFERROR(D44/D$5,"")</f>
        <v/>
      </c>
      <c r="E45" s="11" t="str">
        <f t="shared" si="19"/>
        <v/>
      </c>
      <c r="F45" s="11" t="str">
        <f t="shared" si="19"/>
        <v/>
      </c>
      <c r="G45" s="11" t="str">
        <f t="shared" si="19"/>
        <v/>
      </c>
      <c r="H45" s="11" t="str">
        <f t="shared" si="19"/>
        <v/>
      </c>
      <c r="I45" s="11" t="str">
        <f t="shared" si="19"/>
        <v/>
      </c>
      <c r="J45" s="11" t="str">
        <f t="shared" si="19"/>
        <v/>
      </c>
      <c r="K45" s="11" t="str">
        <f t="shared" si="19"/>
        <v/>
      </c>
      <c r="L45" s="11" t="str">
        <f t="shared" si="19"/>
        <v/>
      </c>
      <c r="M45" s="11" t="str">
        <f t="shared" si="19"/>
        <v/>
      </c>
      <c r="N45" s="11" t="str">
        <f t="shared" si="19"/>
        <v/>
      </c>
      <c r="O45" s="14" t="str">
        <f t="shared" si="19"/>
        <v/>
      </c>
      <c r="P45" s="27" t="str">
        <f t="shared" si="19"/>
        <v/>
      </c>
    </row>
    <row r="46" spans="2:16" ht="14.25" customHeight="1" outlineLevel="1" x14ac:dyDescent="0.25">
      <c r="B46" s="26" t="str">
        <f>'תחזית רווה'!B46</f>
        <v>הוצאות שכר 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t="14.25" customHeight="1" outlineLevel="1" x14ac:dyDescent="0.25">
      <c r="B47" s="26" t="str">
        <f>'תחזית רווה'!B47</f>
        <v>%</v>
      </c>
      <c r="C47" s="11" t="str">
        <f>IFERROR(C46/C$5,"")</f>
        <v/>
      </c>
      <c r="D47" s="11" t="str">
        <f t="shared" ref="D47:P47" si="20">IFERROR(D46/D$5,"")</f>
        <v/>
      </c>
      <c r="E47" s="11" t="str">
        <f t="shared" si="20"/>
        <v/>
      </c>
      <c r="F47" s="11" t="str">
        <f t="shared" si="20"/>
        <v/>
      </c>
      <c r="G47" s="11" t="str">
        <f t="shared" si="20"/>
        <v/>
      </c>
      <c r="H47" s="11" t="str">
        <f t="shared" si="20"/>
        <v/>
      </c>
      <c r="I47" s="11" t="str">
        <f t="shared" si="20"/>
        <v/>
      </c>
      <c r="J47" s="11" t="str">
        <f t="shared" si="20"/>
        <v/>
      </c>
      <c r="K47" s="11" t="str">
        <f t="shared" si="20"/>
        <v/>
      </c>
      <c r="L47" s="11" t="str">
        <f t="shared" si="20"/>
        <v/>
      </c>
      <c r="M47" s="11" t="str">
        <f t="shared" si="20"/>
        <v/>
      </c>
      <c r="N47" s="11" t="str">
        <f t="shared" si="20"/>
        <v/>
      </c>
      <c r="O47" s="14" t="str">
        <f t="shared" si="20"/>
        <v/>
      </c>
      <c r="P47" s="27" t="str">
        <f t="shared" si="20"/>
        <v/>
      </c>
    </row>
    <row r="48" spans="2:16" ht="14.25" customHeight="1" outlineLevel="1" x14ac:dyDescent="0.25">
      <c r="B48" s="26" t="str">
        <f>'תחזית רווה'!B48</f>
        <v>הוצאות שכר 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t="14.25" customHeight="1" outlineLevel="1" x14ac:dyDescent="0.25">
      <c r="B49" s="26" t="str">
        <f>'תחזית רווה'!B49</f>
        <v>%</v>
      </c>
      <c r="C49" s="11" t="str">
        <f>IFERROR(C48/C$5,"")</f>
        <v/>
      </c>
      <c r="D49" s="11" t="str">
        <f t="shared" ref="D49:P49" si="21">IFERROR(D48/D$5,"")</f>
        <v/>
      </c>
      <c r="E49" s="11" t="str">
        <f t="shared" si="21"/>
        <v/>
      </c>
      <c r="F49" s="11" t="str">
        <f t="shared" si="21"/>
        <v/>
      </c>
      <c r="G49" s="11" t="str">
        <f t="shared" si="21"/>
        <v/>
      </c>
      <c r="H49" s="11" t="str">
        <f t="shared" si="21"/>
        <v/>
      </c>
      <c r="I49" s="11" t="str">
        <f t="shared" si="21"/>
        <v/>
      </c>
      <c r="J49" s="11" t="str">
        <f t="shared" si="21"/>
        <v/>
      </c>
      <c r="K49" s="11" t="str">
        <f t="shared" si="21"/>
        <v/>
      </c>
      <c r="L49" s="11" t="str">
        <f t="shared" si="21"/>
        <v/>
      </c>
      <c r="M49" s="11" t="str">
        <f t="shared" si="21"/>
        <v/>
      </c>
      <c r="N49" s="11" t="str">
        <f t="shared" si="21"/>
        <v/>
      </c>
      <c r="O49" s="14" t="str">
        <f t="shared" si="21"/>
        <v/>
      </c>
      <c r="P49" s="27" t="str">
        <f t="shared" si="21"/>
        <v/>
      </c>
    </row>
    <row r="50" spans="2:16" ht="14.25" customHeight="1" outlineLevel="1" x14ac:dyDescent="0.25">
      <c r="B50" s="26" t="str">
        <f>'תחזית רווה'!B50</f>
        <v>הוצאות שכר 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t="14.25" customHeight="1" outlineLevel="1" x14ac:dyDescent="0.25">
      <c r="B51" s="26" t="str">
        <f>'תחזית רווה'!B51</f>
        <v>%</v>
      </c>
      <c r="C51" s="11" t="str">
        <f>IFERROR(C50/C$5,"")</f>
        <v/>
      </c>
      <c r="D51" s="11" t="str">
        <f t="shared" ref="D51:P51" si="22">IFERROR(D50/D$5,"")</f>
        <v/>
      </c>
      <c r="E51" s="11" t="str">
        <f t="shared" si="22"/>
        <v/>
      </c>
      <c r="F51" s="11" t="str">
        <f t="shared" si="22"/>
        <v/>
      </c>
      <c r="G51" s="11" t="str">
        <f t="shared" si="22"/>
        <v/>
      </c>
      <c r="H51" s="11" t="str">
        <f t="shared" si="22"/>
        <v/>
      </c>
      <c r="I51" s="11" t="str">
        <f t="shared" si="22"/>
        <v/>
      </c>
      <c r="J51" s="11" t="str">
        <f t="shared" si="22"/>
        <v/>
      </c>
      <c r="K51" s="11" t="str">
        <f t="shared" si="22"/>
        <v/>
      </c>
      <c r="L51" s="11" t="str">
        <f t="shared" si="22"/>
        <v/>
      </c>
      <c r="M51" s="11" t="str">
        <f t="shared" si="22"/>
        <v/>
      </c>
      <c r="N51" s="11" t="str">
        <f t="shared" si="22"/>
        <v/>
      </c>
      <c r="O51" s="14" t="str">
        <f t="shared" si="22"/>
        <v/>
      </c>
      <c r="P51" s="27" t="str">
        <f t="shared" si="22"/>
        <v/>
      </c>
    </row>
    <row r="52" spans="2:16" x14ac:dyDescent="0.25">
      <c r="B52" s="43" t="str">
        <f>'תחזית רווה'!B52</f>
        <v>הוצאות קבועות</v>
      </c>
      <c r="C52" s="15">
        <f>'קבועות 17'!C5</f>
        <v>0</v>
      </c>
      <c r="D52" s="15">
        <f>'קבועות 17'!D5</f>
        <v>0</v>
      </c>
      <c r="E52" s="15">
        <f>'קבועות 17'!E5</f>
        <v>0</v>
      </c>
      <c r="F52" s="15">
        <f>'קבועות 17'!F5</f>
        <v>0</v>
      </c>
      <c r="G52" s="15">
        <f>'קבועות 17'!G5</f>
        <v>0</v>
      </c>
      <c r="H52" s="15">
        <f>'קבועות 17'!H5</f>
        <v>0</v>
      </c>
      <c r="I52" s="15">
        <f>'קבועות 17'!I5</f>
        <v>0</v>
      </c>
      <c r="J52" s="15">
        <f>'קבועות 17'!J5</f>
        <v>0</v>
      </c>
      <c r="K52" s="15">
        <f>'קבועות 17'!K5</f>
        <v>0</v>
      </c>
      <c r="L52" s="15">
        <f>'קבועות 17'!L5</f>
        <v>0</v>
      </c>
      <c r="M52" s="15">
        <f>'קבועות 17'!M5</f>
        <v>0</v>
      </c>
      <c r="N52" s="15">
        <f>'קבועות 17'!N5</f>
        <v>0</v>
      </c>
      <c r="O52" s="16">
        <f>SUM(C52:N52)</f>
        <v>0</v>
      </c>
      <c r="P52" s="44">
        <f>IFERROR(O52/(12-COUNTIF(C52:N52,0)),0)</f>
        <v>0</v>
      </c>
    </row>
    <row r="53" spans="2:16" x14ac:dyDescent="0.25">
      <c r="B53" s="26" t="str">
        <f>'תחזית רווה'!B53</f>
        <v>%</v>
      </c>
      <c r="C53" s="11" t="str">
        <f>IFERROR(C52/C$5,"")</f>
        <v/>
      </c>
      <c r="D53" s="11" t="str">
        <f t="shared" ref="D53:P53" si="23">IFERROR(D52/D$5,"")</f>
        <v/>
      </c>
      <c r="E53" s="11" t="str">
        <f t="shared" si="23"/>
        <v/>
      </c>
      <c r="F53" s="11" t="str">
        <f t="shared" si="23"/>
        <v/>
      </c>
      <c r="G53" s="11" t="str">
        <f t="shared" si="23"/>
        <v/>
      </c>
      <c r="H53" s="11" t="str">
        <f t="shared" si="23"/>
        <v/>
      </c>
      <c r="I53" s="11" t="str">
        <f t="shared" si="23"/>
        <v/>
      </c>
      <c r="J53" s="11" t="str">
        <f t="shared" si="23"/>
        <v/>
      </c>
      <c r="K53" s="11" t="str">
        <f t="shared" si="23"/>
        <v/>
      </c>
      <c r="L53" s="11" t="str">
        <f t="shared" si="23"/>
        <v/>
      </c>
      <c r="M53" s="11" t="str">
        <f t="shared" si="23"/>
        <v/>
      </c>
      <c r="N53" s="11" t="str">
        <f t="shared" si="23"/>
        <v/>
      </c>
      <c r="O53" s="14" t="str">
        <f t="shared" si="23"/>
        <v/>
      </c>
      <c r="P53" s="27" t="str">
        <f t="shared" si="23"/>
        <v/>
      </c>
    </row>
    <row r="54" spans="2:16" collapsed="1" x14ac:dyDescent="0.25">
      <c r="B54" s="43" t="str">
        <f>'תחזית רווה'!B54</f>
        <v>מימון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6">
        <f>SUM(C54:N54)</f>
        <v>0</v>
      </c>
      <c r="P54" s="44" t="str">
        <f>IFERROR((O54/COUNTA(C54:N54)),"")</f>
        <v/>
      </c>
    </row>
    <row r="55" spans="2:16" x14ac:dyDescent="0.25">
      <c r="B55" s="26" t="str">
        <f>'תחזית רווה'!B55</f>
        <v>%</v>
      </c>
      <c r="C55" s="11" t="str">
        <f>IFERROR(C54/C$5,"")</f>
        <v/>
      </c>
      <c r="D55" s="11" t="str">
        <f t="shared" ref="D55:P55" si="24">IFERROR(D54/D$5,"")</f>
        <v/>
      </c>
      <c r="E55" s="11" t="str">
        <f t="shared" si="24"/>
        <v/>
      </c>
      <c r="F55" s="11" t="str">
        <f t="shared" si="24"/>
        <v/>
      </c>
      <c r="G55" s="11" t="str">
        <f t="shared" si="24"/>
        <v/>
      </c>
      <c r="H55" s="11" t="str">
        <f t="shared" si="24"/>
        <v/>
      </c>
      <c r="I55" s="11" t="str">
        <f t="shared" si="24"/>
        <v/>
      </c>
      <c r="J55" s="11" t="str">
        <f t="shared" si="24"/>
        <v/>
      </c>
      <c r="K55" s="11" t="str">
        <f t="shared" si="24"/>
        <v/>
      </c>
      <c r="L55" s="11" t="str">
        <f t="shared" si="24"/>
        <v/>
      </c>
      <c r="M55" s="11" t="str">
        <f t="shared" si="24"/>
        <v/>
      </c>
      <c r="N55" s="11" t="str">
        <f t="shared" si="24"/>
        <v/>
      </c>
      <c r="O55" s="14" t="str">
        <f t="shared" si="24"/>
        <v/>
      </c>
      <c r="P55" s="27" t="str">
        <f t="shared" si="24"/>
        <v/>
      </c>
    </row>
    <row r="56" spans="2:16" collapsed="1" x14ac:dyDescent="0.25">
      <c r="B56" s="43" t="str">
        <f>'תחזית רווה'!B56</f>
        <v>סה"כ הוצאות</v>
      </c>
      <c r="C56" s="15">
        <f t="shared" ref="C56:N56" si="25">C54+C52+C34+C16</f>
        <v>0</v>
      </c>
      <c r="D56" s="15">
        <f t="shared" si="25"/>
        <v>0</v>
      </c>
      <c r="E56" s="15">
        <f t="shared" si="25"/>
        <v>0</v>
      </c>
      <c r="F56" s="15">
        <f t="shared" si="25"/>
        <v>0</v>
      </c>
      <c r="G56" s="15">
        <f t="shared" si="25"/>
        <v>0</v>
      </c>
      <c r="H56" s="15">
        <f t="shared" si="25"/>
        <v>0</v>
      </c>
      <c r="I56" s="15">
        <f t="shared" si="25"/>
        <v>0</v>
      </c>
      <c r="J56" s="15">
        <f t="shared" si="25"/>
        <v>0</v>
      </c>
      <c r="K56" s="15">
        <f t="shared" si="25"/>
        <v>0</v>
      </c>
      <c r="L56" s="15">
        <f t="shared" si="25"/>
        <v>0</v>
      </c>
      <c r="M56" s="15">
        <f t="shared" si="25"/>
        <v>0</v>
      </c>
      <c r="N56" s="15">
        <f t="shared" si="25"/>
        <v>0</v>
      </c>
      <c r="O56" s="16">
        <f>SUM(C56:N56)</f>
        <v>0</v>
      </c>
      <c r="P56" s="44">
        <f>IFERROR(O56/(12-COUNTIF(C56:N56,0)),0)</f>
        <v>0</v>
      </c>
    </row>
    <row r="57" spans="2:16" x14ac:dyDescent="0.25">
      <c r="B57" s="26" t="str">
        <f>'תחזית רווה'!B57</f>
        <v>%</v>
      </c>
      <c r="C57" s="11" t="str">
        <f>IFERROR(C56/C$5,"")</f>
        <v/>
      </c>
      <c r="D57" s="11" t="str">
        <f t="shared" ref="D57:P57" si="26">IFERROR(D56/D$5,"")</f>
        <v/>
      </c>
      <c r="E57" s="11" t="str">
        <f t="shared" si="26"/>
        <v/>
      </c>
      <c r="F57" s="11" t="str">
        <f t="shared" si="26"/>
        <v/>
      </c>
      <c r="G57" s="11" t="str">
        <f t="shared" si="26"/>
        <v/>
      </c>
      <c r="H57" s="11" t="str">
        <f t="shared" si="26"/>
        <v/>
      </c>
      <c r="I57" s="11" t="str">
        <f t="shared" si="26"/>
        <v/>
      </c>
      <c r="J57" s="11" t="str">
        <f t="shared" si="26"/>
        <v/>
      </c>
      <c r="K57" s="11" t="str">
        <f t="shared" si="26"/>
        <v/>
      </c>
      <c r="L57" s="11" t="str">
        <f t="shared" si="26"/>
        <v/>
      </c>
      <c r="M57" s="11" t="str">
        <f t="shared" si="26"/>
        <v/>
      </c>
      <c r="N57" s="11" t="str">
        <f t="shared" si="26"/>
        <v/>
      </c>
      <c r="O57" s="14" t="str">
        <f t="shared" si="26"/>
        <v/>
      </c>
      <c r="P57" s="27" t="str">
        <f t="shared" si="26"/>
        <v/>
      </c>
    </row>
    <row r="58" spans="2:16" collapsed="1" x14ac:dyDescent="0.25">
      <c r="B58" s="43" t="str">
        <f>'תחזית רווה'!B58</f>
        <v>רווח לפני מס</v>
      </c>
      <c r="C58" s="15">
        <f t="shared" ref="C58:N58" si="27">C5-C56</f>
        <v>0</v>
      </c>
      <c r="D58" s="15">
        <f t="shared" si="27"/>
        <v>0</v>
      </c>
      <c r="E58" s="15">
        <f t="shared" si="27"/>
        <v>0</v>
      </c>
      <c r="F58" s="15">
        <f t="shared" si="27"/>
        <v>0</v>
      </c>
      <c r="G58" s="15">
        <f t="shared" si="27"/>
        <v>0</v>
      </c>
      <c r="H58" s="15">
        <f t="shared" si="27"/>
        <v>0</v>
      </c>
      <c r="I58" s="15">
        <f t="shared" si="27"/>
        <v>0</v>
      </c>
      <c r="J58" s="15">
        <f t="shared" si="27"/>
        <v>0</v>
      </c>
      <c r="K58" s="15">
        <f t="shared" si="27"/>
        <v>0</v>
      </c>
      <c r="L58" s="15">
        <f t="shared" si="27"/>
        <v>0</v>
      </c>
      <c r="M58" s="15">
        <f t="shared" si="27"/>
        <v>0</v>
      </c>
      <c r="N58" s="15">
        <f t="shared" si="27"/>
        <v>0</v>
      </c>
      <c r="O58" s="16">
        <f>SUM(C58:N58)</f>
        <v>0</v>
      </c>
      <c r="P58" s="44">
        <f>IFERROR(O58/(12-COUNTIF(C58:N58,0)),0)</f>
        <v>0</v>
      </c>
    </row>
    <row r="59" spans="2:16" s="13" customFormat="1" ht="14" thickBot="1" x14ac:dyDescent="0.3">
      <c r="B59" s="29" t="str">
        <f>'תחזית רווה'!B59</f>
        <v>%</v>
      </c>
      <c r="C59" s="45" t="str">
        <f>IFERROR(C58/C$5,"")</f>
        <v/>
      </c>
      <c r="D59" s="45" t="str">
        <f t="shared" ref="D59:P59" si="28">IFERROR(D58/D$5,"")</f>
        <v/>
      </c>
      <c r="E59" s="45" t="str">
        <f t="shared" si="28"/>
        <v/>
      </c>
      <c r="F59" s="45" t="str">
        <f t="shared" si="28"/>
        <v/>
      </c>
      <c r="G59" s="45" t="str">
        <f t="shared" si="28"/>
        <v/>
      </c>
      <c r="H59" s="45" t="str">
        <f t="shared" si="28"/>
        <v/>
      </c>
      <c r="I59" s="45" t="str">
        <f t="shared" si="28"/>
        <v/>
      </c>
      <c r="J59" s="45" t="str">
        <f t="shared" si="28"/>
        <v/>
      </c>
      <c r="K59" s="45" t="str">
        <f t="shared" si="28"/>
        <v/>
      </c>
      <c r="L59" s="45" t="str">
        <f t="shared" si="28"/>
        <v/>
      </c>
      <c r="M59" s="45" t="str">
        <f t="shared" si="28"/>
        <v/>
      </c>
      <c r="N59" s="45" t="str">
        <f t="shared" si="28"/>
        <v/>
      </c>
      <c r="O59" s="46" t="str">
        <f t="shared" si="28"/>
        <v/>
      </c>
      <c r="P59" s="30" t="str">
        <f t="shared" si="28"/>
        <v/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 t="str">
        <f>IFERROR((P34+P52)/(100%-P17-P55),"")</f>
        <v/>
      </c>
    </row>
    <row r="62" spans="2:16" ht="14" thickTop="1" x14ac:dyDescent="0.25">
      <c r="B62" s="13" t="s">
        <v>22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e">
        <f>'תחזית רווה'!#REF!</f>
        <v>#REF!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e">
        <f>'תחזית רווה'!#REF!</f>
        <v>#REF!</v>
      </c>
      <c r="C65" s="11" t="str">
        <f t="shared" ref="C65:P65" si="29">IFERROR(C64/C$5,"")</f>
        <v/>
      </c>
      <c r="D65" s="11" t="str">
        <f t="shared" si="29"/>
        <v/>
      </c>
      <c r="E65" s="11" t="str">
        <f t="shared" si="29"/>
        <v/>
      </c>
      <c r="F65" s="11" t="str">
        <f t="shared" si="29"/>
        <v/>
      </c>
      <c r="G65" s="11" t="str">
        <f t="shared" si="29"/>
        <v/>
      </c>
      <c r="H65" s="11" t="str">
        <f t="shared" si="29"/>
        <v/>
      </c>
      <c r="I65" s="11" t="str">
        <f t="shared" si="29"/>
        <v/>
      </c>
      <c r="J65" s="11" t="str">
        <f t="shared" si="29"/>
        <v/>
      </c>
      <c r="K65" s="11" t="str">
        <f t="shared" si="29"/>
        <v/>
      </c>
      <c r="L65" s="11" t="str">
        <f t="shared" si="29"/>
        <v/>
      </c>
      <c r="M65" s="11" t="str">
        <f t="shared" si="29"/>
        <v/>
      </c>
      <c r="N65" s="11" t="str">
        <f t="shared" si="29"/>
        <v/>
      </c>
      <c r="O65" s="11" t="str">
        <f t="shared" si="29"/>
        <v/>
      </c>
      <c r="P65" s="27" t="str">
        <f t="shared" si="29"/>
        <v/>
      </c>
    </row>
    <row r="66" spans="2:16" outlineLevel="1" collapsed="1" x14ac:dyDescent="0.25">
      <c r="B66" s="43" t="e">
        <f>'תחזית רווה'!#REF!</f>
        <v>#REF!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outlineLevel="1" x14ac:dyDescent="0.25">
      <c r="B67" s="26" t="e">
        <f>'תחזית רווה'!#REF!</f>
        <v>#REF!</v>
      </c>
      <c r="C67" s="11" t="str">
        <f t="shared" ref="C67:P67" si="30">IFERROR(C66/C$5,"")</f>
        <v/>
      </c>
      <c r="D67" s="11" t="str">
        <f t="shared" si="30"/>
        <v/>
      </c>
      <c r="E67" s="11" t="str">
        <f t="shared" si="30"/>
        <v/>
      </c>
      <c r="F67" s="11" t="str">
        <f t="shared" si="30"/>
        <v/>
      </c>
      <c r="G67" s="11" t="str">
        <f t="shared" si="30"/>
        <v/>
      </c>
      <c r="H67" s="11" t="str">
        <f t="shared" si="30"/>
        <v/>
      </c>
      <c r="I67" s="11" t="str">
        <f t="shared" si="30"/>
        <v/>
      </c>
      <c r="J67" s="11" t="str">
        <f t="shared" si="30"/>
        <v/>
      </c>
      <c r="K67" s="11" t="str">
        <f t="shared" si="30"/>
        <v/>
      </c>
      <c r="L67" s="11" t="str">
        <f t="shared" si="30"/>
        <v/>
      </c>
      <c r="M67" s="11" t="str">
        <f t="shared" si="30"/>
        <v/>
      </c>
      <c r="N67" s="11" t="str">
        <f t="shared" si="30"/>
        <v/>
      </c>
      <c r="O67" s="11" t="str">
        <f t="shared" si="30"/>
        <v/>
      </c>
      <c r="P67" s="27" t="str">
        <f t="shared" si="30"/>
        <v/>
      </c>
    </row>
    <row r="68" spans="2:16" outlineLevel="1" collapsed="1" x14ac:dyDescent="0.25">
      <c r="B68" s="43" t="e">
        <f>'תחזית רווה'!#REF!</f>
        <v>#REF!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outlineLevel="1" x14ac:dyDescent="0.25">
      <c r="B69" s="26" t="e">
        <f>'תחזית רווה'!#REF!</f>
        <v>#REF!</v>
      </c>
      <c r="C69" s="11" t="str">
        <f t="shared" ref="C69:P77" si="31">IFERROR(C68/C$5,"")</f>
        <v/>
      </c>
      <c r="D69" s="11" t="str">
        <f t="shared" si="31"/>
        <v/>
      </c>
      <c r="E69" s="11" t="str">
        <f t="shared" si="31"/>
        <v/>
      </c>
      <c r="F69" s="11" t="str">
        <f t="shared" si="31"/>
        <v/>
      </c>
      <c r="G69" s="11" t="str">
        <f t="shared" si="31"/>
        <v/>
      </c>
      <c r="H69" s="11" t="str">
        <f t="shared" si="31"/>
        <v/>
      </c>
      <c r="I69" s="11" t="str">
        <f t="shared" si="31"/>
        <v/>
      </c>
      <c r="J69" s="11" t="str">
        <f t="shared" si="31"/>
        <v/>
      </c>
      <c r="K69" s="11" t="str">
        <f t="shared" si="31"/>
        <v/>
      </c>
      <c r="L69" s="11" t="str">
        <f t="shared" si="31"/>
        <v/>
      </c>
      <c r="M69" s="11" t="str">
        <f t="shared" si="31"/>
        <v/>
      </c>
      <c r="N69" s="11" t="str">
        <f t="shared" si="31"/>
        <v/>
      </c>
      <c r="O69" s="11" t="str">
        <f t="shared" si="31"/>
        <v/>
      </c>
      <c r="P69" s="27" t="str">
        <f t="shared" si="31"/>
        <v/>
      </c>
    </row>
    <row r="70" spans="2:16" outlineLevel="1" collapsed="1" x14ac:dyDescent="0.25">
      <c r="B70" s="43" t="e">
        <f>'תחזית רווה'!#REF!</f>
        <v>#REF!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outlineLevel="1" x14ac:dyDescent="0.25">
      <c r="B71" s="26" t="e">
        <f>'תחזית רווה'!#REF!</f>
        <v>#REF!</v>
      </c>
      <c r="C71" s="11" t="str">
        <f t="shared" si="31"/>
        <v/>
      </c>
      <c r="D71" s="11" t="str">
        <f t="shared" si="31"/>
        <v/>
      </c>
      <c r="E71" s="11" t="str">
        <f t="shared" si="31"/>
        <v/>
      </c>
      <c r="F71" s="11" t="str">
        <f t="shared" si="31"/>
        <v/>
      </c>
      <c r="G71" s="11" t="str">
        <f t="shared" si="31"/>
        <v/>
      </c>
      <c r="H71" s="11" t="str">
        <f t="shared" si="31"/>
        <v/>
      </c>
      <c r="I71" s="11" t="str">
        <f t="shared" si="31"/>
        <v/>
      </c>
      <c r="J71" s="11" t="str">
        <f t="shared" si="31"/>
        <v/>
      </c>
      <c r="K71" s="11" t="str">
        <f t="shared" si="31"/>
        <v/>
      </c>
      <c r="L71" s="11" t="str">
        <f t="shared" si="31"/>
        <v/>
      </c>
      <c r="M71" s="11" t="str">
        <f t="shared" si="31"/>
        <v/>
      </c>
      <c r="N71" s="11" t="str">
        <f t="shared" si="31"/>
        <v/>
      </c>
      <c r="O71" s="11" t="str">
        <f t="shared" si="31"/>
        <v/>
      </c>
      <c r="P71" s="27" t="str">
        <f t="shared" si="31"/>
        <v/>
      </c>
    </row>
    <row r="72" spans="2:16" outlineLevel="1" collapsed="1" x14ac:dyDescent="0.25">
      <c r="B72" s="43" t="e">
        <f>'תחזית רווה'!#REF!</f>
        <v>#REF!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outlineLevel="1" x14ac:dyDescent="0.25">
      <c r="B73" s="26" t="e">
        <f>'תחזית רווה'!#REF!</f>
        <v>#REF!</v>
      </c>
      <c r="C73" s="11" t="str">
        <f t="shared" si="31"/>
        <v/>
      </c>
      <c r="D73" s="11" t="str">
        <f t="shared" si="31"/>
        <v/>
      </c>
      <c r="E73" s="11" t="str">
        <f t="shared" si="31"/>
        <v/>
      </c>
      <c r="F73" s="11" t="str">
        <f t="shared" si="31"/>
        <v/>
      </c>
      <c r="G73" s="11" t="str">
        <f t="shared" si="31"/>
        <v/>
      </c>
      <c r="H73" s="11" t="str">
        <f t="shared" si="31"/>
        <v/>
      </c>
      <c r="I73" s="11" t="str">
        <f t="shared" si="31"/>
        <v/>
      </c>
      <c r="J73" s="11" t="str">
        <f t="shared" si="31"/>
        <v/>
      </c>
      <c r="K73" s="11" t="str">
        <f t="shared" si="31"/>
        <v/>
      </c>
      <c r="L73" s="11" t="str">
        <f t="shared" si="31"/>
        <v/>
      </c>
      <c r="M73" s="11" t="str">
        <f t="shared" si="31"/>
        <v/>
      </c>
      <c r="N73" s="11" t="str">
        <f t="shared" si="31"/>
        <v/>
      </c>
      <c r="O73" s="11" t="str">
        <f t="shared" si="31"/>
        <v/>
      </c>
      <c r="P73" s="27" t="str">
        <f t="shared" si="31"/>
        <v/>
      </c>
    </row>
    <row r="74" spans="2:16" outlineLevel="1" collapsed="1" x14ac:dyDescent="0.25">
      <c r="B74" s="43" t="e">
        <f>'תחזית רווה'!#REF!</f>
        <v>#REF!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outlineLevel="1" x14ac:dyDescent="0.25">
      <c r="B75" s="26" t="e">
        <f>'תחזית רווה'!#REF!</f>
        <v>#REF!</v>
      </c>
      <c r="C75" s="11" t="str">
        <f t="shared" ref="C75:P75" si="32">IFERROR(C74/C$5,"")</f>
        <v/>
      </c>
      <c r="D75" s="11" t="str">
        <f t="shared" si="32"/>
        <v/>
      </c>
      <c r="E75" s="11" t="str">
        <f t="shared" si="32"/>
        <v/>
      </c>
      <c r="F75" s="11" t="str">
        <f t="shared" si="32"/>
        <v/>
      </c>
      <c r="G75" s="11" t="str">
        <f t="shared" si="32"/>
        <v/>
      </c>
      <c r="H75" s="11" t="str">
        <f t="shared" si="32"/>
        <v/>
      </c>
      <c r="I75" s="11" t="str">
        <f t="shared" si="32"/>
        <v/>
      </c>
      <c r="J75" s="11" t="str">
        <f t="shared" si="32"/>
        <v/>
      </c>
      <c r="K75" s="11" t="str">
        <f t="shared" si="32"/>
        <v/>
      </c>
      <c r="L75" s="11" t="str">
        <f t="shared" si="32"/>
        <v/>
      </c>
      <c r="M75" s="11" t="str">
        <f t="shared" si="32"/>
        <v/>
      </c>
      <c r="N75" s="11" t="str">
        <f t="shared" si="32"/>
        <v/>
      </c>
      <c r="O75" s="11" t="str">
        <f t="shared" si="32"/>
        <v/>
      </c>
      <c r="P75" s="27" t="str">
        <f t="shared" si="32"/>
        <v/>
      </c>
    </row>
    <row r="76" spans="2:16" outlineLevel="1" collapsed="1" x14ac:dyDescent="0.25">
      <c r="B76" s="43" t="e">
        <f>'תחזית רווה'!#REF!</f>
        <v>#REF!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outlineLevel="1" x14ac:dyDescent="0.25">
      <c r="B77" s="26" t="e">
        <f>'תחזית רווה'!#REF!</f>
        <v>#REF!</v>
      </c>
      <c r="C77" s="11" t="str">
        <f t="shared" si="31"/>
        <v/>
      </c>
      <c r="D77" s="11" t="str">
        <f t="shared" si="31"/>
        <v/>
      </c>
      <c r="E77" s="11" t="str">
        <f t="shared" si="31"/>
        <v/>
      </c>
      <c r="F77" s="11" t="str">
        <f t="shared" si="31"/>
        <v/>
      </c>
      <c r="G77" s="11" t="str">
        <f t="shared" si="31"/>
        <v/>
      </c>
      <c r="H77" s="11" t="str">
        <f t="shared" si="31"/>
        <v/>
      </c>
      <c r="I77" s="11" t="str">
        <f t="shared" si="31"/>
        <v/>
      </c>
      <c r="J77" s="11" t="str">
        <f t="shared" si="31"/>
        <v/>
      </c>
      <c r="K77" s="11" t="str">
        <f t="shared" si="31"/>
        <v/>
      </c>
      <c r="L77" s="11" t="str">
        <f t="shared" si="31"/>
        <v/>
      </c>
      <c r="M77" s="11" t="str">
        <f t="shared" si="31"/>
        <v/>
      </c>
      <c r="N77" s="11" t="str">
        <f t="shared" si="31"/>
        <v/>
      </c>
      <c r="O77" s="11" t="str">
        <f t="shared" si="31"/>
        <v/>
      </c>
      <c r="P77" s="27" t="str">
        <f t="shared" si="31"/>
        <v/>
      </c>
    </row>
    <row r="78" spans="2:16" outlineLevel="1" collapsed="1" x14ac:dyDescent="0.25">
      <c r="B78" s="43" t="e">
        <f>'תחזית רווה'!#REF!</f>
        <v>#REF!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outlineLevel="1" x14ac:dyDescent="0.25">
      <c r="B79" s="26" t="e">
        <f>'תחזית רווה'!#REF!</f>
        <v>#REF!</v>
      </c>
      <c r="C79" s="11" t="str">
        <f t="shared" ref="C79:P79" si="33">IFERROR(C78/C$5,"")</f>
        <v/>
      </c>
      <c r="D79" s="11" t="str">
        <f t="shared" si="33"/>
        <v/>
      </c>
      <c r="E79" s="11" t="str">
        <f t="shared" si="33"/>
        <v/>
      </c>
      <c r="F79" s="11" t="str">
        <f t="shared" si="33"/>
        <v/>
      </c>
      <c r="G79" s="11" t="str">
        <f t="shared" si="33"/>
        <v/>
      </c>
      <c r="H79" s="11" t="str">
        <f t="shared" si="33"/>
        <v/>
      </c>
      <c r="I79" s="11" t="str">
        <f t="shared" si="33"/>
        <v/>
      </c>
      <c r="J79" s="11" t="str">
        <f t="shared" si="33"/>
        <v/>
      </c>
      <c r="K79" s="11" t="str">
        <f t="shared" si="33"/>
        <v/>
      </c>
      <c r="L79" s="11" t="str">
        <f t="shared" si="33"/>
        <v/>
      </c>
      <c r="M79" s="11" t="str">
        <f t="shared" si="33"/>
        <v/>
      </c>
      <c r="N79" s="11" t="str">
        <f t="shared" si="33"/>
        <v/>
      </c>
      <c r="O79" s="11" t="str">
        <f t="shared" si="33"/>
        <v/>
      </c>
      <c r="P79" s="27" t="str">
        <f t="shared" si="33"/>
        <v/>
      </c>
    </row>
    <row r="80" spans="2:16" outlineLevel="1" collapsed="1" x14ac:dyDescent="0.25">
      <c r="B80" s="43" t="e">
        <f>'תחזית רווה'!#REF!</f>
        <v>#REF!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1:16" outlineLevel="1" x14ac:dyDescent="0.25">
      <c r="B81" s="26" t="e">
        <f>'תחזית רווה'!#REF!</f>
        <v>#REF!</v>
      </c>
      <c r="C81" s="11" t="str">
        <f t="shared" ref="C81:P81" si="34">IFERROR(C80/C$5,"")</f>
        <v/>
      </c>
      <c r="D81" s="11" t="str">
        <f t="shared" si="34"/>
        <v/>
      </c>
      <c r="E81" s="11" t="str">
        <f t="shared" si="34"/>
        <v/>
      </c>
      <c r="F81" s="11" t="str">
        <f t="shared" si="34"/>
        <v/>
      </c>
      <c r="G81" s="11" t="str">
        <f t="shared" si="34"/>
        <v/>
      </c>
      <c r="H81" s="11" t="str">
        <f t="shared" si="34"/>
        <v/>
      </c>
      <c r="I81" s="11" t="str">
        <f t="shared" si="34"/>
        <v/>
      </c>
      <c r="J81" s="11" t="str">
        <f t="shared" si="34"/>
        <v/>
      </c>
      <c r="K81" s="11" t="str">
        <f t="shared" si="34"/>
        <v/>
      </c>
      <c r="L81" s="11" t="str">
        <f t="shared" si="34"/>
        <v/>
      </c>
      <c r="M81" s="11" t="str">
        <f t="shared" si="34"/>
        <v/>
      </c>
      <c r="N81" s="11" t="str">
        <f t="shared" si="34"/>
        <v/>
      </c>
      <c r="O81" s="11" t="str">
        <f t="shared" si="34"/>
        <v/>
      </c>
      <c r="P81" s="27" t="str">
        <f t="shared" si="34"/>
        <v/>
      </c>
    </row>
    <row r="82" spans="1:16" outlineLevel="1" collapsed="1" x14ac:dyDescent="0.25">
      <c r="B82" s="43" t="e">
        <f>'תחזית רווה'!#REF!</f>
        <v>#REF!</v>
      </c>
      <c r="C82" s="15">
        <f>C30-C18</f>
        <v>0</v>
      </c>
      <c r="D82" s="15">
        <f t="shared" ref="D82:N82" si="35">D30-D18</f>
        <v>0</v>
      </c>
      <c r="E82" s="15">
        <f t="shared" si="35"/>
        <v>0</v>
      </c>
      <c r="F82" s="15">
        <f t="shared" si="35"/>
        <v>0</v>
      </c>
      <c r="G82" s="15">
        <f t="shared" si="35"/>
        <v>0</v>
      </c>
      <c r="H82" s="15">
        <f t="shared" si="35"/>
        <v>0</v>
      </c>
      <c r="I82" s="15">
        <f t="shared" si="35"/>
        <v>0</v>
      </c>
      <c r="J82" s="15">
        <f t="shared" si="35"/>
        <v>0</v>
      </c>
      <c r="K82" s="15">
        <f t="shared" si="35"/>
        <v>0</v>
      </c>
      <c r="L82" s="15">
        <f t="shared" si="35"/>
        <v>0</v>
      </c>
      <c r="M82" s="15">
        <f t="shared" si="35"/>
        <v>0</v>
      </c>
      <c r="N82" s="15">
        <f t="shared" si="35"/>
        <v>0</v>
      </c>
      <c r="O82" s="16">
        <f>SUM(C82:N82)</f>
        <v>0</v>
      </c>
      <c r="P82" s="44">
        <f>IFERROR(O82/(12-COUNTIF($C$5:$N$5,0)),0)</f>
        <v>0</v>
      </c>
    </row>
    <row r="83" spans="1:16" outlineLevel="1" x14ac:dyDescent="0.25">
      <c r="B83" s="26" t="e">
        <f>'תחזית רווה'!#REF!</f>
        <v>#REF!</v>
      </c>
      <c r="C83" s="11" t="str">
        <f t="shared" ref="C83:P83" si="36">IFERROR(C82/C$5,"")</f>
        <v/>
      </c>
      <c r="D83" s="11" t="str">
        <f t="shared" si="36"/>
        <v/>
      </c>
      <c r="E83" s="11" t="str">
        <f t="shared" si="36"/>
        <v/>
      </c>
      <c r="F83" s="11" t="str">
        <f t="shared" si="36"/>
        <v/>
      </c>
      <c r="G83" s="11" t="str">
        <f t="shared" si="36"/>
        <v/>
      </c>
      <c r="H83" s="11" t="str">
        <f t="shared" si="36"/>
        <v/>
      </c>
      <c r="I83" s="11" t="str">
        <f t="shared" si="36"/>
        <v/>
      </c>
      <c r="J83" s="11" t="str">
        <f t="shared" si="36"/>
        <v/>
      </c>
      <c r="K83" s="11" t="str">
        <f t="shared" si="36"/>
        <v/>
      </c>
      <c r="L83" s="11" t="str">
        <f t="shared" si="36"/>
        <v/>
      </c>
      <c r="M83" s="11" t="str">
        <f t="shared" si="36"/>
        <v/>
      </c>
      <c r="N83" s="11" t="str">
        <f t="shared" si="36"/>
        <v/>
      </c>
      <c r="O83" s="11" t="str">
        <f t="shared" si="36"/>
        <v/>
      </c>
      <c r="P83" s="27" t="str">
        <f t="shared" si="36"/>
        <v/>
      </c>
    </row>
    <row r="84" spans="1:16" outlineLevel="1" collapsed="1" x14ac:dyDescent="0.25">
      <c r="B84" s="43" t="e">
        <f>'תחזית רווה'!#REF!</f>
        <v>#REF!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1:16" outlineLevel="1" x14ac:dyDescent="0.25">
      <c r="B85" s="26" t="e">
        <f>'תחזית רווה'!#REF!</f>
        <v>#REF!</v>
      </c>
      <c r="C85" s="11" t="str">
        <f t="shared" ref="C85:P85" si="37">IFERROR(C84/C$5,"")</f>
        <v/>
      </c>
      <c r="D85" s="11" t="str">
        <f t="shared" si="37"/>
        <v/>
      </c>
      <c r="E85" s="11" t="str">
        <f t="shared" si="37"/>
        <v/>
      </c>
      <c r="F85" s="11" t="str">
        <f t="shared" si="37"/>
        <v/>
      </c>
      <c r="G85" s="11" t="str">
        <f t="shared" si="37"/>
        <v/>
      </c>
      <c r="H85" s="11" t="str">
        <f t="shared" si="37"/>
        <v/>
      </c>
      <c r="I85" s="11" t="str">
        <f t="shared" si="37"/>
        <v/>
      </c>
      <c r="J85" s="11" t="str">
        <f t="shared" si="37"/>
        <v/>
      </c>
      <c r="K85" s="11" t="str">
        <f t="shared" si="37"/>
        <v/>
      </c>
      <c r="L85" s="11" t="str">
        <f t="shared" si="37"/>
        <v/>
      </c>
      <c r="M85" s="11" t="str">
        <f t="shared" si="37"/>
        <v/>
      </c>
      <c r="N85" s="11" t="str">
        <f t="shared" si="37"/>
        <v/>
      </c>
      <c r="O85" s="11" t="str">
        <f t="shared" si="37"/>
        <v/>
      </c>
      <c r="P85" s="27" t="str">
        <f t="shared" si="37"/>
        <v/>
      </c>
    </row>
    <row r="86" spans="1:16" outlineLevel="1" collapsed="1" x14ac:dyDescent="0.25">
      <c r="B86" s="43" t="e">
        <f>'תחזית רווה'!#REF!</f>
        <v>#REF!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1:16" outlineLevel="1" x14ac:dyDescent="0.25">
      <c r="B87" s="26" t="e">
        <f>'תחזית רווה'!#REF!</f>
        <v>#REF!</v>
      </c>
      <c r="C87" s="11" t="str">
        <f t="shared" ref="C87:P87" si="38">IFERROR(C86/C$5,"")</f>
        <v/>
      </c>
      <c r="D87" s="11" t="str">
        <f t="shared" si="38"/>
        <v/>
      </c>
      <c r="E87" s="11" t="str">
        <f t="shared" si="38"/>
        <v/>
      </c>
      <c r="F87" s="11" t="str">
        <f t="shared" si="38"/>
        <v/>
      </c>
      <c r="G87" s="11" t="str">
        <f t="shared" si="38"/>
        <v/>
      </c>
      <c r="H87" s="11" t="str">
        <f t="shared" si="38"/>
        <v/>
      </c>
      <c r="I87" s="11" t="str">
        <f t="shared" si="38"/>
        <v/>
      </c>
      <c r="J87" s="11" t="str">
        <f t="shared" si="38"/>
        <v/>
      </c>
      <c r="K87" s="11" t="str">
        <f t="shared" si="38"/>
        <v/>
      </c>
      <c r="L87" s="11" t="str">
        <f t="shared" si="38"/>
        <v/>
      </c>
      <c r="M87" s="11" t="str">
        <f t="shared" si="38"/>
        <v/>
      </c>
      <c r="N87" s="11" t="str">
        <f t="shared" si="38"/>
        <v/>
      </c>
      <c r="O87" s="11" t="str">
        <f t="shared" si="38"/>
        <v/>
      </c>
      <c r="P87" s="27" t="str">
        <f t="shared" si="38"/>
        <v/>
      </c>
    </row>
    <row r="88" spans="1:16" x14ac:dyDescent="0.25">
      <c r="B88" s="43" t="e">
        <f>'תחזית רווה'!#REF!</f>
        <v>#REF!</v>
      </c>
      <c r="C88" s="15">
        <f>C64-C66-C68-C70-C72-C74-C76-C78-C80-C82-C84+C86</f>
        <v>0</v>
      </c>
      <c r="D88" s="15">
        <f t="shared" ref="D88:N88" si="39">D64-D66-D68-D70-D72-D74-D76-D78-D80-D82-D84+D86</f>
        <v>0</v>
      </c>
      <c r="E88" s="15">
        <f t="shared" si="39"/>
        <v>0</v>
      </c>
      <c r="F88" s="15">
        <f t="shared" si="39"/>
        <v>0</v>
      </c>
      <c r="G88" s="15">
        <f t="shared" si="39"/>
        <v>0</v>
      </c>
      <c r="H88" s="15">
        <f t="shared" si="39"/>
        <v>0</v>
      </c>
      <c r="I88" s="15">
        <f t="shared" si="39"/>
        <v>0</v>
      </c>
      <c r="J88" s="15">
        <f t="shared" si="39"/>
        <v>0</v>
      </c>
      <c r="K88" s="15">
        <f t="shared" si="39"/>
        <v>0</v>
      </c>
      <c r="L88" s="15">
        <f t="shared" si="39"/>
        <v>0</v>
      </c>
      <c r="M88" s="15">
        <f t="shared" si="39"/>
        <v>0</v>
      </c>
      <c r="N88" s="15">
        <f t="shared" si="39"/>
        <v>0</v>
      </c>
      <c r="O88" s="16">
        <f>SUM(C88:N88)</f>
        <v>0</v>
      </c>
      <c r="P88" s="44">
        <f>IFERROR(O88/(12-COUNTIF($C$5:$N$5,0)),0)</f>
        <v>0</v>
      </c>
    </row>
    <row r="89" spans="1:16" ht="14" thickBot="1" x14ac:dyDescent="0.3">
      <c r="B89" s="29" t="e">
        <f>'תחזית רווה'!#REF!</f>
        <v>#REF!</v>
      </c>
      <c r="C89" s="45" t="str">
        <f t="shared" ref="C89:P89" si="40">IFERROR(C88/C$5,"")</f>
        <v/>
      </c>
      <c r="D89" s="45" t="str">
        <f t="shared" si="40"/>
        <v/>
      </c>
      <c r="E89" s="45" t="str">
        <f t="shared" si="40"/>
        <v/>
      </c>
      <c r="F89" s="45" t="str">
        <f t="shared" si="40"/>
        <v/>
      </c>
      <c r="G89" s="45" t="str">
        <f t="shared" si="40"/>
        <v/>
      </c>
      <c r="H89" s="45" t="str">
        <f t="shared" si="40"/>
        <v/>
      </c>
      <c r="I89" s="45" t="str">
        <f t="shared" si="40"/>
        <v/>
      </c>
      <c r="J89" s="45" t="str">
        <f t="shared" si="40"/>
        <v/>
      </c>
      <c r="K89" s="45" t="str">
        <f t="shared" si="40"/>
        <v/>
      </c>
      <c r="L89" s="45" t="str">
        <f t="shared" si="40"/>
        <v/>
      </c>
      <c r="M89" s="45" t="str">
        <f t="shared" si="40"/>
        <v/>
      </c>
      <c r="N89" s="45" t="str">
        <f t="shared" si="40"/>
        <v/>
      </c>
      <c r="O89" s="45" t="str">
        <f t="shared" si="40"/>
        <v/>
      </c>
      <c r="P89" s="30" t="str">
        <f t="shared" si="40"/>
        <v/>
      </c>
    </row>
    <row r="93" spans="1:16" ht="14" thickBot="1" x14ac:dyDescent="0.3"/>
    <row r="94" spans="1:16" x14ac:dyDescent="0.25">
      <c r="B94" s="38">
        <f t="shared" ref="B94:O94" si="41">B4</f>
        <v>0</v>
      </c>
      <c r="C94" s="39" t="e">
        <f t="shared" si="41"/>
        <v>#VALUE!</v>
      </c>
      <c r="D94" s="39" t="e">
        <f t="shared" si="41"/>
        <v>#VALUE!</v>
      </c>
      <c r="E94" s="39" t="e">
        <f t="shared" si="41"/>
        <v>#VALUE!</v>
      </c>
      <c r="F94" s="39" t="e">
        <f t="shared" si="41"/>
        <v>#VALUE!</v>
      </c>
      <c r="G94" s="39" t="e">
        <f t="shared" si="41"/>
        <v>#VALUE!</v>
      </c>
      <c r="H94" s="39" t="e">
        <f t="shared" si="41"/>
        <v>#VALUE!</v>
      </c>
      <c r="I94" s="39" t="e">
        <f t="shared" si="41"/>
        <v>#VALUE!</v>
      </c>
      <c r="J94" s="39" t="e">
        <f t="shared" si="41"/>
        <v>#VALUE!</v>
      </c>
      <c r="K94" s="39" t="e">
        <f t="shared" si="41"/>
        <v>#VALUE!</v>
      </c>
      <c r="L94" s="39" t="e">
        <f t="shared" si="41"/>
        <v>#VALUE!</v>
      </c>
      <c r="M94" s="39" t="e">
        <f t="shared" si="41"/>
        <v>#VALUE!</v>
      </c>
      <c r="N94" s="39" t="e">
        <f t="shared" si="41"/>
        <v>#VALUE!</v>
      </c>
      <c r="O94" s="51" t="str">
        <f t="shared" si="41"/>
        <v>סה"כ</v>
      </c>
    </row>
    <row r="95" spans="1:16" x14ac:dyDescent="0.25">
      <c r="B95" s="43" t="str">
        <f t="shared" ref="B95:B107" si="42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1:16" x14ac:dyDescent="0.25">
      <c r="A96" s="24"/>
      <c r="B96" s="26" t="str">
        <f t="shared" si="42"/>
        <v>הכנסות 1</v>
      </c>
      <c r="C96" s="7" t="str">
        <f>IF('תחזית רווה'!C$5=0,"",C6)</f>
        <v/>
      </c>
      <c r="D96" s="7" t="str">
        <f>IF('תחזית רווה'!D$5=0,"",D6)</f>
        <v/>
      </c>
      <c r="E96" s="7" t="str">
        <f>IF('תחזית רווה'!E$5=0,"",E6)</f>
        <v/>
      </c>
      <c r="F96" s="7" t="str">
        <f>IF('תחזית רווה'!F$5=0,"",F6)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1:15" x14ac:dyDescent="0.25">
      <c r="A97" s="24"/>
      <c r="B97" s="26" t="str">
        <f t="shared" si="42"/>
        <v>%</v>
      </c>
      <c r="C97" s="7" t="str">
        <f>IF('תחזית רווה'!C$5=0,"",C7)</f>
        <v/>
      </c>
      <c r="D97" s="7" t="str">
        <f>IF('תחזית רווה'!D$5=0,"",D7)</f>
        <v/>
      </c>
      <c r="E97" s="7" t="str">
        <f>IF('תחזית רווה'!E$5=0,"",E7)</f>
        <v/>
      </c>
      <c r="F97" s="7" t="str">
        <f>IF('תחזית רווה'!F$5=0,"",F7)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1:15" x14ac:dyDescent="0.25">
      <c r="A98" s="24"/>
      <c r="B98" s="26" t="str">
        <f t="shared" si="42"/>
        <v>הכנסות 2</v>
      </c>
      <c r="C98" s="7" t="str">
        <f>IF('תחזית רווה'!C$5=0,"",C8)</f>
        <v/>
      </c>
      <c r="D98" s="7" t="str">
        <f>IF('תחזית רווה'!D$5=0,"",D8)</f>
        <v/>
      </c>
      <c r="E98" s="7" t="str">
        <f>IF('תחזית רווה'!E$5=0,"",E8)</f>
        <v/>
      </c>
      <c r="F98" s="7" t="str">
        <f>IF('תחזית רווה'!F$5=0,"",F8)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1:15" x14ac:dyDescent="0.25">
      <c r="A99" s="24"/>
      <c r="B99" s="26" t="str">
        <f t="shared" si="42"/>
        <v>%</v>
      </c>
      <c r="C99" s="7" t="str">
        <f>IF('תחזית רווה'!C$5=0,"",C9)</f>
        <v/>
      </c>
      <c r="D99" s="7" t="str">
        <f>IF('תחזית רווה'!D$5=0,"",D9)</f>
        <v/>
      </c>
      <c r="E99" s="7" t="str">
        <f>IF('תחזית רווה'!E$5=0,"",E9)</f>
        <v/>
      </c>
      <c r="F99" s="7" t="str">
        <f>IF('תחזית רווה'!F$5=0,"",F9)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1:15" x14ac:dyDescent="0.25">
      <c r="A100" s="24"/>
      <c r="B100" s="26" t="str">
        <f t="shared" si="42"/>
        <v>הכנסות 3</v>
      </c>
      <c r="C100" s="7" t="str">
        <f>IF('תחזית רווה'!C$5=0,"",C10)</f>
        <v/>
      </c>
      <c r="D100" s="7" t="str">
        <f>IF('תחזית רווה'!D$5=0,"",D10)</f>
        <v/>
      </c>
      <c r="E100" s="7" t="str">
        <f>IF('תחזית רווה'!E$5=0,"",E10)</f>
        <v/>
      </c>
      <c r="F100" s="7" t="str">
        <f>IF('תחזית רווה'!F$5=0,"",F10)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1:15" x14ac:dyDescent="0.25">
      <c r="A101" s="24"/>
      <c r="B101" s="26" t="str">
        <f t="shared" si="42"/>
        <v>%</v>
      </c>
      <c r="C101" s="7" t="str">
        <f>IF('תחזית רווה'!C$5=0,"",C11)</f>
        <v/>
      </c>
      <c r="D101" s="7" t="str">
        <f>IF('תחזית רווה'!D$5=0,"",D11)</f>
        <v/>
      </c>
      <c r="E101" s="7" t="str">
        <f>IF('תחזית רווה'!E$5=0,"",E11)</f>
        <v/>
      </c>
      <c r="F101" s="7" t="str">
        <f>IF('תחזית רווה'!F$5=0,"",F11)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1:15" x14ac:dyDescent="0.25">
      <c r="A102" s="24"/>
      <c r="B102" s="26" t="str">
        <f t="shared" si="42"/>
        <v>הכנסות 4</v>
      </c>
      <c r="C102" s="7" t="str">
        <f>IF('תחזית רווה'!C$5=0,"",C12)</f>
        <v/>
      </c>
      <c r="D102" s="7" t="str">
        <f>IF('תחזית רווה'!D$5=0,"",D12)</f>
        <v/>
      </c>
      <c r="E102" s="7" t="str">
        <f>IF('תחזית רווה'!E$5=0,"",E12)</f>
        <v/>
      </c>
      <c r="F102" s="7" t="str">
        <f>IF('תחזית רווה'!F$5=0,"",F12)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1:15" x14ac:dyDescent="0.25">
      <c r="A103" s="24"/>
      <c r="B103" s="26" t="str">
        <f t="shared" si="42"/>
        <v>%</v>
      </c>
      <c r="C103" s="7" t="str">
        <f>IF('תחזית רווה'!C$5=0,"",C13)</f>
        <v/>
      </c>
      <c r="D103" s="7" t="str">
        <f>IF('תחזית רווה'!D$5=0,"",D13)</f>
        <v/>
      </c>
      <c r="E103" s="7" t="str">
        <f>IF('תחזית רווה'!E$5=0,"",E13)</f>
        <v/>
      </c>
      <c r="F103" s="7" t="str">
        <f>IF('תחזית רווה'!F$5=0,"",F13)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1:15" x14ac:dyDescent="0.25">
      <c r="A104" s="24"/>
      <c r="B104" s="26" t="str">
        <f t="shared" si="42"/>
        <v>הכנסות 5</v>
      </c>
      <c r="C104" s="7" t="str">
        <f>IF('תחזית רווה'!C$5=0,"",C14)</f>
        <v/>
      </c>
      <c r="D104" s="7" t="str">
        <f>IF('תחזית רווה'!D$5=0,"",D14)</f>
        <v/>
      </c>
      <c r="E104" s="7" t="str">
        <f>IF('תחזית רווה'!E$5=0,"",E14)</f>
        <v/>
      </c>
      <c r="F104" s="7" t="str">
        <f>IF('תחזית רווה'!F$5=0,"",F14)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1:15" x14ac:dyDescent="0.25">
      <c r="A105" s="22"/>
      <c r="B105" s="26" t="str">
        <f t="shared" si="42"/>
        <v>%</v>
      </c>
      <c r="C105" s="7" t="str">
        <f>IF('תחזית רווה'!C$5=0,"",C15)</f>
        <v/>
      </c>
      <c r="D105" s="7" t="str">
        <f>IF('תחזית רווה'!D$5=0,"",D15)</f>
        <v/>
      </c>
      <c r="E105" s="7" t="str">
        <f>IF('תחזית רווה'!E$5=0,"",E15)</f>
        <v/>
      </c>
      <c r="F105" s="7" t="str">
        <f>IF('תחזית רווה'!F$5=0,"",F15)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1:15" x14ac:dyDescent="0.25">
      <c r="B106" s="43" t="str">
        <f t="shared" si="42"/>
        <v>סה"כ עלות המכר</v>
      </c>
      <c r="C106" s="15" t="str">
        <f>IF('תחזית רווה'!C$5=0,"",C16)</f>
        <v/>
      </c>
      <c r="D106" s="15" t="str">
        <f>IF('תחזית רווה'!D$5=0,"",D16)</f>
        <v/>
      </c>
      <c r="E106" s="15" t="str">
        <f>IF('תחזית רווה'!E$5=0,"",E16)</f>
        <v/>
      </c>
      <c r="F106" s="15" t="str">
        <f>IF('תחזית רווה'!F$5=0,"",F16)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1:15" x14ac:dyDescent="0.25">
      <c r="B107" s="26" t="str">
        <f t="shared" si="42"/>
        <v>%</v>
      </c>
      <c r="C107" s="7" t="str">
        <f>IF('תחזית רווה'!C$5=0,"",C17)</f>
        <v/>
      </c>
      <c r="D107" s="7" t="str">
        <f>IF('תחזית רווה'!D$5=0,"",D17)</f>
        <v/>
      </c>
      <c r="E107" s="7" t="str">
        <f>IF('תחזית רווה'!E$5=0,"",E17)</f>
        <v/>
      </c>
      <c r="F107" s="7" t="str">
        <f>IF('תחזית רווה'!F$5=0,"",F17)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1:15" x14ac:dyDescent="0.25">
      <c r="B108" s="26" t="str">
        <f t="shared" ref="B108:B121" si="43">B18</f>
        <v>מלאי פתיחה</v>
      </c>
      <c r="C108" s="7" t="str">
        <f>IF('תחזית רווה'!C$5=0,"",C18)</f>
        <v/>
      </c>
      <c r="D108" s="7" t="str">
        <f>IF('תחזית רווה'!D$5=0,"",D18)</f>
        <v/>
      </c>
      <c r="E108" s="7" t="str">
        <f>IF('תחזית רווה'!E$5=0,"",E18)</f>
        <v/>
      </c>
      <c r="F108" s="7" t="str">
        <f>IF('תחזית רווה'!F$5=0,"",F18)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1:15" x14ac:dyDescent="0.25">
      <c r="B109" s="26" t="str">
        <f t="shared" si="43"/>
        <v>%</v>
      </c>
      <c r="C109" s="7" t="str">
        <f>IF('תחזית רווה'!C$5=0,"",C19)</f>
        <v/>
      </c>
      <c r="D109" s="7" t="str">
        <f>IF('תחזית רווה'!D$5=0,"",D19)</f>
        <v/>
      </c>
      <c r="E109" s="7" t="str">
        <f>IF('תחזית רווה'!E$5=0,"",E19)</f>
        <v/>
      </c>
      <c r="F109" s="7" t="str">
        <f>IF('תחזית רווה'!F$5=0,"",F19)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1:15" x14ac:dyDescent="0.25">
      <c r="B110" s="26" t="str">
        <f t="shared" si="43"/>
        <v>עלות המכר 1</v>
      </c>
      <c r="C110" s="7" t="str">
        <f>IF('תחזית רווה'!C$5=0,"",C20)</f>
        <v/>
      </c>
      <c r="D110" s="7" t="str">
        <f>IF('תחזית רווה'!D$5=0,"",D20)</f>
        <v/>
      </c>
      <c r="E110" s="7" t="str">
        <f>IF('תחזית רווה'!E$5=0,"",E20)</f>
        <v/>
      </c>
      <c r="F110" s="7" t="str">
        <f>IF('תחזית רווה'!F$5=0,"",F20)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1:15" x14ac:dyDescent="0.25">
      <c r="B111" s="26" t="str">
        <f t="shared" si="43"/>
        <v>%</v>
      </c>
      <c r="C111" s="7" t="str">
        <f>IF('תחזית רווה'!C$5=0,"",C21)</f>
        <v/>
      </c>
      <c r="D111" s="7" t="str">
        <f>IF('תחזית רווה'!D$5=0,"",D21)</f>
        <v/>
      </c>
      <c r="E111" s="7" t="str">
        <f>IF('תחזית רווה'!E$5=0,"",E21)</f>
        <v/>
      </c>
      <c r="F111" s="7" t="str">
        <f>IF('תחזית רווה'!F$5=0,"",F21)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1:15" x14ac:dyDescent="0.25">
      <c r="B112" s="26" t="str">
        <f t="shared" si="43"/>
        <v>עלות המכר 2</v>
      </c>
      <c r="C112" s="7" t="str">
        <f>IF('תחזית רווה'!C$5=0,"",C22)</f>
        <v/>
      </c>
      <c r="D112" s="7" t="str">
        <f>IF('תחזית רווה'!D$5=0,"",D22)</f>
        <v/>
      </c>
      <c r="E112" s="7" t="str">
        <f>IF('תחזית רווה'!E$5=0,"",E22)</f>
        <v/>
      </c>
      <c r="F112" s="7" t="str">
        <f>IF('תחזית רווה'!F$5=0,"",F22)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3"/>
        <v>%</v>
      </c>
      <c r="C113" s="7" t="str">
        <f>IF('תחזית רווה'!C$5=0,"",C23)</f>
        <v/>
      </c>
      <c r="D113" s="7" t="str">
        <f>IF('תחזית רווה'!D$5=0,"",D23)</f>
        <v/>
      </c>
      <c r="E113" s="7" t="str">
        <f>IF('תחזית רווה'!E$5=0,"",E23)</f>
        <v/>
      </c>
      <c r="F113" s="7" t="str">
        <f>IF('תחזית רווה'!F$5=0,"",F23)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3"/>
        <v>עלות המכר 3</v>
      </c>
      <c r="C114" s="7" t="str">
        <f>IF('תחזית רווה'!C$5=0,"",C24)</f>
        <v/>
      </c>
      <c r="D114" s="7" t="str">
        <f>IF('תחזית רווה'!D$5=0,"",D24)</f>
        <v/>
      </c>
      <c r="E114" s="7" t="str">
        <f>IF('תחזית רווה'!E$5=0,"",E24)</f>
        <v/>
      </c>
      <c r="F114" s="7" t="str">
        <f>IF('תחזית רווה'!F$5=0,"",F24)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3"/>
        <v>%</v>
      </c>
      <c r="C115" s="7" t="str">
        <f>IF('תחזית רווה'!C$5=0,"",C25)</f>
        <v/>
      </c>
      <c r="D115" s="7" t="str">
        <f>IF('תחזית רווה'!D$5=0,"",D25)</f>
        <v/>
      </c>
      <c r="E115" s="7" t="str">
        <f>IF('תחזית רווה'!E$5=0,"",E25)</f>
        <v/>
      </c>
      <c r="F115" s="7" t="str">
        <f>IF('תחזית רווה'!F$5=0,"",F25)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3"/>
        <v>עלות המכר 4</v>
      </c>
      <c r="C116" s="7" t="str">
        <f>IF('תחזית רווה'!C$5=0,"",C26)</f>
        <v/>
      </c>
      <c r="D116" s="7" t="str">
        <f>IF('תחזית רווה'!D$5=0,"",D26)</f>
        <v/>
      </c>
      <c r="E116" s="7" t="str">
        <f>IF('תחזית רווה'!E$5=0,"",E26)</f>
        <v/>
      </c>
      <c r="F116" s="7" t="str">
        <f>IF('תחזית רווה'!F$5=0,"",F26)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3"/>
        <v>%</v>
      </c>
      <c r="C117" s="7" t="str">
        <f>IF('תחזית רווה'!C$5=0,"",C27)</f>
        <v/>
      </c>
      <c r="D117" s="7" t="str">
        <f>IF('תחזית רווה'!D$5=0,"",D27)</f>
        <v/>
      </c>
      <c r="E117" s="7" t="str">
        <f>IF('תחזית רווה'!E$5=0,"",E27)</f>
        <v/>
      </c>
      <c r="F117" s="7" t="str">
        <f>IF('תחזית רווה'!F$5=0,"",F27)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3"/>
        <v>עלות המכר 5</v>
      </c>
      <c r="C118" s="7" t="str">
        <f>IF('תחזית רווה'!C$5=0,"",C28)</f>
        <v/>
      </c>
      <c r="D118" s="7" t="str">
        <f>IF('תחזית רווה'!D$5=0,"",D28)</f>
        <v/>
      </c>
      <c r="E118" s="7" t="str">
        <f>IF('תחזית רווה'!E$5=0,"",E28)</f>
        <v/>
      </c>
      <c r="F118" s="7" t="str">
        <f>IF('תחזית רווה'!F$5=0,"",F28)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3"/>
        <v>%</v>
      </c>
      <c r="C119" s="7" t="str">
        <f>IF('תחזית רווה'!C$5=0,"",C29)</f>
        <v/>
      </c>
      <c r="D119" s="7" t="str">
        <f>IF('תחזית רווה'!D$5=0,"",D29)</f>
        <v/>
      </c>
      <c r="E119" s="7" t="str">
        <f>IF('תחזית רווה'!E$5=0,"",E29)</f>
        <v/>
      </c>
      <c r="F119" s="7" t="str">
        <f>IF('תחזית רווה'!F$5=0,"",F29)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3"/>
        <v>מלאי סגירה</v>
      </c>
      <c r="C120" s="7" t="str">
        <f>IF('תחזית רווה'!C$5=0,"",C30)</f>
        <v/>
      </c>
      <c r="D120" s="7" t="str">
        <f>IF('תחזית רווה'!D$5=0,"",D30)</f>
        <v/>
      </c>
      <c r="E120" s="7" t="str">
        <f>IF('תחזית רווה'!E$5=0,"",E30)</f>
        <v/>
      </c>
      <c r="F120" s="7" t="str">
        <f>IF('תחזית רווה'!F$5=0,"",F30)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3"/>
        <v>%</v>
      </c>
      <c r="C121" s="7" t="str">
        <f>IF('תחזית רווה'!C$5=0,"",C31)</f>
        <v/>
      </c>
      <c r="D121" s="7" t="str">
        <f>IF('תחזית רווה'!D$5=0,"",D31)</f>
        <v/>
      </c>
      <c r="E121" s="7" t="str">
        <f>IF('תחזית רווה'!E$5=0,"",E31)</f>
        <v/>
      </c>
      <c r="F121" s="7" t="str">
        <f>IF('תחזית רווה'!F$5=0,"",F31)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ref="B122:B152" si="44">B32</f>
        <v>רווח גולמי</v>
      </c>
      <c r="C122" s="15" t="str">
        <f>IF('תחזית רווה'!C$5=0,"",C32)</f>
        <v/>
      </c>
      <c r="D122" s="15" t="str">
        <f>IF('תחזית רווה'!D$5=0,"",D32)</f>
        <v/>
      </c>
      <c r="E122" s="15" t="str">
        <f>IF('תחזית רווה'!E$5=0,"",E32)</f>
        <v/>
      </c>
      <c r="F122" s="15" t="str">
        <f>IF('תחזית רווה'!F$5=0,"",F32)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4"/>
        <v>%</v>
      </c>
      <c r="C123" s="7" t="str">
        <f>IF('תחזית רווה'!C$5=0,"",C33)</f>
        <v/>
      </c>
      <c r="D123" s="7" t="str">
        <f>IF('תחזית רווה'!D$5=0,"",D33)</f>
        <v/>
      </c>
      <c r="E123" s="7" t="str">
        <f>IF('תחזית רווה'!E$5=0,"",E33)</f>
        <v/>
      </c>
      <c r="F123" s="7" t="str">
        <f>IF('תחזית רווה'!F$5=0,"",F33)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4"/>
        <v>סה"כ שכר</v>
      </c>
      <c r="C124" s="15" t="str">
        <f>IF('תחזית רווה'!C$5=0,"",C34)</f>
        <v/>
      </c>
      <c r="D124" s="15" t="str">
        <f>IF('תחזית רווה'!D$5=0,"",D34)</f>
        <v/>
      </c>
      <c r="E124" s="15" t="str">
        <f>IF('תחזית רווה'!E$5=0,"",E34)</f>
        <v/>
      </c>
      <c r="F124" s="15" t="str">
        <f>IF('תחזית רווה'!F$5=0,"",F34)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4"/>
        <v>%</v>
      </c>
      <c r="C125" s="7" t="str">
        <f>IF('תחזית רווה'!C$5=0,"",C35)</f>
        <v/>
      </c>
      <c r="D125" s="7" t="str">
        <f>IF('תחזית רווה'!D$5=0,"",D35)</f>
        <v/>
      </c>
      <c r="E125" s="7" t="str">
        <f>IF('תחזית רווה'!E$5=0,"",E35)</f>
        <v/>
      </c>
      <c r="F125" s="7" t="str">
        <f>IF('תחזית רווה'!F$5=0,"",F35)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 t="str">
        <f t="shared" si="44"/>
        <v>הוצאות שכר 1</v>
      </c>
      <c r="C126" s="7" t="str">
        <f>IF('תחזית רווה'!C$5=0,"",C36)</f>
        <v/>
      </c>
      <c r="D126" s="7" t="str">
        <f>IF('תחזית רווה'!D$5=0,"",D36)</f>
        <v/>
      </c>
      <c r="E126" s="7" t="str">
        <f>IF('תחזית רווה'!E$5=0,"",E36)</f>
        <v/>
      </c>
      <c r="F126" s="7" t="str">
        <f>IF('תחזית רווה'!F$5=0,"",F36)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4"/>
        <v>%</v>
      </c>
      <c r="C127" s="7" t="str">
        <f>IF('תחזית רווה'!C$5=0,"",C37)</f>
        <v/>
      </c>
      <c r="D127" s="7" t="str">
        <f>IF('תחזית רווה'!D$5=0,"",D37)</f>
        <v/>
      </c>
      <c r="E127" s="7" t="str">
        <f>IF('תחזית רווה'!E$5=0,"",E37)</f>
        <v/>
      </c>
      <c r="F127" s="7" t="str">
        <f>IF('תחזית רווה'!F$5=0,"",F37)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 t="str">
        <f t="shared" si="44"/>
        <v>הוצאות שכר 2</v>
      </c>
      <c r="C128" s="7" t="str">
        <f>IF('תחזית רווה'!C$5=0,"",C38)</f>
        <v/>
      </c>
      <c r="D128" s="7" t="str">
        <f>IF('תחזית רווה'!D$5=0,"",D38)</f>
        <v/>
      </c>
      <c r="E128" s="7" t="str">
        <f>IF('תחזית רווה'!E$5=0,"",E38)</f>
        <v/>
      </c>
      <c r="F128" s="7" t="str">
        <f>IF('תחזית רווה'!F$5=0,"",F38)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4"/>
        <v>%</v>
      </c>
      <c r="C129" s="7" t="str">
        <f>IF('תחזית רווה'!C$5=0,"",C39)</f>
        <v/>
      </c>
      <c r="D129" s="7" t="str">
        <f>IF('תחזית רווה'!D$5=0,"",D39)</f>
        <v/>
      </c>
      <c r="E129" s="7" t="str">
        <f>IF('תחזית רווה'!E$5=0,"",E39)</f>
        <v/>
      </c>
      <c r="F129" s="7" t="str">
        <f>IF('תחזית רווה'!F$5=0,"",F39)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 t="str">
        <f t="shared" si="44"/>
        <v>הוצאות שכר 3</v>
      </c>
      <c r="C130" s="7" t="str">
        <f>IF('תחזית רווה'!C$5=0,"",C40)</f>
        <v/>
      </c>
      <c r="D130" s="7" t="str">
        <f>IF('תחזית רווה'!D$5=0,"",D40)</f>
        <v/>
      </c>
      <c r="E130" s="7" t="str">
        <f>IF('תחזית רווה'!E$5=0,"",E40)</f>
        <v/>
      </c>
      <c r="F130" s="7" t="str">
        <f>IF('תחזית רווה'!F$5=0,"",F40)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4"/>
        <v>%</v>
      </c>
      <c r="C131" s="7" t="str">
        <f>IF('תחזית רווה'!C$5=0,"",C41)</f>
        <v/>
      </c>
      <c r="D131" s="7" t="str">
        <f>IF('תחזית רווה'!D$5=0,"",D41)</f>
        <v/>
      </c>
      <c r="E131" s="7" t="str">
        <f>IF('תחזית רווה'!E$5=0,"",E41)</f>
        <v/>
      </c>
      <c r="F131" s="7" t="str">
        <f>IF('תחזית רווה'!F$5=0,"",F41)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 t="str">
        <f t="shared" si="44"/>
        <v>הוצאות שכר 4</v>
      </c>
      <c r="C132" s="7" t="str">
        <f>IF('תחזית רווה'!C$5=0,"",C42)</f>
        <v/>
      </c>
      <c r="D132" s="7" t="str">
        <f>IF('תחזית רווה'!D$5=0,"",D42)</f>
        <v/>
      </c>
      <c r="E132" s="7" t="str">
        <f>IF('תחזית רווה'!E$5=0,"",E42)</f>
        <v/>
      </c>
      <c r="F132" s="7" t="str">
        <f>IF('תחזית רווה'!F$5=0,"",F42)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4"/>
        <v>%</v>
      </c>
      <c r="C133" s="7" t="str">
        <f>IF('תחזית רווה'!C$5=0,"",C43)</f>
        <v/>
      </c>
      <c r="D133" s="7" t="str">
        <f>IF('תחזית רווה'!D$5=0,"",D43)</f>
        <v/>
      </c>
      <c r="E133" s="7" t="str">
        <f>IF('תחזית רווה'!E$5=0,"",E43)</f>
        <v/>
      </c>
      <c r="F133" s="7" t="str">
        <f>IF('תחזית רווה'!F$5=0,"",F43)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 t="str">
        <f t="shared" si="44"/>
        <v>הוצאות שכר 5</v>
      </c>
      <c r="C134" s="7" t="str">
        <f>IF('תחזית רווה'!C$5=0,"",C44)</f>
        <v/>
      </c>
      <c r="D134" s="7" t="str">
        <f>IF('תחזית רווה'!D$5=0,"",D44)</f>
        <v/>
      </c>
      <c r="E134" s="7" t="str">
        <f>IF('תחזית רווה'!E$5=0,"",E44)</f>
        <v/>
      </c>
      <c r="F134" s="7" t="str">
        <f>IF('תחזית רווה'!F$5=0,"",F44)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4"/>
        <v>%</v>
      </c>
      <c r="C135" s="7" t="str">
        <f>IF('תחזית רווה'!C$5=0,"",C45)</f>
        <v/>
      </c>
      <c r="D135" s="7" t="str">
        <f>IF('תחזית רווה'!D$5=0,"",D45)</f>
        <v/>
      </c>
      <c r="E135" s="7" t="str">
        <f>IF('תחזית רווה'!E$5=0,"",E45)</f>
        <v/>
      </c>
      <c r="F135" s="7" t="str">
        <f>IF('תחזית רווה'!F$5=0,"",F45)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 t="str">
        <f t="shared" si="44"/>
        <v>הוצאות שכר 6</v>
      </c>
      <c r="C136" s="7" t="str">
        <f>IF('תחזית רווה'!C$5=0,"",C46)</f>
        <v/>
      </c>
      <c r="D136" s="7" t="str">
        <f>IF('תחזית רווה'!D$5=0,"",D46)</f>
        <v/>
      </c>
      <c r="E136" s="7" t="str">
        <f>IF('תחזית רווה'!E$5=0,"",E46)</f>
        <v/>
      </c>
      <c r="F136" s="7" t="str">
        <f>IF('תחזית רווה'!F$5=0,"",F46)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4"/>
        <v>%</v>
      </c>
      <c r="C137" s="7" t="str">
        <f>IF('תחזית רווה'!C$5=0,"",C47)</f>
        <v/>
      </c>
      <c r="D137" s="7" t="str">
        <f>IF('תחזית רווה'!D$5=0,"",D47)</f>
        <v/>
      </c>
      <c r="E137" s="7" t="str">
        <f>IF('תחזית רווה'!E$5=0,"",E47)</f>
        <v/>
      </c>
      <c r="F137" s="7" t="str">
        <f>IF('תחזית רווה'!F$5=0,"",F47)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 t="str">
        <f t="shared" si="44"/>
        <v>הוצאות שכר 7</v>
      </c>
      <c r="C138" s="7" t="str">
        <f>IF('תחזית רווה'!C$5=0,"",C48)</f>
        <v/>
      </c>
      <c r="D138" s="7" t="str">
        <f>IF('תחזית רווה'!D$5=0,"",D48)</f>
        <v/>
      </c>
      <c r="E138" s="7" t="str">
        <f>IF('תחזית רווה'!E$5=0,"",E48)</f>
        <v/>
      </c>
      <c r="F138" s="7" t="str">
        <f>IF('תחזית רווה'!F$5=0,"",F48)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4"/>
        <v>%</v>
      </c>
      <c r="C139" s="7" t="str">
        <f>IF('תחזית רווה'!C$5=0,"",C49)</f>
        <v/>
      </c>
      <c r="D139" s="7" t="str">
        <f>IF('תחזית רווה'!D$5=0,"",D49)</f>
        <v/>
      </c>
      <c r="E139" s="7" t="str">
        <f>IF('תחזית רווה'!E$5=0,"",E49)</f>
        <v/>
      </c>
      <c r="F139" s="7" t="str">
        <f>IF('תחזית רווה'!F$5=0,"",F49)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 t="str">
        <f t="shared" si="44"/>
        <v>הוצאות שכר 8</v>
      </c>
      <c r="C140" s="7" t="str">
        <f>IF('תחזית רווה'!C$5=0,"",C50)</f>
        <v/>
      </c>
      <c r="D140" s="7" t="str">
        <f>IF('תחזית רווה'!D$5=0,"",D50)</f>
        <v/>
      </c>
      <c r="E140" s="7" t="str">
        <f>IF('תחזית רווה'!E$5=0,"",E50)</f>
        <v/>
      </c>
      <c r="F140" s="7" t="str">
        <f>IF('תחזית רווה'!F$5=0,"",F50)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4"/>
        <v>%</v>
      </c>
      <c r="C141" s="7" t="str">
        <f>IF('תחזית רווה'!C$5=0,"",C51)</f>
        <v/>
      </c>
      <c r="D141" s="7" t="str">
        <f>IF('תחזית רווה'!D$5=0,"",D51)</f>
        <v/>
      </c>
      <c r="E141" s="7" t="str">
        <f>IF('תחזית רווה'!E$5=0,"",E51)</f>
        <v/>
      </c>
      <c r="F141" s="7" t="str">
        <f>IF('תחזית רווה'!F$5=0,"",F51)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4"/>
        <v>הוצאות קבועות</v>
      </c>
      <c r="C142" s="15" t="str">
        <f>IF('תחזית רווה'!C$5=0,"",C52)</f>
        <v/>
      </c>
      <c r="D142" s="15" t="str">
        <f>IF('תחזית רווה'!D$5=0,"",D52)</f>
        <v/>
      </c>
      <c r="E142" s="15" t="str">
        <f>IF('תחזית רווה'!E$5=0,"",E52)</f>
        <v/>
      </c>
      <c r="F142" s="15" t="str">
        <f>IF('תחזית רווה'!F$5=0,"",F52)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4"/>
        <v>%</v>
      </c>
      <c r="C143" s="7" t="str">
        <f>IF('תחזית רווה'!C$5=0,"",C53)</f>
        <v/>
      </c>
      <c r="D143" s="7" t="str">
        <f>IF('תחזית רווה'!D$5=0,"",D53)</f>
        <v/>
      </c>
      <c r="E143" s="7" t="str">
        <f>IF('תחזית רווה'!E$5=0,"",E53)</f>
        <v/>
      </c>
      <c r="F143" s="7" t="str">
        <f>IF('תחזית רווה'!F$5=0,"",F53)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4"/>
        <v>מימון</v>
      </c>
      <c r="C144" s="15" t="str">
        <f>IF('תחזית רווה'!C$5=0,"",C54)</f>
        <v/>
      </c>
      <c r="D144" s="15" t="str">
        <f>IF('תחזית רווה'!D$5=0,"",D54)</f>
        <v/>
      </c>
      <c r="E144" s="15" t="str">
        <f>IF('תחזית רווה'!E$5=0,"",E54)</f>
        <v/>
      </c>
      <c r="F144" s="15" t="str">
        <f>IF('תחזית רווה'!F$5=0,"",F54)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4"/>
        <v>%</v>
      </c>
      <c r="C145" s="7" t="str">
        <f>IF('תחזית רווה'!C$5=0,"",C55)</f>
        <v/>
      </c>
      <c r="D145" s="7" t="str">
        <f>IF('תחזית רווה'!D$5=0,"",D55)</f>
        <v/>
      </c>
      <c r="E145" s="7" t="str">
        <f>IF('תחזית רווה'!E$5=0,"",E55)</f>
        <v/>
      </c>
      <c r="F145" s="7" t="str">
        <f>IF('תחזית רווה'!F$5=0,"",F55)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4"/>
        <v>סה"כ הוצאות</v>
      </c>
      <c r="C146" s="15" t="str">
        <f>IF('תחזית רווה'!C$5=0,"",C56)</f>
        <v/>
      </c>
      <c r="D146" s="15" t="str">
        <f>IF('תחזית רווה'!D$5=0,"",D56)</f>
        <v/>
      </c>
      <c r="E146" s="15" t="str">
        <f>IF('תחזית רווה'!E$5=0,"",E56)</f>
        <v/>
      </c>
      <c r="F146" s="15" t="str">
        <f>IF('תחזית רווה'!F$5=0,"",F56)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4"/>
        <v>%</v>
      </c>
      <c r="C147" s="7" t="str">
        <f>IF('תחזית רווה'!C$5=0,"",C57)</f>
        <v/>
      </c>
      <c r="D147" s="7" t="str">
        <f>IF('תחזית רווה'!D$5=0,"",D57)</f>
        <v/>
      </c>
      <c r="E147" s="7" t="str">
        <f>IF('תחזית רווה'!E$5=0,"",E57)</f>
        <v/>
      </c>
      <c r="F147" s="7" t="str">
        <f>IF('תחזית רווה'!F$5=0,"",F57)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4"/>
        <v>רווח לפני מס</v>
      </c>
      <c r="C148" s="15" t="str">
        <f>IF('תחזית רווה'!C$5=0,"",C58)</f>
        <v/>
      </c>
      <c r="D148" s="15" t="str">
        <f>IF('תחזית רווה'!D$5=0,"",D58)</f>
        <v/>
      </c>
      <c r="E148" s="15" t="str">
        <f>IF('תחזית רווה'!E$5=0,"",E58)</f>
        <v/>
      </c>
      <c r="F148" s="15" t="str">
        <f>IF('תחזית רווה'!F$5=0,"",F58)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4"/>
        <v>%</v>
      </c>
      <c r="C149" s="7" t="str">
        <f>IF('תחזית רווה'!C$5=0,"",C59)</f>
        <v/>
      </c>
      <c r="D149" s="7" t="str">
        <f>IF('תחזית רווה'!D$5=0,"",D59)</f>
        <v/>
      </c>
      <c r="E149" s="7" t="str">
        <f>IF('תחזית רווה'!E$5=0,"",E59)</f>
        <v/>
      </c>
      <c r="F149" s="7" t="str">
        <f>IF('תחזית רווה'!F$5=0,"",F59)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4"/>
        <v>0</v>
      </c>
      <c r="C150" s="7" t="str">
        <f>IF('תחזית רווה'!C$5=0,"",C60)</f>
        <v/>
      </c>
      <c r="D150" s="7" t="str">
        <f>IF('תחזית רווה'!D$5=0,"",D60)</f>
        <v/>
      </c>
      <c r="E150" s="7" t="str">
        <f>IF('תחזית רווה'!E$5=0,"",E60)</f>
        <v/>
      </c>
      <c r="F150" s="7" t="str">
        <f>IF('תחזית רווה'!F$5=0,"",F60)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4"/>
        <v>0</v>
      </c>
      <c r="C151" s="34" t="str">
        <f>IF('תחזית רווה'!C$5=0,"",C61)</f>
        <v/>
      </c>
      <c r="D151" s="34" t="str">
        <f>IF('תחזית רווה'!D$5=0,"",D61)</f>
        <v/>
      </c>
      <c r="E151" s="34" t="str">
        <f>IF('תחזית רווה'!E$5=0,"",E61)</f>
        <v/>
      </c>
      <c r="F151" s="34" t="str">
        <f>IF('תחזית רווה'!F$5=0,"",F61)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4"/>
        <v>הוצאות תזרימיות</v>
      </c>
      <c r="C152" s="32" t="str">
        <f>IF('תחזית רווה'!C$5=0,"",C62)</f>
        <v/>
      </c>
      <c r="D152" s="32" t="str">
        <f>IF('תחזית רווה'!D$5=0,"",D62)</f>
        <v/>
      </c>
      <c r="E152" s="32" t="str">
        <f>IF('תחזית רווה'!E$5=0,"",E62)</f>
        <v/>
      </c>
      <c r="F152" s="32" t="str">
        <f>IF('תחזית רווה'!F$5=0,"",F62)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ref="B153:B179" si="45">B63</f>
        <v>0</v>
      </c>
      <c r="C153" s="7" t="str">
        <f>IF('תחזית רווה'!C$5=0,"",C63)</f>
        <v/>
      </c>
      <c r="D153" s="7" t="str">
        <f>IF('תחזית רווה'!D$5=0,"",D63)</f>
        <v/>
      </c>
      <c r="E153" s="7" t="str">
        <f>IF('תחזית רווה'!E$5=0,"",E63)</f>
        <v/>
      </c>
      <c r="F153" s="7" t="str">
        <f>IF('תחזית רווה'!F$5=0,"",F63)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6">O63</f>
        <v>0</v>
      </c>
    </row>
    <row r="154" spans="2:15" x14ac:dyDescent="0.25">
      <c r="B154" s="26" t="e">
        <f t="shared" si="45"/>
        <v>#REF!</v>
      </c>
      <c r="C154" s="7" t="str">
        <f>IF('תחזית רווה'!C$5=0,"",C64)</f>
        <v/>
      </c>
      <c r="D154" s="7" t="str">
        <f>IF('תחזית רווה'!D$5=0,"",D64)</f>
        <v/>
      </c>
      <c r="E154" s="7" t="str">
        <f>IF('תחזית רווה'!E$5=0,"",E64)</f>
        <v/>
      </c>
      <c r="F154" s="7" t="str">
        <f>IF('תחזית רווה'!F$5=0,"",F64)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e">
        <f t="shared" si="45"/>
        <v>#REF!</v>
      </c>
      <c r="C155" s="7" t="str">
        <f>IF('תחזית רווה'!C$5=0,"",C65)</f>
        <v/>
      </c>
      <c r="D155" s="7" t="str">
        <f>IF('תחזית רווה'!D$5=0,"",D65)</f>
        <v/>
      </c>
      <c r="E155" s="7" t="str">
        <f>IF('תחזית רווה'!E$5=0,"",E65)</f>
        <v/>
      </c>
      <c r="F155" s="7" t="str">
        <f>IF('תחזית רווה'!F$5=0,"",F65)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e">
        <f t="shared" si="45"/>
        <v>#REF!</v>
      </c>
      <c r="C156" s="7" t="str">
        <f>IF('תחזית רווה'!C$5=0,"",C66)</f>
        <v/>
      </c>
      <c r="D156" s="7" t="str">
        <f>IF('תחזית רווה'!D$5=0,"",D66)</f>
        <v/>
      </c>
      <c r="E156" s="7" t="str">
        <f>IF('תחזית רווה'!E$5=0,"",E66)</f>
        <v/>
      </c>
      <c r="F156" s="7" t="str">
        <f>IF('תחזית רווה'!F$5=0,"",F66)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e">
        <f t="shared" si="45"/>
        <v>#REF!</v>
      </c>
      <c r="C157" s="7" t="str">
        <f>IF('תחזית רווה'!C$5=0,"",C67)</f>
        <v/>
      </c>
      <c r="D157" s="7" t="str">
        <f>IF('תחזית רווה'!D$5=0,"",D67)</f>
        <v/>
      </c>
      <c r="E157" s="7" t="str">
        <f>IF('תחזית רווה'!E$5=0,"",E67)</f>
        <v/>
      </c>
      <c r="F157" s="7" t="str">
        <f>IF('תחזית רווה'!F$5=0,"",F67)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e">
        <f t="shared" si="45"/>
        <v>#REF!</v>
      </c>
      <c r="C158" s="7" t="str">
        <f>IF('תחזית רווה'!C$5=0,"",C68)</f>
        <v/>
      </c>
      <c r="D158" s="7" t="str">
        <f>IF('תחזית רווה'!D$5=0,"",D68)</f>
        <v/>
      </c>
      <c r="E158" s="7" t="str">
        <f>IF('תחזית רווה'!E$5=0,"",E68)</f>
        <v/>
      </c>
      <c r="F158" s="7" t="str">
        <f>IF('תחזית רווה'!F$5=0,"",F68)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e">
        <f t="shared" si="45"/>
        <v>#REF!</v>
      </c>
      <c r="C159" s="7" t="str">
        <f>IF('תחזית רווה'!C$5=0,"",C69)</f>
        <v/>
      </c>
      <c r="D159" s="7" t="str">
        <f>IF('תחזית רווה'!D$5=0,"",D69)</f>
        <v/>
      </c>
      <c r="E159" s="7" t="str">
        <f>IF('תחזית רווה'!E$5=0,"",E69)</f>
        <v/>
      </c>
      <c r="F159" s="7" t="str">
        <f>IF('תחזית רווה'!F$5=0,"",F69)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e">
        <f t="shared" si="45"/>
        <v>#REF!</v>
      </c>
      <c r="C160" s="7" t="str">
        <f>IF('תחזית רווה'!C$5=0,"",C70)</f>
        <v/>
      </c>
      <c r="D160" s="7" t="str">
        <f>IF('תחזית רווה'!D$5=0,"",D70)</f>
        <v/>
      </c>
      <c r="E160" s="7" t="str">
        <f>IF('תחזית רווה'!E$5=0,"",E70)</f>
        <v/>
      </c>
      <c r="F160" s="7" t="str">
        <f>IF('תחזית רווה'!F$5=0,"",F70)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e">
        <f t="shared" si="45"/>
        <v>#REF!</v>
      </c>
      <c r="C161" s="7" t="str">
        <f>IF('תחזית רווה'!C$5=0,"",C71)</f>
        <v/>
      </c>
      <c r="D161" s="7" t="str">
        <f>IF('תחזית רווה'!D$5=0,"",D71)</f>
        <v/>
      </c>
      <c r="E161" s="7" t="str">
        <f>IF('תחזית רווה'!E$5=0,"",E71)</f>
        <v/>
      </c>
      <c r="F161" s="7" t="str">
        <f>IF('תחזית רווה'!F$5=0,"",F71)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e">
        <f t="shared" si="45"/>
        <v>#REF!</v>
      </c>
      <c r="C162" s="7" t="str">
        <f>IF('תחזית רווה'!C$5=0,"",C72)</f>
        <v/>
      </c>
      <c r="D162" s="7" t="str">
        <f>IF('תחזית רווה'!D$5=0,"",D72)</f>
        <v/>
      </c>
      <c r="E162" s="7" t="str">
        <f>IF('תחזית רווה'!E$5=0,"",E72)</f>
        <v/>
      </c>
      <c r="F162" s="7" t="str">
        <f>IF('תחזית רווה'!F$5=0,"",F72)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e">
        <f t="shared" si="45"/>
        <v>#REF!</v>
      </c>
      <c r="C163" s="7" t="str">
        <f>IF('תחזית רווה'!C$5=0,"",C73)</f>
        <v/>
      </c>
      <c r="D163" s="7" t="str">
        <f>IF('תחזית רווה'!D$5=0,"",D73)</f>
        <v/>
      </c>
      <c r="E163" s="7" t="str">
        <f>IF('תחזית רווה'!E$5=0,"",E73)</f>
        <v/>
      </c>
      <c r="F163" s="7" t="str">
        <f>IF('תחזית רווה'!F$5=0,"",F73)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e">
        <f t="shared" si="45"/>
        <v>#REF!</v>
      </c>
      <c r="C164" s="7" t="str">
        <f>IF('תחזית רווה'!C$5=0,"",C74)</f>
        <v/>
      </c>
      <c r="D164" s="7" t="str">
        <f>IF('תחזית רווה'!D$5=0,"",D74)</f>
        <v/>
      </c>
      <c r="E164" s="7" t="str">
        <f>IF('תחזית רווה'!E$5=0,"",E74)</f>
        <v/>
      </c>
      <c r="F164" s="7" t="str">
        <f>IF('תחזית רווה'!F$5=0,"",F74)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e">
        <f t="shared" si="45"/>
        <v>#REF!</v>
      </c>
      <c r="C165" s="7" t="str">
        <f>IF('תחזית רווה'!C$5=0,"",C75)</f>
        <v/>
      </c>
      <c r="D165" s="7" t="str">
        <f>IF('תחזית רווה'!D$5=0,"",D75)</f>
        <v/>
      </c>
      <c r="E165" s="7" t="str">
        <f>IF('תחזית רווה'!E$5=0,"",E75)</f>
        <v/>
      </c>
      <c r="F165" s="7" t="str">
        <f>IF('תחזית רווה'!F$5=0,"",F75)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e">
        <f t="shared" si="45"/>
        <v>#REF!</v>
      </c>
      <c r="C166" s="7" t="str">
        <f>IF('תחזית רווה'!C$5=0,"",C76)</f>
        <v/>
      </c>
      <c r="D166" s="7" t="str">
        <f>IF('תחזית רווה'!D$5=0,"",D76)</f>
        <v/>
      </c>
      <c r="E166" s="7" t="str">
        <f>IF('תחזית רווה'!E$5=0,"",E76)</f>
        <v/>
      </c>
      <c r="F166" s="7" t="str">
        <f>IF('תחזית רווה'!F$5=0,"",F76)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e">
        <f t="shared" si="45"/>
        <v>#REF!</v>
      </c>
      <c r="C167" s="7" t="str">
        <f>IF('תחזית רווה'!C$5=0,"",C77)</f>
        <v/>
      </c>
      <c r="D167" s="7" t="str">
        <f>IF('תחזית רווה'!D$5=0,"",D77)</f>
        <v/>
      </c>
      <c r="E167" s="7" t="str">
        <f>IF('תחזית רווה'!E$5=0,"",E77)</f>
        <v/>
      </c>
      <c r="F167" s="7" t="str">
        <f>IF('תחזית רווה'!F$5=0,"",F77)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e">
        <f t="shared" si="45"/>
        <v>#REF!</v>
      </c>
      <c r="C168" s="7" t="str">
        <f>IF('תחזית רווה'!C$5=0,"",C78)</f>
        <v/>
      </c>
      <c r="D168" s="7" t="str">
        <f>IF('תחזית רווה'!D$5=0,"",D78)</f>
        <v/>
      </c>
      <c r="E168" s="7" t="str">
        <f>IF('תחזית רווה'!E$5=0,"",E78)</f>
        <v/>
      </c>
      <c r="F168" s="7" t="str">
        <f>IF('תחזית רווה'!F$5=0,"",F78)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e">
        <f t="shared" si="45"/>
        <v>#REF!</v>
      </c>
      <c r="C169" s="7" t="str">
        <f>IF('תחזית רווה'!C$5=0,"",C79)</f>
        <v/>
      </c>
      <c r="D169" s="7" t="str">
        <f>IF('תחזית רווה'!D$5=0,"",D79)</f>
        <v/>
      </c>
      <c r="E169" s="7" t="str">
        <f>IF('תחזית רווה'!E$5=0,"",E79)</f>
        <v/>
      </c>
      <c r="F169" s="7" t="str">
        <f>IF('תחזית רווה'!F$5=0,"",F79)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e">
        <f t="shared" si="45"/>
        <v>#REF!</v>
      </c>
      <c r="C170" s="7" t="str">
        <f>IF('תחזית רווה'!C$5=0,"",C80)</f>
        <v/>
      </c>
      <c r="D170" s="7" t="str">
        <f>IF('תחזית רווה'!D$5=0,"",D80)</f>
        <v/>
      </c>
      <c r="E170" s="7" t="str">
        <f>IF('תחזית רווה'!E$5=0,"",E80)</f>
        <v/>
      </c>
      <c r="F170" s="7" t="str">
        <f>IF('תחזית רווה'!F$5=0,"",F80)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e">
        <f t="shared" si="45"/>
        <v>#REF!</v>
      </c>
      <c r="C171" s="7" t="str">
        <f>IF('תחזית רווה'!C$5=0,"",C81)</f>
        <v/>
      </c>
      <c r="D171" s="7" t="str">
        <f>IF('תחזית רווה'!D$5=0,"",D81)</f>
        <v/>
      </c>
      <c r="E171" s="7" t="str">
        <f>IF('תחזית רווה'!E$5=0,"",E81)</f>
        <v/>
      </c>
      <c r="F171" s="7" t="str">
        <f>IF('תחזית רווה'!F$5=0,"",F81)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e">
        <f t="shared" si="45"/>
        <v>#REF!</v>
      </c>
      <c r="C172" s="7" t="str">
        <f>IF('תחזית רווה'!C$5=0,"",C82)</f>
        <v/>
      </c>
      <c r="D172" s="7" t="str">
        <f>IF('תחזית רווה'!D$5=0,"",D82)</f>
        <v/>
      </c>
      <c r="E172" s="7" t="str">
        <f>IF('תחזית רווה'!E$5=0,"",E82)</f>
        <v/>
      </c>
      <c r="F172" s="7" t="str">
        <f>IF('תחזית רווה'!F$5=0,"",F82)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e">
        <f t="shared" si="45"/>
        <v>#REF!</v>
      </c>
      <c r="C173" s="7" t="str">
        <f>IF('תחזית רווה'!C$5=0,"",C83)</f>
        <v/>
      </c>
      <c r="D173" s="7" t="str">
        <f>IF('תחזית רווה'!D$5=0,"",D83)</f>
        <v/>
      </c>
      <c r="E173" s="7" t="str">
        <f>IF('תחזית רווה'!E$5=0,"",E83)</f>
        <v/>
      </c>
      <c r="F173" s="7" t="str">
        <f>IF('תחזית רווה'!F$5=0,"",F83)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e">
        <f t="shared" si="45"/>
        <v>#REF!</v>
      </c>
      <c r="C174" s="7" t="str">
        <f>IF('תחזית רווה'!C$5=0,"",C84)</f>
        <v/>
      </c>
      <c r="D174" s="7" t="str">
        <f>IF('תחזית רווה'!D$5=0,"",D84)</f>
        <v/>
      </c>
      <c r="E174" s="7" t="str">
        <f>IF('תחזית רווה'!E$5=0,"",E84)</f>
        <v/>
      </c>
      <c r="F174" s="7" t="str">
        <f>IF('תחזית רווה'!F$5=0,"",F84)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e">
        <f t="shared" si="45"/>
        <v>#REF!</v>
      </c>
      <c r="C175" s="7" t="str">
        <f>IF('תחזית רווה'!C$5=0,"",C85)</f>
        <v/>
      </c>
      <c r="D175" s="7" t="str">
        <f>IF('תחזית רווה'!D$5=0,"",D85)</f>
        <v/>
      </c>
      <c r="E175" s="7" t="str">
        <f>IF('תחזית רווה'!E$5=0,"",E85)</f>
        <v/>
      </c>
      <c r="F175" s="7" t="str">
        <f>IF('תחזית רווה'!F$5=0,"",F85)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e">
        <f t="shared" si="45"/>
        <v>#REF!</v>
      </c>
      <c r="C176" s="7" t="str">
        <f>IF('תחזית רווה'!C$5=0,"",C86)</f>
        <v/>
      </c>
      <c r="D176" s="7" t="str">
        <f>IF('תחזית רווה'!D$5=0,"",D86)</f>
        <v/>
      </c>
      <c r="E176" s="7" t="str">
        <f>IF('תחזית רווה'!E$5=0,"",E86)</f>
        <v/>
      </c>
      <c r="F176" s="7" t="str">
        <f>IF('תחזית רווה'!F$5=0,"",F86)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e">
        <f t="shared" si="45"/>
        <v>#REF!</v>
      </c>
      <c r="C177" s="7" t="str">
        <f>IF('תחזית רווה'!C$5=0,"",C87)</f>
        <v/>
      </c>
      <c r="D177" s="7" t="str">
        <f>IF('תחזית רווה'!D$5=0,"",D87)</f>
        <v/>
      </c>
      <c r="E177" s="7" t="str">
        <f>IF('תחזית רווה'!E$5=0,"",E87)</f>
        <v/>
      </c>
      <c r="F177" s="7" t="str">
        <f>IF('תחזית רווה'!F$5=0,"",F87)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e">
        <f t="shared" si="45"/>
        <v>#REF!</v>
      </c>
      <c r="C178" s="7" t="str">
        <f>IF('תחזית רווה'!C$5=0,"",C88)</f>
        <v/>
      </c>
      <c r="D178" s="7" t="str">
        <f>IF('תחזית רווה'!D$5=0,"",D88)</f>
        <v/>
      </c>
      <c r="E178" s="7" t="str">
        <f>IF('תחזית רווה'!E$5=0,"",E88)</f>
        <v/>
      </c>
      <c r="F178" s="7" t="str">
        <f>IF('תחזית רווה'!F$5=0,"",F88)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e">
        <f t="shared" si="45"/>
        <v>#REF!</v>
      </c>
      <c r="C179" s="34" t="str">
        <f>IF('תחזית רווה'!C$5=0,"",C89)</f>
        <v/>
      </c>
      <c r="D179" s="34" t="str">
        <f>IF('תחזית רווה'!D$5=0,"",D89)</f>
        <v/>
      </c>
      <c r="E179" s="34" t="str">
        <f>IF('תחזית רווה'!E$5=0,"",E89)</f>
        <v/>
      </c>
      <c r="F179" s="34" t="str">
        <f>IF('תחזית רווה'!F$5=0,"",F89)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pageMargins left="0.7" right="0.7" top="0.75" bottom="0.75" header="0.3" footer="0.3"/>
  <pageSetup scale="58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62"/>
  <sheetViews>
    <sheetView showGridLines="0" rightToLeft="1" tabSelected="1" zoomScale="90" zoomScaleNormal="90" zoomScaleSheetLayoutView="70" workbookViewId="0">
      <pane xSplit="2" ySplit="5" topLeftCell="F6" activePane="bottomRight" state="frozen"/>
      <selection pane="topRight" activeCell="C1" sqref="C1"/>
      <selection pane="bottomLeft" activeCell="A6" sqref="A6"/>
      <selection pane="bottomRight" activeCell="L53" sqref="L53"/>
    </sheetView>
  </sheetViews>
  <sheetFormatPr defaultColWidth="9" defaultRowHeight="14" outlineLevelRow="1" outlineLevelCol="1" x14ac:dyDescent="0.3"/>
  <cols>
    <col min="1" max="1" width="2" style="69" customWidth="1"/>
    <col min="2" max="2" width="21.83203125" style="70" customWidth="1"/>
    <col min="3" max="8" width="10.08203125" style="69" customWidth="1" outlineLevel="1"/>
    <col min="9" max="9" width="10.5" style="69" customWidth="1" outlineLevel="1"/>
    <col min="10" max="10" width="10.08203125" style="69" customWidth="1" outlineLevel="1"/>
    <col min="11" max="11" width="11.5" style="69" bestFit="1" customWidth="1" outlineLevel="1"/>
    <col min="12" max="14" width="10.08203125" style="69" customWidth="1" outlineLevel="1"/>
    <col min="15" max="15" width="12" style="70" customWidth="1"/>
    <col min="16" max="16" width="10.08203125" style="69" customWidth="1" outlineLevel="1"/>
    <col min="17" max="18" width="12" style="70" customWidth="1"/>
    <col min="19" max="19" width="3.33203125" style="69" customWidth="1"/>
    <col min="20" max="20" width="22.25" style="69" bestFit="1" customWidth="1"/>
    <col min="21" max="16384" width="9" style="69"/>
  </cols>
  <sheetData>
    <row r="2" spans="1:22" x14ac:dyDescent="0.3">
      <c r="B2" s="70" t="s">
        <v>46</v>
      </c>
      <c r="C2" s="71"/>
      <c r="D2" s="72"/>
      <c r="E2" s="71"/>
      <c r="F2" s="71"/>
      <c r="T2" s="70" t="s">
        <v>94</v>
      </c>
    </row>
    <row r="3" spans="1:22" ht="18" customHeight="1" x14ac:dyDescent="0.3">
      <c r="C3" s="70"/>
      <c r="D3" s="73"/>
      <c r="E3" s="74"/>
      <c r="H3" s="74"/>
      <c r="K3" s="74"/>
      <c r="N3" s="74"/>
    </row>
    <row r="4" spans="1:22" x14ac:dyDescent="0.3">
      <c r="B4" s="75" t="s">
        <v>27</v>
      </c>
      <c r="C4" s="76" t="s">
        <v>47</v>
      </c>
      <c r="D4" s="76" t="s">
        <v>48</v>
      </c>
      <c r="E4" s="76" t="s">
        <v>49</v>
      </c>
      <c r="F4" s="76" t="s">
        <v>50</v>
      </c>
      <c r="G4" s="76" t="s">
        <v>51</v>
      </c>
      <c r="H4" s="76" t="s">
        <v>52</v>
      </c>
      <c r="I4" s="76" t="s">
        <v>53</v>
      </c>
      <c r="J4" s="76" t="s">
        <v>54</v>
      </c>
      <c r="K4" s="76" t="s">
        <v>55</v>
      </c>
      <c r="L4" s="76" t="s">
        <v>56</v>
      </c>
      <c r="M4" s="76" t="s">
        <v>57</v>
      </c>
      <c r="N4" s="76" t="s">
        <v>58</v>
      </c>
      <c r="O4" s="76" t="s">
        <v>99</v>
      </c>
      <c r="P4" s="76" t="s">
        <v>2</v>
      </c>
      <c r="Q4" s="76" t="s">
        <v>92</v>
      </c>
      <c r="R4" s="76" t="s">
        <v>93</v>
      </c>
      <c r="T4" s="75" t="s">
        <v>95</v>
      </c>
      <c r="U4" s="76" t="s">
        <v>92</v>
      </c>
      <c r="V4" s="76" t="s">
        <v>93</v>
      </c>
    </row>
    <row r="5" spans="1:22" x14ac:dyDescent="0.3">
      <c r="B5" s="77" t="s">
        <v>3</v>
      </c>
      <c r="C5" s="78">
        <f>C6+C8+C10+C12+C14</f>
        <v>0</v>
      </c>
      <c r="D5" s="78">
        <f t="shared" ref="D5:N5" si="0">D6+D8+D10+D12+D14</f>
        <v>0</v>
      </c>
      <c r="E5" s="78">
        <f t="shared" si="0"/>
        <v>0</v>
      </c>
      <c r="F5" s="78">
        <f t="shared" si="0"/>
        <v>0</v>
      </c>
      <c r="G5" s="78">
        <f t="shared" si="0"/>
        <v>0</v>
      </c>
      <c r="H5" s="78">
        <f t="shared" si="0"/>
        <v>0</v>
      </c>
      <c r="I5" s="78">
        <f t="shared" si="0"/>
        <v>0</v>
      </c>
      <c r="J5" s="78">
        <f t="shared" si="0"/>
        <v>0</v>
      </c>
      <c r="K5" s="78">
        <f t="shared" si="0"/>
        <v>0</v>
      </c>
      <c r="L5" s="78">
        <f t="shared" si="0"/>
        <v>0</v>
      </c>
      <c r="M5" s="78">
        <f t="shared" si="0"/>
        <v>0</v>
      </c>
      <c r="N5" s="78">
        <f t="shared" si="0"/>
        <v>0</v>
      </c>
      <c r="O5" s="79">
        <f>SUM(C5:N5)</f>
        <v>0</v>
      </c>
      <c r="P5" s="78">
        <f>IFERROR(O5/(12-COUNTIF(C5:N5,0)),0)</f>
        <v>0</v>
      </c>
      <c r="Q5" s="78">
        <f>O5*(1+$U$5)</f>
        <v>0</v>
      </c>
      <c r="R5" s="78">
        <f>Q5*(1+$V$5)</f>
        <v>0</v>
      </c>
      <c r="T5" s="77" t="s">
        <v>96</v>
      </c>
      <c r="U5" s="80">
        <v>0.1</v>
      </c>
      <c r="V5" s="80">
        <v>0.08</v>
      </c>
    </row>
    <row r="6" spans="1:22" ht="14.25" hidden="1" customHeight="1" outlineLevel="1" x14ac:dyDescent="0.3">
      <c r="A6" s="81"/>
      <c r="B6" s="82" t="s">
        <v>102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4">
        <f>SUM(C6:N6)</f>
        <v>0</v>
      </c>
      <c r="P6" s="83">
        <f>IFERROR(O6/(COUNTA(C6:N6)),0)</f>
        <v>0</v>
      </c>
      <c r="Q6" s="83">
        <f>O6*(1+$U$5)</f>
        <v>0</v>
      </c>
      <c r="R6" s="83">
        <f>Q6*(1+$V$5)</f>
        <v>0</v>
      </c>
      <c r="T6" s="77" t="s">
        <v>97</v>
      </c>
      <c r="U6" s="80">
        <v>0.05</v>
      </c>
      <c r="V6" s="80">
        <v>0.02</v>
      </c>
    </row>
    <row r="7" spans="1:22" hidden="1" outlineLevel="1" x14ac:dyDescent="0.3">
      <c r="A7" s="81"/>
      <c r="B7" s="82" t="s">
        <v>0</v>
      </c>
      <c r="C7" s="85" t="str">
        <f>IFERROR(C6/C$5,"")</f>
        <v/>
      </c>
      <c r="D7" s="85" t="str">
        <f t="shared" ref="D7:N7" si="1">IFERROR(D6/D$5,"")</f>
        <v/>
      </c>
      <c r="E7" s="85" t="str">
        <f t="shared" si="1"/>
        <v/>
      </c>
      <c r="F7" s="85" t="str">
        <f t="shared" si="1"/>
        <v/>
      </c>
      <c r="G7" s="85" t="str">
        <f t="shared" si="1"/>
        <v/>
      </c>
      <c r="H7" s="85" t="str">
        <f t="shared" si="1"/>
        <v/>
      </c>
      <c r="I7" s="85" t="str">
        <f t="shared" si="1"/>
        <v/>
      </c>
      <c r="J7" s="85" t="str">
        <f t="shared" si="1"/>
        <v/>
      </c>
      <c r="K7" s="85" t="str">
        <f t="shared" si="1"/>
        <v/>
      </c>
      <c r="L7" s="85" t="str">
        <f t="shared" si="1"/>
        <v/>
      </c>
      <c r="M7" s="85" t="str">
        <f t="shared" si="1"/>
        <v/>
      </c>
      <c r="N7" s="85" t="str">
        <f t="shared" si="1"/>
        <v/>
      </c>
      <c r="O7" s="86" t="str">
        <f t="shared" ref="O7:R7" si="2">IFERROR(O6/O$5,"")</f>
        <v/>
      </c>
      <c r="P7" s="85" t="str">
        <f t="shared" si="2"/>
        <v/>
      </c>
      <c r="Q7" s="85" t="str">
        <f t="shared" si="2"/>
        <v/>
      </c>
      <c r="R7" s="85" t="str">
        <f t="shared" si="2"/>
        <v/>
      </c>
      <c r="T7" s="77" t="s">
        <v>98</v>
      </c>
      <c r="U7" s="80">
        <v>0.03</v>
      </c>
      <c r="V7" s="80">
        <v>0.02</v>
      </c>
    </row>
    <row r="8" spans="1:22" hidden="1" outlineLevel="1" x14ac:dyDescent="0.3">
      <c r="A8" s="81"/>
      <c r="B8" s="82" t="s">
        <v>103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>
        <f>SUM(C8:N8)</f>
        <v>0</v>
      </c>
      <c r="P8" s="83">
        <f>IFERROR(O8/(COUNTA(C8:N8)),0)</f>
        <v>0</v>
      </c>
      <c r="Q8" s="83">
        <f>O8*(1+$U$5)</f>
        <v>0</v>
      </c>
      <c r="R8" s="83">
        <f>Q8*(1+$V$5)</f>
        <v>0</v>
      </c>
    </row>
    <row r="9" spans="1:22" hidden="1" outlineLevel="1" x14ac:dyDescent="0.3">
      <c r="A9" s="81"/>
      <c r="B9" s="82" t="s">
        <v>0</v>
      </c>
      <c r="C9" s="85" t="str">
        <f>IFERROR(C8/C$5,"")</f>
        <v/>
      </c>
      <c r="D9" s="85" t="str">
        <f t="shared" ref="D9:N9" si="3">IFERROR(D8/D$5,"")</f>
        <v/>
      </c>
      <c r="E9" s="85" t="str">
        <f t="shared" si="3"/>
        <v/>
      </c>
      <c r="F9" s="85" t="str">
        <f t="shared" si="3"/>
        <v/>
      </c>
      <c r="G9" s="85" t="str">
        <f t="shared" si="3"/>
        <v/>
      </c>
      <c r="H9" s="85" t="str">
        <f t="shared" si="3"/>
        <v/>
      </c>
      <c r="I9" s="85" t="str">
        <f t="shared" si="3"/>
        <v/>
      </c>
      <c r="J9" s="85" t="str">
        <f t="shared" si="3"/>
        <v/>
      </c>
      <c r="K9" s="85" t="str">
        <f t="shared" si="3"/>
        <v/>
      </c>
      <c r="L9" s="85" t="str">
        <f t="shared" si="3"/>
        <v/>
      </c>
      <c r="M9" s="85" t="str">
        <f t="shared" si="3"/>
        <v/>
      </c>
      <c r="N9" s="85" t="str">
        <f t="shared" si="3"/>
        <v/>
      </c>
      <c r="O9" s="86" t="str">
        <f t="shared" ref="O9:R9" si="4">IFERROR(O8/O$5,"")</f>
        <v/>
      </c>
      <c r="P9" s="85" t="str">
        <f t="shared" si="4"/>
        <v/>
      </c>
      <c r="Q9" s="85" t="str">
        <f t="shared" si="4"/>
        <v/>
      </c>
      <c r="R9" s="85" t="str">
        <f t="shared" si="4"/>
        <v/>
      </c>
    </row>
    <row r="10" spans="1:22" hidden="1" outlineLevel="1" x14ac:dyDescent="0.3">
      <c r="A10" s="81"/>
      <c r="B10" s="82" t="s">
        <v>104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>
        <f>SUM(C10:N10)</f>
        <v>0</v>
      </c>
      <c r="P10" s="83">
        <f>IFERROR(O10/(COUNTA(C10:N10)),0)</f>
        <v>0</v>
      </c>
      <c r="Q10" s="83">
        <f>O10*(1+$U$5)</f>
        <v>0</v>
      </c>
      <c r="R10" s="83">
        <f>Q10*(1+$V$5)</f>
        <v>0</v>
      </c>
    </row>
    <row r="11" spans="1:22" hidden="1" outlineLevel="1" x14ac:dyDescent="0.3">
      <c r="A11" s="81"/>
      <c r="B11" s="82" t="s">
        <v>0</v>
      </c>
      <c r="C11" s="85" t="str">
        <f>IFERROR(C10/C$5,"")</f>
        <v/>
      </c>
      <c r="D11" s="85" t="str">
        <f t="shared" ref="D11:N11" si="5">IFERROR(D10/D$5,"")</f>
        <v/>
      </c>
      <c r="E11" s="85" t="str">
        <f t="shared" si="5"/>
        <v/>
      </c>
      <c r="F11" s="85" t="str">
        <f t="shared" si="5"/>
        <v/>
      </c>
      <c r="G11" s="85" t="str">
        <f t="shared" si="5"/>
        <v/>
      </c>
      <c r="H11" s="85" t="str">
        <f t="shared" si="5"/>
        <v/>
      </c>
      <c r="I11" s="85" t="str">
        <f t="shared" si="5"/>
        <v/>
      </c>
      <c r="J11" s="85" t="str">
        <f t="shared" si="5"/>
        <v/>
      </c>
      <c r="K11" s="85" t="str">
        <f t="shared" si="5"/>
        <v/>
      </c>
      <c r="L11" s="85" t="str">
        <f t="shared" si="5"/>
        <v/>
      </c>
      <c r="M11" s="85" t="str">
        <f t="shared" si="5"/>
        <v/>
      </c>
      <c r="N11" s="85" t="str">
        <f t="shared" si="5"/>
        <v/>
      </c>
      <c r="O11" s="86" t="str">
        <f t="shared" ref="O11:R11" si="6">IFERROR(O10/O$5,"")</f>
        <v/>
      </c>
      <c r="P11" s="85" t="str">
        <f t="shared" si="6"/>
        <v/>
      </c>
      <c r="Q11" s="85" t="str">
        <f t="shared" si="6"/>
        <v/>
      </c>
      <c r="R11" s="85" t="str">
        <f t="shared" si="6"/>
        <v/>
      </c>
    </row>
    <row r="12" spans="1:22" hidden="1" outlineLevel="1" x14ac:dyDescent="0.3">
      <c r="A12" s="81"/>
      <c r="B12" s="82" t="s">
        <v>19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4">
        <f>SUM(C12:N12)</f>
        <v>0</v>
      </c>
      <c r="P12" s="83">
        <f>IFERROR(O12/(COUNTA(C12:N12)),0)</f>
        <v>0</v>
      </c>
      <c r="Q12" s="83">
        <f>O12*(1+$U$5)</f>
        <v>0</v>
      </c>
      <c r="R12" s="83">
        <f>Q12*(1+$V$5)</f>
        <v>0</v>
      </c>
    </row>
    <row r="13" spans="1:22" hidden="1" outlineLevel="1" x14ac:dyDescent="0.3">
      <c r="A13" s="81"/>
      <c r="B13" s="82" t="s">
        <v>0</v>
      </c>
      <c r="C13" s="85" t="str">
        <f t="shared" ref="C13:N15" si="7">IFERROR(C12/C$5,"")</f>
        <v/>
      </c>
      <c r="D13" s="85" t="str">
        <f t="shared" si="7"/>
        <v/>
      </c>
      <c r="E13" s="85" t="str">
        <f t="shared" si="7"/>
        <v/>
      </c>
      <c r="F13" s="85" t="str">
        <f t="shared" si="7"/>
        <v/>
      </c>
      <c r="G13" s="85" t="str">
        <f t="shared" si="7"/>
        <v/>
      </c>
      <c r="H13" s="85" t="str">
        <f t="shared" si="7"/>
        <v/>
      </c>
      <c r="I13" s="85" t="str">
        <f t="shared" si="7"/>
        <v/>
      </c>
      <c r="J13" s="85" t="str">
        <f t="shared" si="7"/>
        <v/>
      </c>
      <c r="K13" s="85" t="str">
        <f t="shared" si="7"/>
        <v/>
      </c>
      <c r="L13" s="85" t="str">
        <f t="shared" si="7"/>
        <v/>
      </c>
      <c r="M13" s="85" t="str">
        <f t="shared" si="7"/>
        <v/>
      </c>
      <c r="N13" s="85" t="str">
        <f t="shared" si="7"/>
        <v/>
      </c>
      <c r="O13" s="86" t="str">
        <f>IFERROR(O12/O$5,"")</f>
        <v/>
      </c>
      <c r="P13" s="85" t="str">
        <f>IFERROR(P12/P$5,"")</f>
        <v/>
      </c>
      <c r="Q13" s="85" t="str">
        <f t="shared" ref="Q13:R13" si="8">IFERROR(Q12/Q$5,"")</f>
        <v/>
      </c>
      <c r="R13" s="85" t="str">
        <f t="shared" si="8"/>
        <v/>
      </c>
    </row>
    <row r="14" spans="1:22" hidden="1" outlineLevel="1" x14ac:dyDescent="0.3">
      <c r="A14" s="81"/>
      <c r="B14" s="82" t="s">
        <v>20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4">
        <f>SUM(C14:N14)</f>
        <v>0</v>
      </c>
      <c r="P14" s="83">
        <f>IFERROR(O14/(COUNTA(C14:N14)),0)</f>
        <v>0</v>
      </c>
      <c r="Q14" s="83">
        <f>O14*(1+$U$5)</f>
        <v>0</v>
      </c>
      <c r="R14" s="83">
        <f>Q14*(1+$V$5)</f>
        <v>0</v>
      </c>
    </row>
    <row r="15" spans="1:22" hidden="1" outlineLevel="1" x14ac:dyDescent="0.3">
      <c r="A15" s="87"/>
      <c r="B15" s="82" t="s">
        <v>0</v>
      </c>
      <c r="C15" s="85" t="str">
        <f t="shared" si="7"/>
        <v/>
      </c>
      <c r="D15" s="85" t="str">
        <f t="shared" si="7"/>
        <v/>
      </c>
      <c r="E15" s="85" t="str">
        <f t="shared" si="7"/>
        <v/>
      </c>
      <c r="F15" s="85" t="str">
        <f t="shared" si="7"/>
        <v/>
      </c>
      <c r="G15" s="85" t="str">
        <f t="shared" si="7"/>
        <v/>
      </c>
      <c r="H15" s="85" t="str">
        <f t="shared" si="7"/>
        <v/>
      </c>
      <c r="I15" s="85" t="str">
        <f t="shared" si="7"/>
        <v/>
      </c>
      <c r="J15" s="85" t="str">
        <f t="shared" si="7"/>
        <v/>
      </c>
      <c r="K15" s="85" t="str">
        <f t="shared" si="7"/>
        <v/>
      </c>
      <c r="L15" s="85" t="str">
        <f t="shared" si="7"/>
        <v/>
      </c>
      <c r="M15" s="85" t="str">
        <f t="shared" si="7"/>
        <v/>
      </c>
      <c r="N15" s="85" t="str">
        <f t="shared" si="7"/>
        <v/>
      </c>
      <c r="O15" s="86" t="str">
        <f>IFERROR(O14/O$5,"")</f>
        <v/>
      </c>
      <c r="P15" s="85" t="str">
        <f>IFERROR(P14/P$5,"")</f>
        <v/>
      </c>
      <c r="Q15" s="85" t="str">
        <f t="shared" ref="Q15:R15" si="9">IFERROR(Q14/Q$5,"")</f>
        <v/>
      </c>
      <c r="R15" s="85" t="str">
        <f t="shared" si="9"/>
        <v/>
      </c>
    </row>
    <row r="16" spans="1:22" ht="15" customHeight="1" collapsed="1" x14ac:dyDescent="0.3">
      <c r="B16" s="88" t="s">
        <v>4</v>
      </c>
      <c r="C16" s="89">
        <f>C20+C22+C24+C26+C28+(C18-C30)</f>
        <v>0</v>
      </c>
      <c r="D16" s="89">
        <f t="shared" ref="D16:N16" si="10">D20+D22+D24+D26+D28+(D18-D30)</f>
        <v>0</v>
      </c>
      <c r="E16" s="89">
        <f t="shared" si="10"/>
        <v>0</v>
      </c>
      <c r="F16" s="89">
        <f t="shared" si="10"/>
        <v>0</v>
      </c>
      <c r="G16" s="89">
        <f t="shared" si="10"/>
        <v>0</v>
      </c>
      <c r="H16" s="89">
        <f t="shared" si="10"/>
        <v>0</v>
      </c>
      <c r="I16" s="89">
        <f t="shared" si="10"/>
        <v>0</v>
      </c>
      <c r="J16" s="89">
        <f t="shared" si="10"/>
        <v>0</v>
      </c>
      <c r="K16" s="89">
        <f t="shared" si="10"/>
        <v>0</v>
      </c>
      <c r="L16" s="89">
        <f t="shared" si="10"/>
        <v>0</v>
      </c>
      <c r="M16" s="89">
        <f t="shared" si="10"/>
        <v>0</v>
      </c>
      <c r="N16" s="89">
        <f t="shared" si="10"/>
        <v>0</v>
      </c>
      <c r="O16" s="90">
        <f>SUM(C16:N16)</f>
        <v>0</v>
      </c>
      <c r="P16" s="89">
        <f>IFERROR(O16/(12-COUNTIF(C16:N16,0)),0)</f>
        <v>0</v>
      </c>
      <c r="Q16" s="89" t="str">
        <f>IFERROR(Q20+Q22+Q24+Q26+Q28+(Q18-Q30),"")</f>
        <v/>
      </c>
      <c r="R16" s="89" t="str">
        <f>IFERROR(R20+R22+R24+R26+R28+(R18-R30),"")</f>
        <v/>
      </c>
    </row>
    <row r="17" spans="2:18" x14ac:dyDescent="0.3">
      <c r="B17" s="82" t="s">
        <v>0</v>
      </c>
      <c r="C17" s="85" t="str">
        <f>IFERROR(C16/C$5,"")</f>
        <v/>
      </c>
      <c r="D17" s="85" t="str">
        <f t="shared" ref="D17:N17" si="11">IFERROR(D16/D$5,"")</f>
        <v/>
      </c>
      <c r="E17" s="85" t="str">
        <f t="shared" si="11"/>
        <v/>
      </c>
      <c r="F17" s="85" t="str">
        <f t="shared" si="11"/>
        <v/>
      </c>
      <c r="G17" s="85" t="str">
        <f t="shared" si="11"/>
        <v/>
      </c>
      <c r="H17" s="85" t="str">
        <f t="shared" si="11"/>
        <v/>
      </c>
      <c r="I17" s="85" t="str">
        <f t="shared" si="11"/>
        <v/>
      </c>
      <c r="J17" s="85" t="str">
        <f t="shared" si="11"/>
        <v/>
      </c>
      <c r="K17" s="85" t="str">
        <f t="shared" si="11"/>
        <v/>
      </c>
      <c r="L17" s="85" t="str">
        <f t="shared" si="11"/>
        <v/>
      </c>
      <c r="M17" s="85" t="str">
        <f t="shared" si="11"/>
        <v/>
      </c>
      <c r="N17" s="85" t="str">
        <f t="shared" si="11"/>
        <v/>
      </c>
      <c r="O17" s="86" t="str">
        <f t="shared" ref="O17:R17" si="12">IFERROR(O16/O$5,"")</f>
        <v/>
      </c>
      <c r="P17" s="85" t="str">
        <f t="shared" si="12"/>
        <v/>
      </c>
      <c r="Q17" s="85" t="str">
        <f t="shared" si="12"/>
        <v/>
      </c>
      <c r="R17" s="85" t="str">
        <f t="shared" si="12"/>
        <v/>
      </c>
    </row>
    <row r="18" spans="2:18" hidden="1" outlineLevel="1" x14ac:dyDescent="0.3">
      <c r="B18" s="82" t="s">
        <v>23</v>
      </c>
      <c r="C18" s="83"/>
      <c r="D18" s="83">
        <f>C30</f>
        <v>0</v>
      </c>
      <c r="E18" s="83">
        <f t="shared" ref="E18:N18" si="13">D30</f>
        <v>0</v>
      </c>
      <c r="F18" s="83">
        <f t="shared" si="13"/>
        <v>0</v>
      </c>
      <c r="G18" s="83">
        <f t="shared" si="13"/>
        <v>0</v>
      </c>
      <c r="H18" s="83">
        <f t="shared" si="13"/>
        <v>0</v>
      </c>
      <c r="I18" s="83">
        <f t="shared" si="13"/>
        <v>0</v>
      </c>
      <c r="J18" s="83">
        <f t="shared" si="13"/>
        <v>0</v>
      </c>
      <c r="K18" s="83">
        <f t="shared" si="13"/>
        <v>0</v>
      </c>
      <c r="L18" s="83">
        <f t="shared" si="13"/>
        <v>0</v>
      </c>
      <c r="M18" s="83">
        <f t="shared" si="13"/>
        <v>0</v>
      </c>
      <c r="N18" s="83">
        <f t="shared" si="13"/>
        <v>0</v>
      </c>
      <c r="O18" s="84">
        <f>C18</f>
        <v>0</v>
      </c>
      <c r="P18" s="83">
        <f>IFERROR(O18/(COUNTA(C18:N18)),0)</f>
        <v>0</v>
      </c>
      <c r="Q18" s="83">
        <f>O18</f>
        <v>0</v>
      </c>
      <c r="R18" s="83">
        <f>Q18</f>
        <v>0</v>
      </c>
    </row>
    <row r="19" spans="2:18" hidden="1" outlineLevel="1" x14ac:dyDescent="0.3">
      <c r="B19" s="82" t="s">
        <v>0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6"/>
      <c r="P19" s="85"/>
      <c r="Q19" s="85"/>
      <c r="R19" s="85"/>
    </row>
    <row r="20" spans="2:18" hidden="1" outlineLevel="1" x14ac:dyDescent="0.3">
      <c r="B20" s="82" t="s">
        <v>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>
        <f>SUM(C20:N20)</f>
        <v>0</v>
      </c>
      <c r="P20" s="83">
        <f>IFERROR(O20/(COUNTA(C20:N20)),0)</f>
        <v>0</v>
      </c>
      <c r="Q20" s="83" t="str">
        <f>IFERROR(O21*Q6,"")</f>
        <v/>
      </c>
      <c r="R20" s="83" t="str">
        <f>IFERROR(O21*R6,"")</f>
        <v/>
      </c>
    </row>
    <row r="21" spans="2:18" hidden="1" outlineLevel="1" x14ac:dyDescent="0.3">
      <c r="B21" s="82" t="s">
        <v>0</v>
      </c>
      <c r="C21" s="85" t="str">
        <f>IFERROR(C20/C6,"")</f>
        <v/>
      </c>
      <c r="D21" s="85" t="str">
        <f t="shared" ref="D21:R21" si="14">IFERROR(D20/D6,"")</f>
        <v/>
      </c>
      <c r="E21" s="85" t="str">
        <f t="shared" si="14"/>
        <v/>
      </c>
      <c r="F21" s="85" t="str">
        <f t="shared" si="14"/>
        <v/>
      </c>
      <c r="G21" s="85" t="str">
        <f t="shared" si="14"/>
        <v/>
      </c>
      <c r="H21" s="85" t="str">
        <f t="shared" si="14"/>
        <v/>
      </c>
      <c r="I21" s="85" t="str">
        <f t="shared" si="14"/>
        <v/>
      </c>
      <c r="J21" s="85" t="str">
        <f t="shared" si="14"/>
        <v/>
      </c>
      <c r="K21" s="85" t="str">
        <f t="shared" si="14"/>
        <v/>
      </c>
      <c r="L21" s="85" t="str">
        <f t="shared" si="14"/>
        <v/>
      </c>
      <c r="M21" s="85" t="str">
        <f t="shared" si="14"/>
        <v/>
      </c>
      <c r="N21" s="85" t="str">
        <f t="shared" si="14"/>
        <v/>
      </c>
      <c r="O21" s="85" t="str">
        <f t="shared" si="14"/>
        <v/>
      </c>
      <c r="P21" s="85" t="str">
        <f t="shared" si="14"/>
        <v/>
      </c>
      <c r="Q21" s="85" t="str">
        <f t="shared" si="14"/>
        <v/>
      </c>
      <c r="R21" s="85" t="str">
        <f t="shared" si="14"/>
        <v/>
      </c>
    </row>
    <row r="22" spans="2:18" hidden="1" outlineLevel="1" x14ac:dyDescent="0.3">
      <c r="B22" s="82" t="s">
        <v>6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>
        <f>SUM(C22:N22)</f>
        <v>0</v>
      </c>
      <c r="P22" s="83">
        <f>IFERROR(O22/(COUNTA(C22:N22)),0)</f>
        <v>0</v>
      </c>
      <c r="Q22" s="83" t="str">
        <f>IFERROR(O23*Q8,"")</f>
        <v/>
      </c>
      <c r="R22" s="83" t="str">
        <f t="shared" ref="R22" si="15">IFERROR(O23*R8,"")</f>
        <v/>
      </c>
    </row>
    <row r="23" spans="2:18" hidden="1" outlineLevel="1" x14ac:dyDescent="0.3">
      <c r="B23" s="82" t="s">
        <v>0</v>
      </c>
      <c r="C23" s="85" t="str">
        <f>IFERROR(C22/C8,"")</f>
        <v/>
      </c>
      <c r="D23" s="85" t="str">
        <f t="shared" ref="D23" si="16">IFERROR(D22/D8,"")</f>
        <v/>
      </c>
      <c r="E23" s="85" t="str">
        <f t="shared" ref="E23" si="17">IFERROR(E22/E8,"")</f>
        <v/>
      </c>
      <c r="F23" s="85" t="str">
        <f t="shared" ref="F23" si="18">IFERROR(F22/F8,"")</f>
        <v/>
      </c>
      <c r="G23" s="85" t="str">
        <f t="shared" ref="G23" si="19">IFERROR(G22/G8,"")</f>
        <v/>
      </c>
      <c r="H23" s="85" t="str">
        <f t="shared" ref="H23" si="20">IFERROR(H22/H8,"")</f>
        <v/>
      </c>
      <c r="I23" s="85" t="str">
        <f t="shared" ref="I23" si="21">IFERROR(I22/I8,"")</f>
        <v/>
      </c>
      <c r="J23" s="85" t="str">
        <f t="shared" ref="J23" si="22">IFERROR(J22/J8,"")</f>
        <v/>
      </c>
      <c r="K23" s="85" t="str">
        <f t="shared" ref="K23" si="23">IFERROR(K22/K8,"")</f>
        <v/>
      </c>
      <c r="L23" s="85" t="str">
        <f t="shared" ref="L23" si="24">IFERROR(L22/L8,"")</f>
        <v/>
      </c>
      <c r="M23" s="85" t="str">
        <f t="shared" ref="M23" si="25">IFERROR(M22/M8,"")</f>
        <v/>
      </c>
      <c r="N23" s="85" t="str">
        <f t="shared" ref="N23" si="26">IFERROR(N22/N8,"")</f>
        <v/>
      </c>
      <c r="O23" s="85" t="str">
        <f t="shared" ref="O23" si="27">IFERROR(O22/O8,"")</f>
        <v/>
      </c>
      <c r="P23" s="85" t="str">
        <f t="shared" ref="P23" si="28">IFERROR(P22/P8,"")</f>
        <v/>
      </c>
      <c r="Q23" s="85" t="str">
        <f t="shared" ref="Q23" si="29">IFERROR(Q22/Q8,"")</f>
        <v/>
      </c>
      <c r="R23" s="85" t="str">
        <f t="shared" ref="R23" si="30">IFERROR(R22/R8,"")</f>
        <v/>
      </c>
    </row>
    <row r="24" spans="2:18" hidden="1" outlineLevel="1" x14ac:dyDescent="0.3">
      <c r="B24" s="82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>
        <f>SUM(C24:N24)</f>
        <v>0</v>
      </c>
      <c r="P24" s="83">
        <f>IFERROR(O24/(COUNTA(C24:N24)),0)</f>
        <v>0</v>
      </c>
      <c r="Q24" s="83" t="str">
        <f>IFERROR(O25*Q10,"")</f>
        <v/>
      </c>
      <c r="R24" s="83" t="str">
        <f t="shared" ref="R24" si="31">IFERROR(O25*R10,"")</f>
        <v/>
      </c>
    </row>
    <row r="25" spans="2:18" hidden="1" outlineLevel="1" x14ac:dyDescent="0.3">
      <c r="B25" s="82" t="s">
        <v>0</v>
      </c>
      <c r="C25" s="85" t="str">
        <f>IFERROR(C24/C10,"")</f>
        <v/>
      </c>
      <c r="D25" s="85" t="str">
        <f t="shared" ref="D25" si="32">IFERROR(D24/D10,"")</f>
        <v/>
      </c>
      <c r="E25" s="85" t="str">
        <f t="shared" ref="E25" si="33">IFERROR(E24/E10,"")</f>
        <v/>
      </c>
      <c r="F25" s="85" t="str">
        <f t="shared" ref="F25" si="34">IFERROR(F24/F10,"")</f>
        <v/>
      </c>
      <c r="G25" s="85" t="str">
        <f t="shared" ref="G25" si="35">IFERROR(G24/G10,"")</f>
        <v/>
      </c>
      <c r="H25" s="85" t="str">
        <f t="shared" ref="H25" si="36">IFERROR(H24/H10,"")</f>
        <v/>
      </c>
      <c r="I25" s="85" t="str">
        <f t="shared" ref="I25" si="37">IFERROR(I24/I10,"")</f>
        <v/>
      </c>
      <c r="J25" s="85" t="str">
        <f t="shared" ref="J25" si="38">IFERROR(J24/J10,"")</f>
        <v/>
      </c>
      <c r="K25" s="85" t="str">
        <f t="shared" ref="K25" si="39">IFERROR(K24/K10,"")</f>
        <v/>
      </c>
      <c r="L25" s="85" t="str">
        <f t="shared" ref="L25" si="40">IFERROR(L24/L10,"")</f>
        <v/>
      </c>
      <c r="M25" s="85" t="str">
        <f t="shared" ref="M25" si="41">IFERROR(M24/M10,"")</f>
        <v/>
      </c>
      <c r="N25" s="85" t="str">
        <f t="shared" ref="N25" si="42">IFERROR(N24/N10,"")</f>
        <v/>
      </c>
      <c r="O25" s="85" t="str">
        <f t="shared" ref="O25" si="43">IFERROR(O24/O10,"")</f>
        <v/>
      </c>
      <c r="P25" s="85" t="str">
        <f t="shared" ref="P25" si="44">IFERROR(P24/P10,"")</f>
        <v/>
      </c>
      <c r="Q25" s="85" t="str">
        <f t="shared" ref="Q25" si="45">IFERROR(Q24/Q10,"")</f>
        <v/>
      </c>
      <c r="R25" s="85" t="str">
        <f t="shared" ref="R25" si="46">IFERROR(R24/R10,"")</f>
        <v/>
      </c>
    </row>
    <row r="26" spans="2:18" hidden="1" outlineLevel="1" x14ac:dyDescent="0.3">
      <c r="B26" s="82" t="s">
        <v>8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>
        <f>SUM(C26:N26)</f>
        <v>0</v>
      </c>
      <c r="P26" s="83">
        <f>IFERROR(O26/(COUNTA(C26:N26)),0)</f>
        <v>0</v>
      </c>
      <c r="Q26" s="83" t="str">
        <f>IFERROR(O27*Q12,"")</f>
        <v/>
      </c>
      <c r="R26" s="83" t="str">
        <f t="shared" ref="R26" si="47">IFERROR(O27*R12,"")</f>
        <v/>
      </c>
    </row>
    <row r="27" spans="2:18" hidden="1" outlineLevel="1" x14ac:dyDescent="0.3">
      <c r="B27" s="82" t="s">
        <v>0</v>
      </c>
      <c r="C27" s="85" t="str">
        <f>IFERROR(C26/C12,"")</f>
        <v/>
      </c>
      <c r="D27" s="85" t="str">
        <f t="shared" ref="D27" si="48">IFERROR(D26/D12,"")</f>
        <v/>
      </c>
      <c r="E27" s="85" t="str">
        <f t="shared" ref="E27" si="49">IFERROR(E26/E12,"")</f>
        <v/>
      </c>
      <c r="F27" s="85" t="str">
        <f t="shared" ref="F27" si="50">IFERROR(F26/F12,"")</f>
        <v/>
      </c>
      <c r="G27" s="85" t="str">
        <f t="shared" ref="G27" si="51">IFERROR(G26/G12,"")</f>
        <v/>
      </c>
      <c r="H27" s="85" t="str">
        <f t="shared" ref="H27" si="52">IFERROR(H26/H12,"")</f>
        <v/>
      </c>
      <c r="I27" s="85" t="str">
        <f t="shared" ref="I27" si="53">IFERROR(I26/I12,"")</f>
        <v/>
      </c>
      <c r="J27" s="85" t="str">
        <f t="shared" ref="J27" si="54">IFERROR(J26/J12,"")</f>
        <v/>
      </c>
      <c r="K27" s="85" t="str">
        <f t="shared" ref="K27" si="55">IFERROR(K26/K12,"")</f>
        <v/>
      </c>
      <c r="L27" s="85" t="str">
        <f t="shared" ref="L27" si="56">IFERROR(L26/L12,"")</f>
        <v/>
      </c>
      <c r="M27" s="85" t="str">
        <f t="shared" ref="M27" si="57">IFERROR(M26/M12,"")</f>
        <v/>
      </c>
      <c r="N27" s="85" t="str">
        <f t="shared" ref="N27" si="58">IFERROR(N26/N12,"")</f>
        <v/>
      </c>
      <c r="O27" s="85" t="str">
        <f t="shared" ref="O27" si="59">IFERROR(O26/O12,"")</f>
        <v/>
      </c>
      <c r="P27" s="85" t="str">
        <f t="shared" ref="P27" si="60">IFERROR(P26/P12,"")</f>
        <v/>
      </c>
      <c r="Q27" s="85" t="str">
        <f t="shared" ref="Q27" si="61">IFERROR(Q26/Q12,"")</f>
        <v/>
      </c>
      <c r="R27" s="85" t="str">
        <f t="shared" ref="R27" si="62">IFERROR(R26/R12,"")</f>
        <v/>
      </c>
    </row>
    <row r="28" spans="2:18" hidden="1" outlineLevel="1" x14ac:dyDescent="0.3">
      <c r="B28" s="82" t="s">
        <v>9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>
        <f>SUM(C28:N28)</f>
        <v>0</v>
      </c>
      <c r="P28" s="83">
        <f>IFERROR(O28/(COUNTA(C28:N28)),0)</f>
        <v>0</v>
      </c>
      <c r="Q28" s="83" t="str">
        <f>IFERROR(O29*Q14,"")</f>
        <v/>
      </c>
      <c r="R28" s="83" t="str">
        <f t="shared" ref="R28" si="63">IFERROR(O29*R14,"")</f>
        <v/>
      </c>
    </row>
    <row r="29" spans="2:18" hidden="1" outlineLevel="1" x14ac:dyDescent="0.3">
      <c r="B29" s="82" t="s">
        <v>0</v>
      </c>
      <c r="C29" s="85" t="str">
        <f>IFERROR(C28/C14,"")</f>
        <v/>
      </c>
      <c r="D29" s="85" t="str">
        <f t="shared" ref="D29" si="64">IFERROR(D28/D14,"")</f>
        <v/>
      </c>
      <c r="E29" s="85" t="str">
        <f t="shared" ref="E29" si="65">IFERROR(E28/E14,"")</f>
        <v/>
      </c>
      <c r="F29" s="85" t="str">
        <f t="shared" ref="F29" si="66">IFERROR(F28/F14,"")</f>
        <v/>
      </c>
      <c r="G29" s="85" t="str">
        <f t="shared" ref="G29" si="67">IFERROR(G28/G14,"")</f>
        <v/>
      </c>
      <c r="H29" s="85" t="str">
        <f t="shared" ref="H29" si="68">IFERROR(H28/H14,"")</f>
        <v/>
      </c>
      <c r="I29" s="85" t="str">
        <f t="shared" ref="I29" si="69">IFERROR(I28/I14,"")</f>
        <v/>
      </c>
      <c r="J29" s="85" t="str">
        <f t="shared" ref="J29" si="70">IFERROR(J28/J14,"")</f>
        <v/>
      </c>
      <c r="K29" s="85" t="str">
        <f t="shared" ref="K29" si="71">IFERROR(K28/K14,"")</f>
        <v/>
      </c>
      <c r="L29" s="85" t="str">
        <f t="shared" ref="L29" si="72">IFERROR(L28/L14,"")</f>
        <v/>
      </c>
      <c r="M29" s="85" t="str">
        <f t="shared" ref="M29" si="73">IFERROR(M28/M14,"")</f>
        <v/>
      </c>
      <c r="N29" s="85" t="str">
        <f t="shared" ref="N29" si="74">IFERROR(N28/N14,"")</f>
        <v/>
      </c>
      <c r="O29" s="85" t="str">
        <f t="shared" ref="O29" si="75">IFERROR(O28/O14,"")</f>
        <v/>
      </c>
      <c r="P29" s="85" t="str">
        <f t="shared" ref="P29" si="76">IFERROR(P28/P14,"")</f>
        <v/>
      </c>
      <c r="Q29" s="85" t="str">
        <f t="shared" ref="Q29" si="77">IFERROR(Q28/Q14,"")</f>
        <v/>
      </c>
      <c r="R29" s="85" t="str">
        <f t="shared" ref="R29" si="78">IFERROR(R28/R14,"")</f>
        <v/>
      </c>
    </row>
    <row r="30" spans="2:18" hidden="1" outlineLevel="1" x14ac:dyDescent="0.3">
      <c r="B30" s="82" t="s">
        <v>24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>
        <f>N30</f>
        <v>0</v>
      </c>
      <c r="P30" s="83">
        <f>IFERROR(O30/(COUNTA(C30:N30)),0)</f>
        <v>0</v>
      </c>
      <c r="Q30" s="83">
        <f>N30</f>
        <v>0</v>
      </c>
      <c r="R30" s="83">
        <f>N30</f>
        <v>0</v>
      </c>
    </row>
    <row r="31" spans="2:18" hidden="1" outlineLevel="1" x14ac:dyDescent="0.3">
      <c r="B31" s="82" t="s">
        <v>0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P31" s="85"/>
      <c r="Q31" s="85"/>
      <c r="R31" s="85"/>
    </row>
    <row r="32" spans="2:18" collapsed="1" x14ac:dyDescent="0.3">
      <c r="B32" s="88" t="s">
        <v>10</v>
      </c>
      <c r="C32" s="89">
        <f t="shared" ref="C32:N32" si="79">C5-C16</f>
        <v>0</v>
      </c>
      <c r="D32" s="89">
        <f t="shared" si="79"/>
        <v>0</v>
      </c>
      <c r="E32" s="89">
        <f t="shared" si="79"/>
        <v>0</v>
      </c>
      <c r="F32" s="89">
        <f t="shared" si="79"/>
        <v>0</v>
      </c>
      <c r="G32" s="89">
        <f t="shared" si="79"/>
        <v>0</v>
      </c>
      <c r="H32" s="89">
        <f t="shared" si="79"/>
        <v>0</v>
      </c>
      <c r="I32" s="89">
        <f t="shared" si="79"/>
        <v>0</v>
      </c>
      <c r="J32" s="89">
        <f t="shared" si="79"/>
        <v>0</v>
      </c>
      <c r="K32" s="89">
        <f t="shared" si="79"/>
        <v>0</v>
      </c>
      <c r="L32" s="89">
        <f t="shared" si="79"/>
        <v>0</v>
      </c>
      <c r="M32" s="89">
        <f t="shared" si="79"/>
        <v>0</v>
      </c>
      <c r="N32" s="89">
        <f t="shared" si="79"/>
        <v>0</v>
      </c>
      <c r="O32" s="90">
        <f>SUM(C32:N32)</f>
        <v>0</v>
      </c>
      <c r="P32" s="89">
        <f>IFERROR(O32/(12-COUNTIF(C32:N32,0)),0)</f>
        <v>0</v>
      </c>
      <c r="Q32" s="89" t="str">
        <f>IFERROR(Q5-Q16,"")</f>
        <v/>
      </c>
      <c r="R32" s="89" t="str">
        <f>IFERROR(R5-R16,"")</f>
        <v/>
      </c>
    </row>
    <row r="33" spans="2:20" x14ac:dyDescent="0.3">
      <c r="B33" s="82" t="s">
        <v>0</v>
      </c>
      <c r="C33" s="85" t="str">
        <f>IFERROR(C32/C$5,"")</f>
        <v/>
      </c>
      <c r="D33" s="85" t="str">
        <f t="shared" ref="D33:N33" si="80">IFERROR(D32/D$5,"")</f>
        <v/>
      </c>
      <c r="E33" s="85" t="str">
        <f t="shared" si="80"/>
        <v/>
      </c>
      <c r="F33" s="85" t="str">
        <f t="shared" si="80"/>
        <v/>
      </c>
      <c r="G33" s="85" t="str">
        <f t="shared" si="80"/>
        <v/>
      </c>
      <c r="H33" s="85" t="str">
        <f t="shared" si="80"/>
        <v/>
      </c>
      <c r="I33" s="85" t="str">
        <f t="shared" si="80"/>
        <v/>
      </c>
      <c r="J33" s="85" t="str">
        <f t="shared" si="80"/>
        <v/>
      </c>
      <c r="K33" s="85" t="str">
        <f t="shared" si="80"/>
        <v/>
      </c>
      <c r="L33" s="85" t="str">
        <f t="shared" si="80"/>
        <v/>
      </c>
      <c r="M33" s="85" t="str">
        <f t="shared" si="80"/>
        <v/>
      </c>
      <c r="N33" s="85" t="str">
        <f t="shared" si="80"/>
        <v/>
      </c>
      <c r="O33" s="86" t="str">
        <f t="shared" ref="O33:R33" si="81">IFERROR(O32/O$5,"")</f>
        <v/>
      </c>
      <c r="P33" s="85" t="str">
        <f t="shared" si="81"/>
        <v/>
      </c>
      <c r="Q33" s="85" t="str">
        <f t="shared" si="81"/>
        <v/>
      </c>
      <c r="R33" s="85" t="str">
        <f t="shared" si="81"/>
        <v/>
      </c>
    </row>
    <row r="34" spans="2:20" x14ac:dyDescent="0.3">
      <c r="B34" s="88" t="s">
        <v>11</v>
      </c>
      <c r="C34" s="89">
        <f>C36+C38+C40+C42+C44+C46+C48+C50</f>
        <v>0</v>
      </c>
      <c r="D34" s="89">
        <f t="shared" ref="D34:N34" si="82">D36+D38+D40+D42+D44+D46+D48+D50</f>
        <v>0</v>
      </c>
      <c r="E34" s="89">
        <f t="shared" si="82"/>
        <v>0</v>
      </c>
      <c r="F34" s="89">
        <f t="shared" si="82"/>
        <v>0</v>
      </c>
      <c r="G34" s="89">
        <f t="shared" si="82"/>
        <v>0</v>
      </c>
      <c r="H34" s="89">
        <f t="shared" si="82"/>
        <v>0</v>
      </c>
      <c r="I34" s="89">
        <f t="shared" si="82"/>
        <v>0</v>
      </c>
      <c r="J34" s="89">
        <f t="shared" si="82"/>
        <v>0</v>
      </c>
      <c r="K34" s="89">
        <f t="shared" si="82"/>
        <v>0</v>
      </c>
      <c r="L34" s="89">
        <f t="shared" si="82"/>
        <v>0</v>
      </c>
      <c r="M34" s="89">
        <f t="shared" si="82"/>
        <v>0</v>
      </c>
      <c r="N34" s="89">
        <f t="shared" si="82"/>
        <v>0</v>
      </c>
      <c r="O34" s="90">
        <f>SUM(C34:N34)</f>
        <v>0</v>
      </c>
      <c r="P34" s="89">
        <f>IFERROR(O34/(12-COUNTIF(C34:N34,0)),0)</f>
        <v>0</v>
      </c>
      <c r="Q34" s="89">
        <f t="shared" ref="Q34:R34" si="83">Q36+Q38+Q40+Q42+Q44+Q46+Q48+Q50</f>
        <v>0</v>
      </c>
      <c r="R34" s="89">
        <f t="shared" si="83"/>
        <v>0</v>
      </c>
      <c r="T34" s="91"/>
    </row>
    <row r="35" spans="2:20" x14ac:dyDescent="0.3">
      <c r="B35" s="82" t="s">
        <v>0</v>
      </c>
      <c r="C35" s="85" t="str">
        <f>IFERROR(C34/C$5,"")</f>
        <v/>
      </c>
      <c r="D35" s="85" t="str">
        <f t="shared" ref="D35:N35" si="84">IFERROR(D34/D$5,"")</f>
        <v/>
      </c>
      <c r="E35" s="85" t="str">
        <f t="shared" si="84"/>
        <v/>
      </c>
      <c r="F35" s="85" t="str">
        <f t="shared" si="84"/>
        <v/>
      </c>
      <c r="G35" s="85" t="str">
        <f t="shared" si="84"/>
        <v/>
      </c>
      <c r="H35" s="85" t="str">
        <f t="shared" si="84"/>
        <v/>
      </c>
      <c r="I35" s="85" t="str">
        <f t="shared" si="84"/>
        <v/>
      </c>
      <c r="J35" s="85" t="str">
        <f t="shared" si="84"/>
        <v/>
      </c>
      <c r="K35" s="85" t="str">
        <f t="shared" si="84"/>
        <v/>
      </c>
      <c r="L35" s="85" t="str">
        <f t="shared" si="84"/>
        <v/>
      </c>
      <c r="M35" s="85" t="str">
        <f t="shared" si="84"/>
        <v/>
      </c>
      <c r="N35" s="85" t="str">
        <f t="shared" si="84"/>
        <v/>
      </c>
      <c r="O35" s="86" t="str">
        <f t="shared" ref="O35:R35" si="85">IFERROR(O34/O$5,"")</f>
        <v/>
      </c>
      <c r="P35" s="85" t="str">
        <f t="shared" si="85"/>
        <v/>
      </c>
      <c r="Q35" s="85" t="str">
        <f t="shared" si="85"/>
        <v/>
      </c>
      <c r="R35" s="85" t="str">
        <f t="shared" si="85"/>
        <v/>
      </c>
    </row>
    <row r="36" spans="2:20" hidden="1" outlineLevel="1" x14ac:dyDescent="0.3">
      <c r="B36" s="82" t="str">
        <f>שכר!B6</f>
        <v>הוצאות שכר 1</v>
      </c>
      <c r="C36" s="83">
        <f>שכר!C6</f>
        <v>0</v>
      </c>
      <c r="D36" s="83">
        <f>שכר!D6</f>
        <v>0</v>
      </c>
      <c r="E36" s="83">
        <f>שכר!E6</f>
        <v>0</v>
      </c>
      <c r="F36" s="83">
        <f>שכר!F6</f>
        <v>0</v>
      </c>
      <c r="G36" s="83">
        <f>שכר!G6</f>
        <v>0</v>
      </c>
      <c r="H36" s="83">
        <f>שכר!H6</f>
        <v>0</v>
      </c>
      <c r="I36" s="83">
        <f>שכר!I6</f>
        <v>0</v>
      </c>
      <c r="J36" s="83">
        <f>שכר!J6</f>
        <v>0</v>
      </c>
      <c r="K36" s="83">
        <f>שכר!K6</f>
        <v>0</v>
      </c>
      <c r="L36" s="83">
        <f>שכר!L6</f>
        <v>0</v>
      </c>
      <c r="M36" s="83">
        <f>שכר!M6</f>
        <v>0</v>
      </c>
      <c r="N36" s="83">
        <f>שכר!N6</f>
        <v>0</v>
      </c>
      <c r="O36" s="84">
        <f>SUM(C36:N36)</f>
        <v>0</v>
      </c>
      <c r="P36" s="83">
        <f>IFERROR(O36/(COUNTA(C36:N36)),0)</f>
        <v>0</v>
      </c>
      <c r="Q36" s="83">
        <f>O36*(1+U$6)</f>
        <v>0</v>
      </c>
      <c r="R36" s="83">
        <f>Q36*(1+V$6)</f>
        <v>0</v>
      </c>
    </row>
    <row r="37" spans="2:20" hidden="1" outlineLevel="1" x14ac:dyDescent="0.3">
      <c r="B37" s="82" t="s">
        <v>0</v>
      </c>
      <c r="C37" s="85" t="str">
        <f>IFERROR(C36/C$5,"")</f>
        <v/>
      </c>
      <c r="D37" s="85" t="str">
        <f t="shared" ref="D37:N37" si="86">IFERROR(D36/D$5,"")</f>
        <v/>
      </c>
      <c r="E37" s="85" t="str">
        <f t="shared" si="86"/>
        <v/>
      </c>
      <c r="F37" s="85" t="str">
        <f t="shared" si="86"/>
        <v/>
      </c>
      <c r="G37" s="85" t="str">
        <f t="shared" si="86"/>
        <v/>
      </c>
      <c r="H37" s="85" t="str">
        <f t="shared" si="86"/>
        <v/>
      </c>
      <c r="I37" s="85" t="str">
        <f t="shared" si="86"/>
        <v/>
      </c>
      <c r="J37" s="85" t="str">
        <f t="shared" si="86"/>
        <v/>
      </c>
      <c r="K37" s="85" t="str">
        <f t="shared" si="86"/>
        <v/>
      </c>
      <c r="L37" s="85" t="str">
        <f t="shared" si="86"/>
        <v/>
      </c>
      <c r="M37" s="85" t="str">
        <f t="shared" si="86"/>
        <v/>
      </c>
      <c r="N37" s="85" t="str">
        <f t="shared" si="86"/>
        <v/>
      </c>
      <c r="O37" s="86" t="str">
        <f t="shared" ref="O37:R37" si="87">IFERROR(O36/O$5,"")</f>
        <v/>
      </c>
      <c r="P37" s="85" t="str">
        <f t="shared" si="87"/>
        <v/>
      </c>
      <c r="Q37" s="85" t="str">
        <f t="shared" si="87"/>
        <v/>
      </c>
      <c r="R37" s="85" t="str">
        <f t="shared" si="87"/>
        <v/>
      </c>
    </row>
    <row r="38" spans="2:20" hidden="1" outlineLevel="1" x14ac:dyDescent="0.3">
      <c r="B38" s="82" t="str">
        <f>שכר!B9</f>
        <v>הוצאות שכר 2</v>
      </c>
      <c r="C38" s="83">
        <f>שכר!C9</f>
        <v>0</v>
      </c>
      <c r="D38" s="83">
        <f>שכר!D9</f>
        <v>0</v>
      </c>
      <c r="E38" s="83">
        <f>שכר!E9</f>
        <v>0</v>
      </c>
      <c r="F38" s="83">
        <f>שכר!F9</f>
        <v>0</v>
      </c>
      <c r="G38" s="83">
        <f>שכר!G9</f>
        <v>0</v>
      </c>
      <c r="H38" s="83">
        <f>שכר!H9</f>
        <v>0</v>
      </c>
      <c r="I38" s="83">
        <f>שכר!I9</f>
        <v>0</v>
      </c>
      <c r="J38" s="83">
        <f>שכר!J9</f>
        <v>0</v>
      </c>
      <c r="K38" s="83">
        <f>שכר!K9</f>
        <v>0</v>
      </c>
      <c r="L38" s="83">
        <f>שכר!L9</f>
        <v>0</v>
      </c>
      <c r="M38" s="83">
        <f>שכר!M9</f>
        <v>0</v>
      </c>
      <c r="N38" s="83">
        <f>שכר!N9</f>
        <v>0</v>
      </c>
      <c r="O38" s="84"/>
      <c r="P38" s="83">
        <f>IFERROR(O38/(COUNTA(C38:N38)),0)</f>
        <v>0</v>
      </c>
      <c r="Q38" s="83">
        <f t="shared" ref="Q38" si="88">O38*(1+U$6)</f>
        <v>0</v>
      </c>
      <c r="R38" s="83">
        <f t="shared" ref="R38" si="89">Q38*(1+V$6)</f>
        <v>0</v>
      </c>
    </row>
    <row r="39" spans="2:20" hidden="1" outlineLevel="1" x14ac:dyDescent="0.3">
      <c r="B39" s="82" t="s">
        <v>0</v>
      </c>
      <c r="C39" s="85" t="str">
        <f t="shared" ref="C39" si="90">IFERROR(C38/C$5,"")</f>
        <v/>
      </c>
      <c r="D39" s="85" t="str">
        <f t="shared" ref="D39:N39" si="91">IFERROR(D38/D$5,"")</f>
        <v/>
      </c>
      <c r="E39" s="85" t="str">
        <f t="shared" si="91"/>
        <v/>
      </c>
      <c r="F39" s="85" t="str">
        <f t="shared" si="91"/>
        <v/>
      </c>
      <c r="G39" s="85" t="str">
        <f t="shared" si="91"/>
        <v/>
      </c>
      <c r="H39" s="85" t="str">
        <f t="shared" si="91"/>
        <v/>
      </c>
      <c r="I39" s="85" t="str">
        <f t="shared" si="91"/>
        <v/>
      </c>
      <c r="J39" s="85" t="str">
        <f t="shared" si="91"/>
        <v/>
      </c>
      <c r="K39" s="85" t="str">
        <f t="shared" si="91"/>
        <v/>
      </c>
      <c r="L39" s="85" t="str">
        <f t="shared" si="91"/>
        <v/>
      </c>
      <c r="M39" s="85" t="str">
        <f t="shared" si="91"/>
        <v/>
      </c>
      <c r="N39" s="85" t="str">
        <f t="shared" si="91"/>
        <v/>
      </c>
      <c r="O39" s="86" t="str">
        <f t="shared" ref="O39:R39" si="92">IFERROR(O38/O$5,"")</f>
        <v/>
      </c>
      <c r="P39" s="85" t="str">
        <f t="shared" si="92"/>
        <v/>
      </c>
      <c r="Q39" s="85" t="str">
        <f t="shared" si="92"/>
        <v/>
      </c>
      <c r="R39" s="85" t="str">
        <f t="shared" si="92"/>
        <v/>
      </c>
    </row>
    <row r="40" spans="2:20" hidden="1" outlineLevel="1" x14ac:dyDescent="0.3">
      <c r="B40" s="82" t="str">
        <f>שכר!B12</f>
        <v>הוצאות שכר 3</v>
      </c>
      <c r="C40" s="83">
        <f>שכר!C12</f>
        <v>0</v>
      </c>
      <c r="D40" s="83">
        <f>שכר!D12</f>
        <v>0</v>
      </c>
      <c r="E40" s="83">
        <f>שכר!E12</f>
        <v>0</v>
      </c>
      <c r="F40" s="83">
        <f>שכר!F12</f>
        <v>0</v>
      </c>
      <c r="G40" s="83">
        <f>שכר!G12</f>
        <v>0</v>
      </c>
      <c r="H40" s="83">
        <f>שכר!H12</f>
        <v>0</v>
      </c>
      <c r="I40" s="83">
        <f>שכר!I12</f>
        <v>0</v>
      </c>
      <c r="J40" s="83">
        <f>שכר!J12</f>
        <v>0</v>
      </c>
      <c r="K40" s="83">
        <f>שכר!K12</f>
        <v>0</v>
      </c>
      <c r="L40" s="83">
        <f>שכר!L12</f>
        <v>0</v>
      </c>
      <c r="M40" s="83">
        <f>שכר!M12</f>
        <v>0</v>
      </c>
      <c r="N40" s="83">
        <f>שכר!N12</f>
        <v>0</v>
      </c>
      <c r="O40" s="84">
        <f>SUM(C40:N40)</f>
        <v>0</v>
      </c>
      <c r="P40" s="83">
        <f>IFERROR(O40/(COUNTA(C40:N40)),0)</f>
        <v>0</v>
      </c>
      <c r="Q40" s="83">
        <f t="shared" ref="Q40" si="93">O40*(1+U$6)</f>
        <v>0</v>
      </c>
      <c r="R40" s="83">
        <f t="shared" ref="R40" si="94">Q40*(1+V$6)</f>
        <v>0</v>
      </c>
    </row>
    <row r="41" spans="2:20" hidden="1" outlineLevel="1" x14ac:dyDescent="0.3">
      <c r="B41" s="82" t="s">
        <v>0</v>
      </c>
      <c r="C41" s="85" t="str">
        <f t="shared" ref="C41" si="95">IFERROR(C40/C$5,"")</f>
        <v/>
      </c>
      <c r="D41" s="85" t="str">
        <f t="shared" ref="D41:N41" si="96">IFERROR(D40/D$5,"")</f>
        <v/>
      </c>
      <c r="E41" s="85" t="str">
        <f t="shared" si="96"/>
        <v/>
      </c>
      <c r="F41" s="85" t="str">
        <f t="shared" si="96"/>
        <v/>
      </c>
      <c r="G41" s="85" t="str">
        <f t="shared" si="96"/>
        <v/>
      </c>
      <c r="H41" s="85" t="str">
        <f t="shared" si="96"/>
        <v/>
      </c>
      <c r="I41" s="85" t="str">
        <f t="shared" si="96"/>
        <v/>
      </c>
      <c r="J41" s="85" t="str">
        <f t="shared" si="96"/>
        <v/>
      </c>
      <c r="K41" s="85" t="str">
        <f t="shared" si="96"/>
        <v/>
      </c>
      <c r="L41" s="85" t="str">
        <f t="shared" si="96"/>
        <v/>
      </c>
      <c r="M41" s="85" t="str">
        <f t="shared" si="96"/>
        <v/>
      </c>
      <c r="N41" s="85" t="str">
        <f t="shared" si="96"/>
        <v/>
      </c>
      <c r="O41" s="86" t="str">
        <f t="shared" ref="O41:R41" si="97">IFERROR(O40/O$5,"")</f>
        <v/>
      </c>
      <c r="P41" s="85" t="str">
        <f t="shared" si="97"/>
        <v/>
      </c>
      <c r="Q41" s="85" t="str">
        <f t="shared" si="97"/>
        <v/>
      </c>
      <c r="R41" s="85" t="str">
        <f t="shared" si="97"/>
        <v/>
      </c>
    </row>
    <row r="42" spans="2:20" ht="14.25" hidden="1" customHeight="1" outlineLevel="1" x14ac:dyDescent="0.3">
      <c r="B42" s="82" t="str">
        <f>שכר!B15</f>
        <v>הוצאות שכר 4</v>
      </c>
      <c r="C42" s="83">
        <f>שכר!C15</f>
        <v>0</v>
      </c>
      <c r="D42" s="83">
        <f>שכר!D15</f>
        <v>0</v>
      </c>
      <c r="E42" s="83">
        <f>שכר!E15</f>
        <v>0</v>
      </c>
      <c r="F42" s="83">
        <f>שכר!F15</f>
        <v>0</v>
      </c>
      <c r="G42" s="83">
        <f>שכר!G15</f>
        <v>0</v>
      </c>
      <c r="H42" s="83">
        <f>שכר!H15</f>
        <v>0</v>
      </c>
      <c r="I42" s="83">
        <f>שכר!I15</f>
        <v>0</v>
      </c>
      <c r="J42" s="83">
        <f>שכר!J15</f>
        <v>0</v>
      </c>
      <c r="K42" s="83">
        <f>שכר!K15</f>
        <v>0</v>
      </c>
      <c r="L42" s="83">
        <f>שכר!L15</f>
        <v>0</v>
      </c>
      <c r="M42" s="83">
        <f>שכר!M15</f>
        <v>0</v>
      </c>
      <c r="N42" s="83">
        <f>שכר!N15</f>
        <v>0</v>
      </c>
      <c r="O42" s="84">
        <f>SUM(C42:N42)</f>
        <v>0</v>
      </c>
      <c r="P42" s="83">
        <f>IFERROR(O42/(COUNTA(C42:N42)),0)</f>
        <v>0</v>
      </c>
      <c r="Q42" s="83">
        <f t="shared" ref="Q42" si="98">O42*(1+U$6)</f>
        <v>0</v>
      </c>
      <c r="R42" s="83">
        <f t="shared" ref="R42" si="99">Q42*(1+V$6)</f>
        <v>0</v>
      </c>
    </row>
    <row r="43" spans="2:20" ht="14.25" hidden="1" customHeight="1" outlineLevel="1" x14ac:dyDescent="0.3">
      <c r="B43" s="82" t="s">
        <v>0</v>
      </c>
      <c r="C43" s="85" t="str">
        <f t="shared" ref="C43" si="100">IFERROR(C42/C$5,"")</f>
        <v/>
      </c>
      <c r="D43" s="85" t="str">
        <f t="shared" ref="D43:N43" si="101">IFERROR(D42/D$5,"")</f>
        <v/>
      </c>
      <c r="E43" s="85" t="str">
        <f t="shared" si="101"/>
        <v/>
      </c>
      <c r="F43" s="85" t="str">
        <f t="shared" si="101"/>
        <v/>
      </c>
      <c r="G43" s="85" t="str">
        <f t="shared" si="101"/>
        <v/>
      </c>
      <c r="H43" s="85" t="str">
        <f t="shared" si="101"/>
        <v/>
      </c>
      <c r="I43" s="85" t="str">
        <f t="shared" si="101"/>
        <v/>
      </c>
      <c r="J43" s="85" t="str">
        <f t="shared" si="101"/>
        <v/>
      </c>
      <c r="K43" s="85" t="str">
        <f t="shared" si="101"/>
        <v/>
      </c>
      <c r="L43" s="85" t="str">
        <f t="shared" si="101"/>
        <v/>
      </c>
      <c r="M43" s="85" t="str">
        <f t="shared" si="101"/>
        <v/>
      </c>
      <c r="N43" s="85" t="str">
        <f t="shared" si="101"/>
        <v/>
      </c>
      <c r="O43" s="86" t="str">
        <f t="shared" ref="O43:R43" si="102">IFERROR(O42/O$5,"")</f>
        <v/>
      </c>
      <c r="P43" s="85" t="str">
        <f t="shared" si="102"/>
        <v/>
      </c>
      <c r="Q43" s="85" t="str">
        <f t="shared" si="102"/>
        <v/>
      </c>
      <c r="R43" s="85" t="str">
        <f t="shared" si="102"/>
        <v/>
      </c>
    </row>
    <row r="44" spans="2:20" ht="14.25" hidden="1" customHeight="1" outlineLevel="1" x14ac:dyDescent="0.3">
      <c r="B44" s="82" t="str">
        <f>שכר!B18</f>
        <v>הוצאות שכר 5</v>
      </c>
      <c r="C44" s="83">
        <f>שכר!C18</f>
        <v>0</v>
      </c>
      <c r="D44" s="83">
        <f>שכר!D18</f>
        <v>0</v>
      </c>
      <c r="E44" s="83">
        <f>שכר!E18</f>
        <v>0</v>
      </c>
      <c r="F44" s="83">
        <f>שכר!F18</f>
        <v>0</v>
      </c>
      <c r="G44" s="83">
        <f>שכר!G18</f>
        <v>0</v>
      </c>
      <c r="H44" s="83">
        <f>שכר!H18</f>
        <v>0</v>
      </c>
      <c r="I44" s="83">
        <f>שכר!I18</f>
        <v>0</v>
      </c>
      <c r="J44" s="83">
        <f>שכר!J18</f>
        <v>0</v>
      </c>
      <c r="K44" s="83">
        <f>שכר!K18</f>
        <v>0</v>
      </c>
      <c r="L44" s="83">
        <f>שכר!L18</f>
        <v>0</v>
      </c>
      <c r="M44" s="83">
        <f>שכר!M18</f>
        <v>0</v>
      </c>
      <c r="N44" s="83">
        <f>שכר!N18</f>
        <v>0</v>
      </c>
      <c r="O44" s="84">
        <f>SUM(C44:N44)</f>
        <v>0</v>
      </c>
      <c r="P44" s="83">
        <f>IFERROR(O44/(COUNTA(C44:N44)),0)</f>
        <v>0</v>
      </c>
      <c r="Q44" s="83">
        <f t="shared" ref="Q44" si="103">O44*(1+U$6)</f>
        <v>0</v>
      </c>
      <c r="R44" s="83">
        <f t="shared" ref="R44" si="104">Q44*(1+V$6)</f>
        <v>0</v>
      </c>
    </row>
    <row r="45" spans="2:20" ht="14.25" hidden="1" customHeight="1" outlineLevel="1" x14ac:dyDescent="0.3">
      <c r="B45" s="82" t="s">
        <v>0</v>
      </c>
      <c r="C45" s="85" t="str">
        <f t="shared" ref="C45" si="105">IFERROR(C44/C$5,"")</f>
        <v/>
      </c>
      <c r="D45" s="85" t="str">
        <f t="shared" ref="D45:N45" si="106">IFERROR(D44/D$5,"")</f>
        <v/>
      </c>
      <c r="E45" s="85" t="str">
        <f t="shared" si="106"/>
        <v/>
      </c>
      <c r="F45" s="85" t="str">
        <f t="shared" si="106"/>
        <v/>
      </c>
      <c r="G45" s="85" t="str">
        <f t="shared" si="106"/>
        <v/>
      </c>
      <c r="H45" s="85" t="str">
        <f t="shared" si="106"/>
        <v/>
      </c>
      <c r="I45" s="85" t="str">
        <f t="shared" si="106"/>
        <v/>
      </c>
      <c r="J45" s="85" t="str">
        <f t="shared" si="106"/>
        <v/>
      </c>
      <c r="K45" s="85" t="str">
        <f t="shared" si="106"/>
        <v/>
      </c>
      <c r="L45" s="85" t="str">
        <f t="shared" si="106"/>
        <v/>
      </c>
      <c r="M45" s="85" t="str">
        <f t="shared" si="106"/>
        <v/>
      </c>
      <c r="N45" s="85" t="str">
        <f t="shared" si="106"/>
        <v/>
      </c>
      <c r="O45" s="86" t="str">
        <f t="shared" ref="O45:R45" si="107">IFERROR(O44/O$5,"")</f>
        <v/>
      </c>
      <c r="P45" s="85" t="str">
        <f t="shared" si="107"/>
        <v/>
      </c>
      <c r="Q45" s="85" t="str">
        <f t="shared" si="107"/>
        <v/>
      </c>
      <c r="R45" s="85" t="str">
        <f t="shared" si="107"/>
        <v/>
      </c>
    </row>
    <row r="46" spans="2:20" ht="14.25" hidden="1" customHeight="1" outlineLevel="1" x14ac:dyDescent="0.3">
      <c r="B46" s="82" t="str">
        <f>שכר!B21</f>
        <v>הוצאות שכר 6</v>
      </c>
      <c r="C46" s="83">
        <f>שכר!C21</f>
        <v>0</v>
      </c>
      <c r="D46" s="83">
        <f>שכר!D21</f>
        <v>0</v>
      </c>
      <c r="E46" s="83">
        <f>שכר!E21</f>
        <v>0</v>
      </c>
      <c r="F46" s="83">
        <f>שכר!F21</f>
        <v>0</v>
      </c>
      <c r="G46" s="83">
        <f>שכר!G21</f>
        <v>0</v>
      </c>
      <c r="H46" s="83">
        <f>שכר!H21</f>
        <v>0</v>
      </c>
      <c r="I46" s="83">
        <f>שכר!I21</f>
        <v>0</v>
      </c>
      <c r="J46" s="83">
        <f>שכר!J21</f>
        <v>0</v>
      </c>
      <c r="K46" s="83">
        <f>שכר!K21</f>
        <v>0</v>
      </c>
      <c r="L46" s="83">
        <f>שכר!L21</f>
        <v>0</v>
      </c>
      <c r="M46" s="83">
        <f>שכר!M21</f>
        <v>0</v>
      </c>
      <c r="N46" s="83">
        <f>שכר!N21</f>
        <v>0</v>
      </c>
      <c r="O46" s="84">
        <f>SUM(C46:N46)</f>
        <v>0</v>
      </c>
      <c r="P46" s="83">
        <f>IFERROR(O46/(COUNTA(C46:N46)),0)</f>
        <v>0</v>
      </c>
      <c r="Q46" s="83">
        <f t="shared" ref="Q46" si="108">O46*(1+U$6)</f>
        <v>0</v>
      </c>
      <c r="R46" s="83">
        <f t="shared" ref="R46" si="109">Q46*(1+V$6)</f>
        <v>0</v>
      </c>
    </row>
    <row r="47" spans="2:20" ht="14.25" hidden="1" customHeight="1" outlineLevel="1" x14ac:dyDescent="0.3">
      <c r="B47" s="82" t="s">
        <v>0</v>
      </c>
      <c r="C47" s="85" t="str">
        <f t="shared" ref="C47" si="110">IFERROR(C46/C$5,"")</f>
        <v/>
      </c>
      <c r="D47" s="85" t="str">
        <f t="shared" ref="D47:N47" si="111">IFERROR(D46/D$5,"")</f>
        <v/>
      </c>
      <c r="E47" s="85" t="str">
        <f t="shared" si="111"/>
        <v/>
      </c>
      <c r="F47" s="85" t="str">
        <f t="shared" si="111"/>
        <v/>
      </c>
      <c r="G47" s="85" t="str">
        <f t="shared" si="111"/>
        <v/>
      </c>
      <c r="H47" s="85" t="str">
        <f t="shared" si="111"/>
        <v/>
      </c>
      <c r="I47" s="85" t="str">
        <f t="shared" si="111"/>
        <v/>
      </c>
      <c r="J47" s="85" t="str">
        <f t="shared" si="111"/>
        <v/>
      </c>
      <c r="K47" s="85" t="str">
        <f t="shared" si="111"/>
        <v/>
      </c>
      <c r="L47" s="85" t="str">
        <f t="shared" si="111"/>
        <v/>
      </c>
      <c r="M47" s="85" t="str">
        <f t="shared" si="111"/>
        <v/>
      </c>
      <c r="N47" s="85" t="str">
        <f t="shared" si="111"/>
        <v/>
      </c>
      <c r="O47" s="86" t="str">
        <f t="shared" ref="O47:R47" si="112">IFERROR(O46/O$5,"")</f>
        <v/>
      </c>
      <c r="P47" s="85" t="str">
        <f t="shared" si="112"/>
        <v/>
      </c>
      <c r="Q47" s="85" t="str">
        <f t="shared" si="112"/>
        <v/>
      </c>
      <c r="R47" s="85" t="str">
        <f t="shared" si="112"/>
        <v/>
      </c>
    </row>
    <row r="48" spans="2:20" ht="14.25" hidden="1" customHeight="1" outlineLevel="1" x14ac:dyDescent="0.3">
      <c r="B48" s="82" t="str">
        <f>שכר!B24</f>
        <v>הוצאות שכר 7</v>
      </c>
      <c r="C48" s="83">
        <f>שכר!C24</f>
        <v>0</v>
      </c>
      <c r="D48" s="83">
        <f>שכר!D24</f>
        <v>0</v>
      </c>
      <c r="E48" s="83">
        <f>שכר!E24</f>
        <v>0</v>
      </c>
      <c r="F48" s="83">
        <f>שכר!F24</f>
        <v>0</v>
      </c>
      <c r="G48" s="83">
        <f>שכר!G24</f>
        <v>0</v>
      </c>
      <c r="H48" s="83">
        <f>שכר!H24</f>
        <v>0</v>
      </c>
      <c r="I48" s="83">
        <f>שכר!I24</f>
        <v>0</v>
      </c>
      <c r="J48" s="83">
        <f>שכר!J24</f>
        <v>0</v>
      </c>
      <c r="K48" s="83">
        <f>שכר!K24</f>
        <v>0</v>
      </c>
      <c r="L48" s="83">
        <f>שכר!L24</f>
        <v>0</v>
      </c>
      <c r="M48" s="83">
        <f>שכר!M24</f>
        <v>0</v>
      </c>
      <c r="N48" s="83">
        <f>שכר!N24</f>
        <v>0</v>
      </c>
      <c r="O48" s="84">
        <f>SUM(C48:N48)</f>
        <v>0</v>
      </c>
      <c r="P48" s="83">
        <f>IFERROR(O48/(COUNTA(C48:N48)),0)</f>
        <v>0</v>
      </c>
      <c r="Q48" s="83">
        <f t="shared" ref="Q48" si="113">O48*(1+U$6)</f>
        <v>0</v>
      </c>
      <c r="R48" s="83">
        <f t="shared" ref="R48" si="114">Q48*(1+V$6)</f>
        <v>0</v>
      </c>
    </row>
    <row r="49" spans="2:18" ht="14.25" hidden="1" customHeight="1" outlineLevel="1" x14ac:dyDescent="0.3">
      <c r="B49" s="82" t="s">
        <v>0</v>
      </c>
      <c r="C49" s="85" t="str">
        <f t="shared" ref="C49" si="115">IFERROR(C48/C$5,"")</f>
        <v/>
      </c>
      <c r="D49" s="85" t="str">
        <f t="shared" ref="D49:N49" si="116">IFERROR(D48/D$5,"")</f>
        <v/>
      </c>
      <c r="E49" s="85" t="str">
        <f t="shared" si="116"/>
        <v/>
      </c>
      <c r="F49" s="85" t="str">
        <f t="shared" si="116"/>
        <v/>
      </c>
      <c r="G49" s="85" t="str">
        <f t="shared" si="116"/>
        <v/>
      </c>
      <c r="H49" s="85" t="str">
        <f t="shared" si="116"/>
        <v/>
      </c>
      <c r="I49" s="85" t="str">
        <f t="shared" si="116"/>
        <v/>
      </c>
      <c r="J49" s="85" t="str">
        <f t="shared" si="116"/>
        <v/>
      </c>
      <c r="K49" s="85" t="str">
        <f t="shared" si="116"/>
        <v/>
      </c>
      <c r="L49" s="85" t="str">
        <f t="shared" si="116"/>
        <v/>
      </c>
      <c r="M49" s="85" t="str">
        <f t="shared" si="116"/>
        <v/>
      </c>
      <c r="N49" s="85" t="str">
        <f t="shared" si="116"/>
        <v/>
      </c>
      <c r="O49" s="86" t="str">
        <f t="shared" ref="O49:R49" si="117">IFERROR(O48/O$5,"")</f>
        <v/>
      </c>
      <c r="P49" s="85" t="str">
        <f t="shared" si="117"/>
        <v/>
      </c>
      <c r="Q49" s="85" t="str">
        <f t="shared" si="117"/>
        <v/>
      </c>
      <c r="R49" s="85" t="str">
        <f t="shared" si="117"/>
        <v/>
      </c>
    </row>
    <row r="50" spans="2:18" ht="14.25" hidden="1" customHeight="1" outlineLevel="1" x14ac:dyDescent="0.3">
      <c r="B50" s="82" t="str">
        <f>שכר!B27</f>
        <v>הוצאות שכר 8</v>
      </c>
      <c r="C50" s="83">
        <f>שכר!C27</f>
        <v>0</v>
      </c>
      <c r="D50" s="83">
        <f>שכר!D27</f>
        <v>0</v>
      </c>
      <c r="E50" s="83">
        <f>שכר!E27</f>
        <v>0</v>
      </c>
      <c r="F50" s="83">
        <f>שכר!F27</f>
        <v>0</v>
      </c>
      <c r="G50" s="83">
        <f>שכר!G27</f>
        <v>0</v>
      </c>
      <c r="H50" s="83">
        <f>שכר!H27</f>
        <v>0</v>
      </c>
      <c r="I50" s="83">
        <f>שכר!I27</f>
        <v>0</v>
      </c>
      <c r="J50" s="83">
        <f>שכר!J27</f>
        <v>0</v>
      </c>
      <c r="K50" s="83">
        <f>שכר!K27</f>
        <v>0</v>
      </c>
      <c r="L50" s="83">
        <f>שכר!L27</f>
        <v>0</v>
      </c>
      <c r="M50" s="83">
        <f>שכר!M27</f>
        <v>0</v>
      </c>
      <c r="N50" s="83">
        <f>שכר!N27</f>
        <v>0</v>
      </c>
      <c r="O50" s="84">
        <f>SUM(C50:N50)</f>
        <v>0</v>
      </c>
      <c r="P50" s="83">
        <f>IFERROR(O50/(COUNTA(C50:N50)),0)</f>
        <v>0</v>
      </c>
      <c r="Q50" s="83">
        <f t="shared" ref="Q50" si="118">O50*(1+U$6)</f>
        <v>0</v>
      </c>
      <c r="R50" s="83">
        <f t="shared" ref="R50" si="119">Q50*(1+V$6)</f>
        <v>0</v>
      </c>
    </row>
    <row r="51" spans="2:18" ht="14.25" hidden="1" customHeight="1" outlineLevel="1" x14ac:dyDescent="0.3">
      <c r="B51" s="82" t="s">
        <v>0</v>
      </c>
      <c r="C51" s="85" t="str">
        <f t="shared" ref="C51" si="120">IFERROR(C50/C$5,"")</f>
        <v/>
      </c>
      <c r="D51" s="85" t="str">
        <f t="shared" ref="D51:N51" si="121">IFERROR(D50/D$5,"")</f>
        <v/>
      </c>
      <c r="E51" s="85" t="str">
        <f t="shared" si="121"/>
        <v/>
      </c>
      <c r="F51" s="85" t="str">
        <f t="shared" si="121"/>
        <v/>
      </c>
      <c r="G51" s="85" t="str">
        <f t="shared" si="121"/>
        <v/>
      </c>
      <c r="H51" s="85" t="str">
        <f t="shared" si="121"/>
        <v/>
      </c>
      <c r="I51" s="85" t="str">
        <f t="shared" si="121"/>
        <v/>
      </c>
      <c r="J51" s="85" t="str">
        <f t="shared" si="121"/>
        <v/>
      </c>
      <c r="K51" s="85" t="str">
        <f t="shared" si="121"/>
        <v/>
      </c>
      <c r="L51" s="85" t="str">
        <f t="shared" si="121"/>
        <v/>
      </c>
      <c r="M51" s="85" t="str">
        <f t="shared" si="121"/>
        <v/>
      </c>
      <c r="N51" s="85" t="str">
        <f t="shared" si="121"/>
        <v/>
      </c>
      <c r="O51" s="86" t="str">
        <f t="shared" ref="O51:R51" si="122">IFERROR(O50/O$5,"")</f>
        <v/>
      </c>
      <c r="P51" s="85" t="str">
        <f t="shared" si="122"/>
        <v/>
      </c>
      <c r="Q51" s="85" t="str">
        <f t="shared" si="122"/>
        <v/>
      </c>
      <c r="R51" s="85" t="str">
        <f t="shared" si="122"/>
        <v/>
      </c>
    </row>
    <row r="52" spans="2:18" collapsed="1" x14ac:dyDescent="0.3">
      <c r="B52" s="88" t="s">
        <v>12</v>
      </c>
      <c r="C52" s="89">
        <f>קבועות!C5</f>
        <v>0</v>
      </c>
      <c r="D52" s="89">
        <f>קבועות!D5</f>
        <v>0</v>
      </c>
      <c r="E52" s="89">
        <f>קבועות!E5</f>
        <v>0</v>
      </c>
      <c r="F52" s="89">
        <f>קבועות!F5</f>
        <v>0</v>
      </c>
      <c r="G52" s="89">
        <f>קבועות!G5</f>
        <v>0</v>
      </c>
      <c r="H52" s="89">
        <f>קבועות!H5</f>
        <v>0</v>
      </c>
      <c r="I52" s="89">
        <f>קבועות!I5</f>
        <v>0</v>
      </c>
      <c r="J52" s="89">
        <f>קבועות!J5</f>
        <v>0</v>
      </c>
      <c r="K52" s="89">
        <f>קבועות!K5</f>
        <v>0</v>
      </c>
      <c r="L52" s="89">
        <f>קבועות!L5</f>
        <v>0</v>
      </c>
      <c r="M52" s="89">
        <f>קבועות!M5</f>
        <v>0</v>
      </c>
      <c r="N52" s="89">
        <f>קבועות!N5</f>
        <v>0</v>
      </c>
      <c r="O52" s="90">
        <f>SUM(C52:N52)</f>
        <v>0</v>
      </c>
      <c r="P52" s="89">
        <f>IFERROR(O52/(12-COUNTIF(C52:N52,0)),0)</f>
        <v>0</v>
      </c>
      <c r="Q52" s="89">
        <f>O52*(1+U$7)</f>
        <v>0</v>
      </c>
      <c r="R52" s="89">
        <f>Q52*(1+V$7)</f>
        <v>0</v>
      </c>
    </row>
    <row r="53" spans="2:18" x14ac:dyDescent="0.3">
      <c r="B53" s="82" t="s">
        <v>0</v>
      </c>
      <c r="C53" s="85" t="str">
        <f>IFERROR(C52/C$5,"")</f>
        <v/>
      </c>
      <c r="D53" s="85" t="str">
        <f t="shared" ref="D53:N53" si="123">IFERROR(D52/D$5,"")</f>
        <v/>
      </c>
      <c r="E53" s="85" t="str">
        <f t="shared" si="123"/>
        <v/>
      </c>
      <c r="F53" s="85" t="str">
        <f t="shared" si="123"/>
        <v/>
      </c>
      <c r="G53" s="85" t="str">
        <f t="shared" si="123"/>
        <v/>
      </c>
      <c r="H53" s="85" t="str">
        <f t="shared" si="123"/>
        <v/>
      </c>
      <c r="I53" s="85" t="str">
        <f t="shared" si="123"/>
        <v/>
      </c>
      <c r="J53" s="85" t="str">
        <f t="shared" si="123"/>
        <v/>
      </c>
      <c r="K53" s="85" t="str">
        <f t="shared" si="123"/>
        <v/>
      </c>
      <c r="L53" s="85" t="str">
        <f t="shared" si="123"/>
        <v/>
      </c>
      <c r="M53" s="85" t="str">
        <f t="shared" si="123"/>
        <v/>
      </c>
      <c r="N53" s="85" t="str">
        <f t="shared" si="123"/>
        <v/>
      </c>
      <c r="O53" s="86" t="str">
        <f t="shared" ref="O53:R53" si="124">IFERROR(O52/O$5,"")</f>
        <v/>
      </c>
      <c r="P53" s="85" t="str">
        <f t="shared" si="124"/>
        <v/>
      </c>
      <c r="Q53" s="85" t="str">
        <f t="shared" si="124"/>
        <v/>
      </c>
      <c r="R53" s="85" t="str">
        <f t="shared" si="124"/>
        <v/>
      </c>
    </row>
    <row r="54" spans="2:18" collapsed="1" x14ac:dyDescent="0.3">
      <c r="B54" s="88" t="s">
        <v>13</v>
      </c>
      <c r="C54" s="89">
        <f>C5*1.5%</f>
        <v>0</v>
      </c>
      <c r="D54" s="89">
        <f t="shared" ref="D54:N54" si="125">D5*1.5%</f>
        <v>0</v>
      </c>
      <c r="E54" s="89">
        <f t="shared" si="125"/>
        <v>0</v>
      </c>
      <c r="F54" s="89">
        <f t="shared" si="125"/>
        <v>0</v>
      </c>
      <c r="G54" s="89">
        <f t="shared" si="125"/>
        <v>0</v>
      </c>
      <c r="H54" s="89">
        <f t="shared" si="125"/>
        <v>0</v>
      </c>
      <c r="I54" s="89">
        <f t="shared" si="125"/>
        <v>0</v>
      </c>
      <c r="J54" s="89">
        <f t="shared" si="125"/>
        <v>0</v>
      </c>
      <c r="K54" s="89">
        <f t="shared" si="125"/>
        <v>0</v>
      </c>
      <c r="L54" s="89">
        <f t="shared" si="125"/>
        <v>0</v>
      </c>
      <c r="M54" s="89">
        <f t="shared" si="125"/>
        <v>0</v>
      </c>
      <c r="N54" s="89">
        <f t="shared" si="125"/>
        <v>0</v>
      </c>
      <c r="O54" s="90">
        <f>SUM(C54:N54)</f>
        <v>0</v>
      </c>
      <c r="P54" s="89">
        <f>IFERROR((O54/COUNTA(C54:N54)),"")</f>
        <v>0</v>
      </c>
      <c r="Q54" s="89">
        <f t="shared" ref="Q54:R54" si="126">Q5*1.5%</f>
        <v>0</v>
      </c>
      <c r="R54" s="89">
        <f t="shared" si="126"/>
        <v>0</v>
      </c>
    </row>
    <row r="55" spans="2:18" x14ac:dyDescent="0.3">
      <c r="B55" s="82" t="s">
        <v>0</v>
      </c>
      <c r="C55" s="85" t="str">
        <f>IFERROR(C54/C$5,"")</f>
        <v/>
      </c>
      <c r="D55" s="85" t="str">
        <f t="shared" ref="D55:N55" si="127">IFERROR(D54/D$5,"")</f>
        <v/>
      </c>
      <c r="E55" s="85" t="str">
        <f t="shared" si="127"/>
        <v/>
      </c>
      <c r="F55" s="85" t="str">
        <f t="shared" si="127"/>
        <v/>
      </c>
      <c r="G55" s="85" t="str">
        <f t="shared" si="127"/>
        <v/>
      </c>
      <c r="H55" s="85" t="str">
        <f t="shared" si="127"/>
        <v/>
      </c>
      <c r="I55" s="85" t="str">
        <f t="shared" si="127"/>
        <v/>
      </c>
      <c r="J55" s="85" t="str">
        <f t="shared" si="127"/>
        <v/>
      </c>
      <c r="K55" s="85" t="str">
        <f t="shared" si="127"/>
        <v/>
      </c>
      <c r="L55" s="85" t="str">
        <f t="shared" si="127"/>
        <v/>
      </c>
      <c r="M55" s="85" t="str">
        <f t="shared" si="127"/>
        <v/>
      </c>
      <c r="N55" s="85" t="str">
        <f t="shared" si="127"/>
        <v/>
      </c>
      <c r="O55" s="86" t="str">
        <f t="shared" ref="O55:R55" si="128">IFERROR(O54/O$5,"")</f>
        <v/>
      </c>
      <c r="P55" s="85" t="str">
        <f t="shared" si="128"/>
        <v/>
      </c>
      <c r="Q55" s="85" t="str">
        <f t="shared" si="128"/>
        <v/>
      </c>
      <c r="R55" s="85" t="str">
        <f t="shared" si="128"/>
        <v/>
      </c>
    </row>
    <row r="56" spans="2:18" collapsed="1" x14ac:dyDescent="0.3">
      <c r="B56" s="88" t="s">
        <v>14</v>
      </c>
      <c r="C56" s="89">
        <f>C54+C52+C34+C16</f>
        <v>0</v>
      </c>
      <c r="D56" s="89">
        <f t="shared" ref="D56:N56" si="129">D54+D52+D34+D16</f>
        <v>0</v>
      </c>
      <c r="E56" s="89">
        <f t="shared" si="129"/>
        <v>0</v>
      </c>
      <c r="F56" s="89">
        <f t="shared" si="129"/>
        <v>0</v>
      </c>
      <c r="G56" s="89">
        <f t="shared" si="129"/>
        <v>0</v>
      </c>
      <c r="H56" s="89">
        <f t="shared" si="129"/>
        <v>0</v>
      </c>
      <c r="I56" s="89">
        <f t="shared" si="129"/>
        <v>0</v>
      </c>
      <c r="J56" s="89">
        <f t="shared" si="129"/>
        <v>0</v>
      </c>
      <c r="K56" s="89">
        <f t="shared" si="129"/>
        <v>0</v>
      </c>
      <c r="L56" s="89">
        <f t="shared" si="129"/>
        <v>0</v>
      </c>
      <c r="M56" s="89">
        <f t="shared" si="129"/>
        <v>0</v>
      </c>
      <c r="N56" s="89">
        <f t="shared" si="129"/>
        <v>0</v>
      </c>
      <c r="O56" s="90">
        <f>SUM(C56:N56)</f>
        <v>0</v>
      </c>
      <c r="P56" s="89">
        <f>IFERROR(O56/(12-COUNTIF(C56:N56,0)),0)</f>
        <v>0</v>
      </c>
      <c r="Q56" s="89" t="str">
        <f>IFERROR(Q54+Q52+Q34+Q16,"")</f>
        <v/>
      </c>
      <c r="R56" s="89" t="str">
        <f>IFERROR(R54+R52+R34+R16,"")</f>
        <v/>
      </c>
    </row>
    <row r="57" spans="2:18" x14ac:dyDescent="0.3">
      <c r="B57" s="82" t="s">
        <v>0</v>
      </c>
      <c r="C57" s="85" t="str">
        <f>IFERROR(C56/C$5,"")</f>
        <v/>
      </c>
      <c r="D57" s="85" t="str">
        <f t="shared" ref="D57:N57" si="130">IFERROR(D56/D$5,"")</f>
        <v/>
      </c>
      <c r="E57" s="85" t="str">
        <f t="shared" si="130"/>
        <v/>
      </c>
      <c r="F57" s="85" t="str">
        <f t="shared" si="130"/>
        <v/>
      </c>
      <c r="G57" s="85" t="str">
        <f t="shared" si="130"/>
        <v/>
      </c>
      <c r="H57" s="85" t="str">
        <f t="shared" si="130"/>
        <v/>
      </c>
      <c r="I57" s="85" t="str">
        <f t="shared" si="130"/>
        <v/>
      </c>
      <c r="J57" s="85" t="str">
        <f t="shared" si="130"/>
        <v/>
      </c>
      <c r="K57" s="85" t="str">
        <f t="shared" si="130"/>
        <v/>
      </c>
      <c r="L57" s="85" t="str">
        <f t="shared" si="130"/>
        <v/>
      </c>
      <c r="M57" s="85" t="str">
        <f t="shared" si="130"/>
        <v/>
      </c>
      <c r="N57" s="85" t="str">
        <f t="shared" si="130"/>
        <v/>
      </c>
      <c r="O57" s="86" t="str">
        <f t="shared" ref="O57:R57" si="131">IFERROR(O56/O$5,"")</f>
        <v/>
      </c>
      <c r="P57" s="85" t="str">
        <f t="shared" si="131"/>
        <v/>
      </c>
      <c r="Q57" s="85" t="str">
        <f t="shared" si="131"/>
        <v/>
      </c>
      <c r="R57" s="85" t="str">
        <f t="shared" si="131"/>
        <v/>
      </c>
    </row>
    <row r="58" spans="2:18" collapsed="1" x14ac:dyDescent="0.3">
      <c r="B58" s="88" t="s">
        <v>15</v>
      </c>
      <c r="C58" s="89">
        <f t="shared" ref="C58:N58" si="132">C5-C56</f>
        <v>0</v>
      </c>
      <c r="D58" s="89">
        <f t="shared" si="132"/>
        <v>0</v>
      </c>
      <c r="E58" s="89">
        <f t="shared" si="132"/>
        <v>0</v>
      </c>
      <c r="F58" s="89">
        <f t="shared" si="132"/>
        <v>0</v>
      </c>
      <c r="G58" s="89">
        <f t="shared" si="132"/>
        <v>0</v>
      </c>
      <c r="H58" s="89">
        <f t="shared" si="132"/>
        <v>0</v>
      </c>
      <c r="I58" s="89">
        <f t="shared" si="132"/>
        <v>0</v>
      </c>
      <c r="J58" s="89">
        <f t="shared" si="132"/>
        <v>0</v>
      </c>
      <c r="K58" s="89">
        <f t="shared" si="132"/>
        <v>0</v>
      </c>
      <c r="L58" s="89">
        <f t="shared" si="132"/>
        <v>0</v>
      </c>
      <c r="M58" s="89">
        <f t="shared" si="132"/>
        <v>0</v>
      </c>
      <c r="N58" s="89">
        <f t="shared" si="132"/>
        <v>0</v>
      </c>
      <c r="O58" s="90">
        <f>SUM(C58:N58)</f>
        <v>0</v>
      </c>
      <c r="P58" s="89">
        <f>IFERROR(O58/(12-COUNTIF(C58:N58,0)),0)</f>
        <v>0</v>
      </c>
      <c r="Q58" s="89" t="str">
        <f>IFERROR(Q5-Q56,"")</f>
        <v/>
      </c>
      <c r="R58" s="89" t="str">
        <f>IFERROR(R5-R56,"")</f>
        <v/>
      </c>
    </row>
    <row r="59" spans="2:18" s="70" customFormat="1" x14ac:dyDescent="0.3">
      <c r="B59" s="82" t="s">
        <v>0</v>
      </c>
      <c r="C59" s="85" t="str">
        <f t="shared" ref="C59:P59" si="133">IFERROR(C58/C$5,"")</f>
        <v/>
      </c>
      <c r="D59" s="85" t="str">
        <f t="shared" si="133"/>
        <v/>
      </c>
      <c r="E59" s="85" t="str">
        <f t="shared" si="133"/>
        <v/>
      </c>
      <c r="F59" s="85" t="str">
        <f t="shared" si="133"/>
        <v/>
      </c>
      <c r="G59" s="85" t="str">
        <f t="shared" si="133"/>
        <v/>
      </c>
      <c r="H59" s="85" t="str">
        <f t="shared" si="133"/>
        <v/>
      </c>
      <c r="I59" s="85" t="str">
        <f t="shared" si="133"/>
        <v/>
      </c>
      <c r="J59" s="85" t="str">
        <f t="shared" si="133"/>
        <v/>
      </c>
      <c r="K59" s="85" t="str">
        <f t="shared" si="133"/>
        <v/>
      </c>
      <c r="L59" s="85" t="str">
        <f t="shared" si="133"/>
        <v/>
      </c>
      <c r="M59" s="85" t="str">
        <f t="shared" si="133"/>
        <v/>
      </c>
      <c r="N59" s="85" t="str">
        <f t="shared" si="133"/>
        <v/>
      </c>
      <c r="O59" s="86" t="str">
        <f t="shared" si="133"/>
        <v/>
      </c>
      <c r="P59" s="85" t="str">
        <f t="shared" si="133"/>
        <v/>
      </c>
      <c r="Q59" s="85" t="str">
        <f t="shared" ref="Q59:R59" si="134">IFERROR(Q58/Q$5,"")</f>
        <v/>
      </c>
      <c r="R59" s="85" t="str">
        <f t="shared" si="134"/>
        <v/>
      </c>
    </row>
    <row r="60" spans="2:18" x14ac:dyDescent="0.3"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3"/>
      <c r="P60" s="92"/>
      <c r="Q60" s="93"/>
      <c r="R60" s="93"/>
    </row>
    <row r="61" spans="2:18" ht="14.5" thickBot="1" x14ac:dyDescent="0.35"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70" t="s">
        <v>28</v>
      </c>
      <c r="O61" s="94" t="str">
        <f>IFERROR((O34+O52)/(100%-O17-O55),"")</f>
        <v/>
      </c>
      <c r="P61" s="94" t="str">
        <f>IFERROR((P34+P52)/(100%-P17-P55),"")</f>
        <v/>
      </c>
      <c r="Q61" s="94" t="str">
        <f>IFERROR((Q34+Q52)/(100%-Q17-Q55),"")</f>
        <v/>
      </c>
      <c r="R61" s="94" t="str">
        <f>IFERROR((R34+R52)/(100%-R17-R55),"")</f>
        <v/>
      </c>
    </row>
    <row r="62" spans="2:18" ht="14.5" thickTop="1" x14ac:dyDescent="0.3"/>
  </sheetData>
  <phoneticPr fontId="11" type="noConversion"/>
  <pageMargins left="0.7" right="0.7" top="0.75" bottom="0.75" header="0.3" footer="0.3"/>
  <pageSetup paperSize="9" scale="5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9CFC-CD4D-4F95-978F-9903D03042EA}">
  <dimension ref="B2:F100"/>
  <sheetViews>
    <sheetView showGridLines="0" rightToLeft="1" zoomScaleNormal="100" workbookViewId="0">
      <selection activeCell="K2" sqref="K2"/>
    </sheetView>
  </sheetViews>
  <sheetFormatPr defaultColWidth="8.58203125" defaultRowHeight="14" x14ac:dyDescent="0.3"/>
  <cols>
    <col min="1" max="1" width="2.08203125" style="69" customWidth="1"/>
    <col min="2" max="2" width="8.58203125" style="69"/>
    <col min="3" max="3" width="37.25" style="69" bestFit="1" customWidth="1"/>
    <col min="4" max="4" width="13" style="69" bestFit="1" customWidth="1"/>
    <col min="5" max="5" width="10.58203125" style="69" bestFit="1" customWidth="1"/>
    <col min="6" max="6" width="10.33203125" style="69" bestFit="1" customWidth="1"/>
    <col min="7" max="16384" width="8.58203125" style="69"/>
  </cols>
  <sheetData>
    <row r="2" spans="2:2" x14ac:dyDescent="0.3">
      <c r="B2" s="69" t="s">
        <v>101</v>
      </c>
    </row>
    <row r="94" spans="3:6" ht="14.5" thickBot="1" x14ac:dyDescent="0.35"/>
    <row r="95" spans="3:6" x14ac:dyDescent="0.3">
      <c r="C95" s="95" t="s">
        <v>27</v>
      </c>
      <c r="D95" s="96" t="s">
        <v>99</v>
      </c>
      <c r="E95" s="96" t="s">
        <v>92</v>
      </c>
      <c r="F95" s="97" t="s">
        <v>93</v>
      </c>
    </row>
    <row r="96" spans="3:6" x14ac:dyDescent="0.3">
      <c r="C96" s="98" t="s">
        <v>100</v>
      </c>
      <c r="D96" s="99">
        <f>'תחזית רווה'!O16/1000</f>
        <v>0</v>
      </c>
      <c r="E96" s="99" t="e">
        <f>'תחזית רווה'!Q16/1000</f>
        <v>#VALUE!</v>
      </c>
      <c r="F96" s="100" t="e">
        <f>'תחזית רווה'!R16/1000</f>
        <v>#VALUE!</v>
      </c>
    </row>
    <row r="97" spans="3:6" x14ac:dyDescent="0.3">
      <c r="C97" s="98" t="s">
        <v>34</v>
      </c>
      <c r="D97" s="99">
        <f>'תחזית רווה'!O34/1000</f>
        <v>0</v>
      </c>
      <c r="E97" s="99">
        <f>'תחזית רווה'!Q34/1000</f>
        <v>0</v>
      </c>
      <c r="F97" s="100">
        <f>'תחזית רווה'!R34/1000</f>
        <v>0</v>
      </c>
    </row>
    <row r="98" spans="3:6" x14ac:dyDescent="0.3">
      <c r="C98" s="98" t="s">
        <v>12</v>
      </c>
      <c r="D98" s="99">
        <f>'תחזית רווה'!O52/1000</f>
        <v>0</v>
      </c>
      <c r="E98" s="99">
        <f>'תחזית רווה'!Q52/1000</f>
        <v>0</v>
      </c>
      <c r="F98" s="100">
        <f>'תחזית רווה'!R52/1000</f>
        <v>0</v>
      </c>
    </row>
    <row r="99" spans="3:6" x14ac:dyDescent="0.3">
      <c r="C99" s="98" t="s">
        <v>13</v>
      </c>
      <c r="D99" s="99">
        <f>'תחזית רווה'!O54/1000</f>
        <v>0</v>
      </c>
      <c r="E99" s="99">
        <f>'תחזית רווה'!Q54/1000</f>
        <v>0</v>
      </c>
      <c r="F99" s="100">
        <f>'תחזית רווה'!R54/1000</f>
        <v>0</v>
      </c>
    </row>
    <row r="100" spans="3:6" ht="14.5" thickBot="1" x14ac:dyDescent="0.35">
      <c r="C100" s="101" t="s">
        <v>15</v>
      </c>
      <c r="D100" s="102">
        <f>'תחזית רווה'!O58/1000</f>
        <v>0</v>
      </c>
      <c r="E100" s="102" t="e">
        <f>'תחזית רווה'!Q58/1000</f>
        <v>#VALUE!</v>
      </c>
      <c r="F100" s="103" t="e">
        <f>'תחזית רווה'!R58/1000</f>
        <v>#VALUE!</v>
      </c>
    </row>
  </sheetData>
  <phoneticPr fontId="11" type="noConversion"/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2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3" sqref="K13"/>
    </sheetView>
  </sheetViews>
  <sheetFormatPr defaultColWidth="9" defaultRowHeight="14" outlineLevelCol="1" x14ac:dyDescent="0.3"/>
  <cols>
    <col min="1" max="1" width="4" style="69" customWidth="1"/>
    <col min="2" max="2" width="21" style="105" customWidth="1"/>
    <col min="3" max="14" width="9.83203125" style="69" customWidth="1" outlineLevel="1"/>
    <col min="15" max="15" width="10.75" style="69" customWidth="1" outlineLevel="1"/>
    <col min="16" max="16" width="9.5" style="69" customWidth="1"/>
    <col min="17" max="17" width="2.58203125" style="69" customWidth="1"/>
    <col min="18" max="16384" width="9" style="69"/>
  </cols>
  <sheetData>
    <row r="2" spans="2:16" x14ac:dyDescent="0.3">
      <c r="B2" s="104" t="s">
        <v>34</v>
      </c>
      <c r="C2" s="71"/>
    </row>
    <row r="3" spans="2:16" ht="19.5" customHeight="1" thickBot="1" x14ac:dyDescent="0.35"/>
    <row r="4" spans="2:16" x14ac:dyDescent="0.3">
      <c r="B4" s="136" t="s">
        <v>27</v>
      </c>
      <c r="C4" s="137" t="str">
        <f>'תחזית רווה'!C4</f>
        <v>ינואר</v>
      </c>
      <c r="D4" s="137" t="str">
        <f>'תחזית רווה'!D4</f>
        <v>פברואר</v>
      </c>
      <c r="E4" s="137" t="str">
        <f>'תחזית רווה'!E4</f>
        <v>מרץ</v>
      </c>
      <c r="F4" s="137" t="str">
        <f>'תחזית רווה'!F4</f>
        <v>אפריל</v>
      </c>
      <c r="G4" s="137" t="str">
        <f>'תחזית רווה'!G4</f>
        <v>מאי</v>
      </c>
      <c r="H4" s="137" t="str">
        <f>'תחזית רווה'!H4</f>
        <v>יוני</v>
      </c>
      <c r="I4" s="137" t="str">
        <f>'תחזית רווה'!I4</f>
        <v>יולי</v>
      </c>
      <c r="J4" s="137" t="str">
        <f>'תחזית רווה'!J4</f>
        <v>אוגוסט</v>
      </c>
      <c r="K4" s="137" t="str">
        <f>'תחזית רווה'!K4</f>
        <v>ספטמבר</v>
      </c>
      <c r="L4" s="137" t="str">
        <f>'תחזית רווה'!L4</f>
        <v>אוקטובר</v>
      </c>
      <c r="M4" s="137" t="str">
        <f>'תחזית רווה'!M4</f>
        <v>נובמבר</v>
      </c>
      <c r="N4" s="137" t="str">
        <f>'תחזית רווה'!N4</f>
        <v>דצמבר</v>
      </c>
      <c r="O4" s="138" t="s">
        <v>1</v>
      </c>
      <c r="P4" s="139" t="s">
        <v>2</v>
      </c>
    </row>
    <row r="5" spans="2:16" ht="14.5" thickBot="1" x14ac:dyDescent="0.35">
      <c r="B5" s="106" t="s">
        <v>11</v>
      </c>
      <c r="C5" s="107">
        <f>C6+C9+C12+C15+C18+C21+C24+C27</f>
        <v>0</v>
      </c>
      <c r="D5" s="107">
        <f t="shared" ref="D5:N5" si="0">D6+D9+D12+D15+D18+D21+D24+D27</f>
        <v>0</v>
      </c>
      <c r="E5" s="107">
        <f t="shared" si="0"/>
        <v>0</v>
      </c>
      <c r="F5" s="107">
        <f t="shared" si="0"/>
        <v>0</v>
      </c>
      <c r="G5" s="107">
        <f t="shared" si="0"/>
        <v>0</v>
      </c>
      <c r="H5" s="107">
        <f t="shared" si="0"/>
        <v>0</v>
      </c>
      <c r="I5" s="107">
        <f t="shared" si="0"/>
        <v>0</v>
      </c>
      <c r="J5" s="107">
        <f t="shared" si="0"/>
        <v>0</v>
      </c>
      <c r="K5" s="107">
        <f t="shared" si="0"/>
        <v>0</v>
      </c>
      <c r="L5" s="107">
        <f t="shared" si="0"/>
        <v>0</v>
      </c>
      <c r="M5" s="107">
        <f t="shared" si="0"/>
        <v>0</v>
      </c>
      <c r="N5" s="107">
        <f t="shared" si="0"/>
        <v>0</v>
      </c>
      <c r="O5" s="108">
        <f>SUM(C5:N5)</f>
        <v>0</v>
      </c>
      <c r="P5" s="109">
        <f>IFERROR(O5/(12-COUNTIF(C5:N5,0)),0)</f>
        <v>0</v>
      </c>
    </row>
    <row r="6" spans="2:16" x14ac:dyDescent="0.3">
      <c r="B6" s="140" t="s">
        <v>36</v>
      </c>
      <c r="C6" s="141">
        <f>C7*C8</f>
        <v>0</v>
      </c>
      <c r="D6" s="141">
        <f t="shared" ref="D6:N6" si="1">D7*D8</f>
        <v>0</v>
      </c>
      <c r="E6" s="141">
        <f t="shared" si="1"/>
        <v>0</v>
      </c>
      <c r="F6" s="141">
        <f t="shared" si="1"/>
        <v>0</v>
      </c>
      <c r="G6" s="141">
        <f t="shared" si="1"/>
        <v>0</v>
      </c>
      <c r="H6" s="141">
        <f t="shared" si="1"/>
        <v>0</v>
      </c>
      <c r="I6" s="141">
        <f t="shared" si="1"/>
        <v>0</v>
      </c>
      <c r="J6" s="141">
        <f t="shared" si="1"/>
        <v>0</v>
      </c>
      <c r="K6" s="141">
        <f t="shared" si="1"/>
        <v>0</v>
      </c>
      <c r="L6" s="141">
        <f t="shared" si="1"/>
        <v>0</v>
      </c>
      <c r="M6" s="141">
        <f t="shared" si="1"/>
        <v>0</v>
      </c>
      <c r="N6" s="141">
        <f t="shared" si="1"/>
        <v>0</v>
      </c>
      <c r="O6" s="142">
        <f>SUM(C6:N6)</f>
        <v>0</v>
      </c>
      <c r="P6" s="143">
        <f>IFERROR(AVERAGE(C6:N6),"")</f>
        <v>0</v>
      </c>
    </row>
    <row r="7" spans="2:16" x14ac:dyDescent="0.3">
      <c r="B7" s="110" t="s">
        <v>44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84">
        <f t="shared" ref="O7:O8" si="2">SUM(C7:N7)</f>
        <v>0</v>
      </c>
      <c r="P7" s="112" t="str">
        <f t="shared" ref="P7:P8" si="3">IFERROR(AVERAGE(C7:N7),"")</f>
        <v/>
      </c>
    </row>
    <row r="8" spans="2:16" ht="14.5" thickBot="1" x14ac:dyDescent="0.35">
      <c r="B8" s="113" t="s">
        <v>45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>
        <f t="shared" si="2"/>
        <v>0</v>
      </c>
      <c r="P8" s="116" t="str">
        <f t="shared" si="3"/>
        <v/>
      </c>
    </row>
    <row r="9" spans="2:16" x14ac:dyDescent="0.3">
      <c r="B9" s="140" t="s">
        <v>37</v>
      </c>
      <c r="C9" s="141">
        <f>C10*C11</f>
        <v>0</v>
      </c>
      <c r="D9" s="141">
        <f t="shared" ref="D9:N9" si="4">D10*D11</f>
        <v>0</v>
      </c>
      <c r="E9" s="141">
        <f t="shared" si="4"/>
        <v>0</v>
      </c>
      <c r="F9" s="141">
        <f t="shared" si="4"/>
        <v>0</v>
      </c>
      <c r="G9" s="141">
        <f t="shared" si="4"/>
        <v>0</v>
      </c>
      <c r="H9" s="141">
        <f t="shared" si="4"/>
        <v>0</v>
      </c>
      <c r="I9" s="141">
        <f t="shared" si="4"/>
        <v>0</v>
      </c>
      <c r="J9" s="141">
        <f t="shared" si="4"/>
        <v>0</v>
      </c>
      <c r="K9" s="141">
        <f t="shared" si="4"/>
        <v>0</v>
      </c>
      <c r="L9" s="141">
        <f t="shared" si="4"/>
        <v>0</v>
      </c>
      <c r="M9" s="141">
        <f t="shared" si="4"/>
        <v>0</v>
      </c>
      <c r="N9" s="141">
        <f t="shared" si="4"/>
        <v>0</v>
      </c>
      <c r="O9" s="142">
        <f t="shared" ref="O9:O27" si="5">SUM(C9:N9)</f>
        <v>0</v>
      </c>
      <c r="P9" s="143">
        <f t="shared" ref="P9:P29" si="6">IFERROR(AVERAGE(C9:N9),"")</f>
        <v>0</v>
      </c>
    </row>
    <row r="10" spans="2:16" x14ac:dyDescent="0.3">
      <c r="B10" s="110" t="s">
        <v>44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84">
        <f t="shared" ref="O10:O11" si="7">SUM(C10:N10)</f>
        <v>0</v>
      </c>
      <c r="P10" s="112" t="str">
        <f t="shared" si="6"/>
        <v/>
      </c>
    </row>
    <row r="11" spans="2:16" ht="14.5" thickBot="1" x14ac:dyDescent="0.35">
      <c r="B11" s="113" t="s">
        <v>45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>
        <f t="shared" si="7"/>
        <v>0</v>
      </c>
      <c r="P11" s="116" t="str">
        <f t="shared" si="6"/>
        <v/>
      </c>
    </row>
    <row r="12" spans="2:16" x14ac:dyDescent="0.3">
      <c r="B12" s="140" t="s">
        <v>38</v>
      </c>
      <c r="C12" s="141">
        <f>C13*C14</f>
        <v>0</v>
      </c>
      <c r="D12" s="141">
        <f t="shared" ref="D12:N12" si="8">D13*D14</f>
        <v>0</v>
      </c>
      <c r="E12" s="141">
        <f t="shared" si="8"/>
        <v>0</v>
      </c>
      <c r="F12" s="141">
        <f t="shared" si="8"/>
        <v>0</v>
      </c>
      <c r="G12" s="141">
        <f t="shared" si="8"/>
        <v>0</v>
      </c>
      <c r="H12" s="141">
        <f t="shared" si="8"/>
        <v>0</v>
      </c>
      <c r="I12" s="141">
        <f t="shared" si="8"/>
        <v>0</v>
      </c>
      <c r="J12" s="141">
        <f t="shared" si="8"/>
        <v>0</v>
      </c>
      <c r="K12" s="141">
        <f t="shared" si="8"/>
        <v>0</v>
      </c>
      <c r="L12" s="141">
        <f t="shared" si="8"/>
        <v>0</v>
      </c>
      <c r="M12" s="141">
        <f t="shared" si="8"/>
        <v>0</v>
      </c>
      <c r="N12" s="141">
        <f t="shared" si="8"/>
        <v>0</v>
      </c>
      <c r="O12" s="142">
        <f t="shared" si="5"/>
        <v>0</v>
      </c>
      <c r="P12" s="143">
        <f t="shared" si="6"/>
        <v>0</v>
      </c>
    </row>
    <row r="13" spans="2:16" x14ac:dyDescent="0.3">
      <c r="B13" s="110" t="s">
        <v>44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84">
        <f t="shared" ref="O13:O14" si="9">SUM(C13:N13)</f>
        <v>0</v>
      </c>
      <c r="P13" s="112" t="str">
        <f t="shared" si="6"/>
        <v/>
      </c>
    </row>
    <row r="14" spans="2:16" ht="14.5" thickBot="1" x14ac:dyDescent="0.35">
      <c r="B14" s="113" t="s">
        <v>45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5">
        <f t="shared" si="9"/>
        <v>0</v>
      </c>
      <c r="P14" s="116" t="str">
        <f t="shared" si="6"/>
        <v/>
      </c>
    </row>
    <row r="15" spans="2:16" x14ac:dyDescent="0.3">
      <c r="B15" s="140" t="s">
        <v>39</v>
      </c>
      <c r="C15" s="141">
        <f>C16*C17</f>
        <v>0</v>
      </c>
      <c r="D15" s="141">
        <f t="shared" ref="D15:N15" si="10">D16*D17</f>
        <v>0</v>
      </c>
      <c r="E15" s="141">
        <f t="shared" si="10"/>
        <v>0</v>
      </c>
      <c r="F15" s="141">
        <f t="shared" si="10"/>
        <v>0</v>
      </c>
      <c r="G15" s="141">
        <f t="shared" si="10"/>
        <v>0</v>
      </c>
      <c r="H15" s="141">
        <f t="shared" si="10"/>
        <v>0</v>
      </c>
      <c r="I15" s="141">
        <f t="shared" si="10"/>
        <v>0</v>
      </c>
      <c r="J15" s="141">
        <f t="shared" si="10"/>
        <v>0</v>
      </c>
      <c r="K15" s="141">
        <f t="shared" si="10"/>
        <v>0</v>
      </c>
      <c r="L15" s="141">
        <f t="shared" si="10"/>
        <v>0</v>
      </c>
      <c r="M15" s="141">
        <f t="shared" si="10"/>
        <v>0</v>
      </c>
      <c r="N15" s="141">
        <f t="shared" si="10"/>
        <v>0</v>
      </c>
      <c r="O15" s="142">
        <f t="shared" si="5"/>
        <v>0</v>
      </c>
      <c r="P15" s="143">
        <f t="shared" si="6"/>
        <v>0</v>
      </c>
    </row>
    <row r="16" spans="2:16" x14ac:dyDescent="0.3">
      <c r="B16" s="110" t="s">
        <v>44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84">
        <f t="shared" ref="O16:O17" si="11">SUM(C16:N16)</f>
        <v>0</v>
      </c>
      <c r="P16" s="112" t="str">
        <f t="shared" si="6"/>
        <v/>
      </c>
    </row>
    <row r="17" spans="2:16" ht="14.5" thickBot="1" x14ac:dyDescent="0.35">
      <c r="B17" s="113" t="s">
        <v>45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5">
        <f t="shared" si="11"/>
        <v>0</v>
      </c>
      <c r="P17" s="116" t="str">
        <f t="shared" si="6"/>
        <v/>
      </c>
    </row>
    <row r="18" spans="2:16" x14ac:dyDescent="0.3">
      <c r="B18" s="140" t="s">
        <v>40</v>
      </c>
      <c r="C18" s="141">
        <f>C19*C20</f>
        <v>0</v>
      </c>
      <c r="D18" s="141">
        <f t="shared" ref="D18:N18" si="12">D19*D20</f>
        <v>0</v>
      </c>
      <c r="E18" s="141">
        <f t="shared" si="12"/>
        <v>0</v>
      </c>
      <c r="F18" s="141">
        <f t="shared" si="12"/>
        <v>0</v>
      </c>
      <c r="G18" s="141">
        <f t="shared" si="12"/>
        <v>0</v>
      </c>
      <c r="H18" s="141">
        <f t="shared" si="12"/>
        <v>0</v>
      </c>
      <c r="I18" s="141">
        <f t="shared" si="12"/>
        <v>0</v>
      </c>
      <c r="J18" s="141">
        <f t="shared" si="12"/>
        <v>0</v>
      </c>
      <c r="K18" s="141">
        <f t="shared" si="12"/>
        <v>0</v>
      </c>
      <c r="L18" s="141">
        <f t="shared" si="12"/>
        <v>0</v>
      </c>
      <c r="M18" s="141">
        <f t="shared" si="12"/>
        <v>0</v>
      </c>
      <c r="N18" s="141">
        <f t="shared" si="12"/>
        <v>0</v>
      </c>
      <c r="O18" s="142">
        <f t="shared" si="5"/>
        <v>0</v>
      </c>
      <c r="P18" s="143">
        <f t="shared" si="6"/>
        <v>0</v>
      </c>
    </row>
    <row r="19" spans="2:16" x14ac:dyDescent="0.3">
      <c r="B19" s="110" t="s">
        <v>44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84">
        <f t="shared" ref="O19:O20" si="13">SUM(C19:N19)</f>
        <v>0</v>
      </c>
      <c r="P19" s="112" t="str">
        <f t="shared" si="6"/>
        <v/>
      </c>
    </row>
    <row r="20" spans="2:16" ht="14.5" thickBot="1" x14ac:dyDescent="0.35">
      <c r="B20" s="113" t="s">
        <v>45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5">
        <f t="shared" si="13"/>
        <v>0</v>
      </c>
      <c r="P20" s="116" t="str">
        <f t="shared" si="6"/>
        <v/>
      </c>
    </row>
    <row r="21" spans="2:16" x14ac:dyDescent="0.3">
      <c r="B21" s="140" t="s">
        <v>41</v>
      </c>
      <c r="C21" s="141">
        <f>C22*C23</f>
        <v>0</v>
      </c>
      <c r="D21" s="141">
        <f t="shared" ref="D21:N21" si="14">D22*D23</f>
        <v>0</v>
      </c>
      <c r="E21" s="141">
        <f t="shared" si="14"/>
        <v>0</v>
      </c>
      <c r="F21" s="141">
        <f t="shared" si="14"/>
        <v>0</v>
      </c>
      <c r="G21" s="141">
        <f t="shared" si="14"/>
        <v>0</v>
      </c>
      <c r="H21" s="141">
        <f t="shared" si="14"/>
        <v>0</v>
      </c>
      <c r="I21" s="141">
        <f t="shared" si="14"/>
        <v>0</v>
      </c>
      <c r="J21" s="141">
        <f t="shared" si="14"/>
        <v>0</v>
      </c>
      <c r="K21" s="141">
        <f t="shared" si="14"/>
        <v>0</v>
      </c>
      <c r="L21" s="141">
        <f t="shared" si="14"/>
        <v>0</v>
      </c>
      <c r="M21" s="141">
        <f t="shared" si="14"/>
        <v>0</v>
      </c>
      <c r="N21" s="141">
        <f t="shared" si="14"/>
        <v>0</v>
      </c>
      <c r="O21" s="142">
        <f t="shared" si="5"/>
        <v>0</v>
      </c>
      <c r="P21" s="143">
        <f t="shared" si="6"/>
        <v>0</v>
      </c>
    </row>
    <row r="22" spans="2:16" x14ac:dyDescent="0.3">
      <c r="B22" s="110" t="s">
        <v>44</v>
      </c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84">
        <f t="shared" ref="O22:O23" si="15">SUM(C22:N22)</f>
        <v>0</v>
      </c>
      <c r="P22" s="112" t="str">
        <f t="shared" si="6"/>
        <v/>
      </c>
    </row>
    <row r="23" spans="2:16" ht="14.5" thickBot="1" x14ac:dyDescent="0.35">
      <c r="B23" s="113" t="s">
        <v>45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>
        <f t="shared" si="15"/>
        <v>0</v>
      </c>
      <c r="P23" s="116" t="str">
        <f t="shared" si="6"/>
        <v/>
      </c>
    </row>
    <row r="24" spans="2:16" x14ac:dyDescent="0.3">
      <c r="B24" s="140" t="s">
        <v>42</v>
      </c>
      <c r="C24" s="141">
        <f>C25*C26</f>
        <v>0</v>
      </c>
      <c r="D24" s="141">
        <f t="shared" ref="D24:N24" si="16">D25*D26</f>
        <v>0</v>
      </c>
      <c r="E24" s="141">
        <f t="shared" si="16"/>
        <v>0</v>
      </c>
      <c r="F24" s="141">
        <f t="shared" si="16"/>
        <v>0</v>
      </c>
      <c r="G24" s="141">
        <f t="shared" si="16"/>
        <v>0</v>
      </c>
      <c r="H24" s="141">
        <f t="shared" si="16"/>
        <v>0</v>
      </c>
      <c r="I24" s="141">
        <f t="shared" si="16"/>
        <v>0</v>
      </c>
      <c r="J24" s="141">
        <f t="shared" si="16"/>
        <v>0</v>
      </c>
      <c r="K24" s="141">
        <f t="shared" si="16"/>
        <v>0</v>
      </c>
      <c r="L24" s="141">
        <f t="shared" si="16"/>
        <v>0</v>
      </c>
      <c r="M24" s="141">
        <f t="shared" si="16"/>
        <v>0</v>
      </c>
      <c r="N24" s="141">
        <f t="shared" si="16"/>
        <v>0</v>
      </c>
      <c r="O24" s="142">
        <f t="shared" si="5"/>
        <v>0</v>
      </c>
      <c r="P24" s="143">
        <f t="shared" si="6"/>
        <v>0</v>
      </c>
    </row>
    <row r="25" spans="2:16" x14ac:dyDescent="0.3">
      <c r="B25" s="110" t="s">
        <v>44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84">
        <f t="shared" ref="O25:O26" si="17">SUM(C25:N25)</f>
        <v>0</v>
      </c>
      <c r="P25" s="112" t="str">
        <f t="shared" si="6"/>
        <v/>
      </c>
    </row>
    <row r="26" spans="2:16" ht="14.5" thickBot="1" x14ac:dyDescent="0.35">
      <c r="B26" s="113" t="s">
        <v>45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5">
        <f t="shared" si="17"/>
        <v>0</v>
      </c>
      <c r="P26" s="116" t="str">
        <f t="shared" si="6"/>
        <v/>
      </c>
    </row>
    <row r="27" spans="2:16" x14ac:dyDescent="0.3">
      <c r="B27" s="140" t="s">
        <v>43</v>
      </c>
      <c r="C27" s="141">
        <f>C28*C29</f>
        <v>0</v>
      </c>
      <c r="D27" s="141">
        <f t="shared" ref="D27:N27" si="18">D28*D29</f>
        <v>0</v>
      </c>
      <c r="E27" s="141">
        <f t="shared" si="18"/>
        <v>0</v>
      </c>
      <c r="F27" s="141">
        <f t="shared" si="18"/>
        <v>0</v>
      </c>
      <c r="G27" s="141">
        <f t="shared" si="18"/>
        <v>0</v>
      </c>
      <c r="H27" s="141">
        <f t="shared" si="18"/>
        <v>0</v>
      </c>
      <c r="I27" s="141">
        <f t="shared" si="18"/>
        <v>0</v>
      </c>
      <c r="J27" s="141">
        <f t="shared" si="18"/>
        <v>0</v>
      </c>
      <c r="K27" s="141">
        <f t="shared" si="18"/>
        <v>0</v>
      </c>
      <c r="L27" s="141">
        <f t="shared" si="18"/>
        <v>0</v>
      </c>
      <c r="M27" s="141">
        <f t="shared" si="18"/>
        <v>0</v>
      </c>
      <c r="N27" s="141">
        <f t="shared" si="18"/>
        <v>0</v>
      </c>
      <c r="O27" s="142">
        <f t="shared" si="5"/>
        <v>0</v>
      </c>
      <c r="P27" s="143">
        <f t="shared" si="6"/>
        <v>0</v>
      </c>
    </row>
    <row r="28" spans="2:16" x14ac:dyDescent="0.3">
      <c r="B28" s="110" t="s">
        <v>44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84">
        <f t="shared" ref="O28:O29" si="19">SUM(C28:N28)</f>
        <v>0</v>
      </c>
      <c r="P28" s="112" t="str">
        <f t="shared" si="6"/>
        <v/>
      </c>
    </row>
    <row r="29" spans="2:16" ht="14.5" thickBot="1" x14ac:dyDescent="0.35">
      <c r="B29" s="113" t="s">
        <v>45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>
        <f t="shared" si="19"/>
        <v>0</v>
      </c>
      <c r="P29" s="116" t="str">
        <f t="shared" si="6"/>
        <v/>
      </c>
    </row>
  </sheetData>
  <phoneticPr fontId="11" type="noConversion"/>
  <pageMargins left="0.7" right="0.7" top="0.75" bottom="0.75" header="0.3" footer="0.3"/>
  <pageSetup paperSize="9" scale="7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55"/>
  <sheetViews>
    <sheetView showGridLines="0" rightToLeft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:R4"/>
    </sheetView>
  </sheetViews>
  <sheetFormatPr defaultColWidth="9" defaultRowHeight="14" outlineLevelCol="1" x14ac:dyDescent="0.3"/>
  <cols>
    <col min="1" max="1" width="4" style="69" customWidth="1"/>
    <col min="2" max="2" width="21" style="105" customWidth="1"/>
    <col min="3" max="14" width="9.83203125" style="69" customWidth="1" outlineLevel="1"/>
    <col min="15" max="15" width="10.75" style="69" customWidth="1" outlineLevel="1"/>
    <col min="16" max="16" width="9.5" style="69" customWidth="1"/>
    <col min="17" max="17" width="14" style="117" bestFit="1" customWidth="1"/>
    <col min="18" max="18" width="10.5" style="69" bestFit="1" customWidth="1"/>
    <col min="19" max="19" width="2.08203125" style="69" customWidth="1"/>
    <col min="20" max="16384" width="9" style="69"/>
  </cols>
  <sheetData>
    <row r="2" spans="2:18" x14ac:dyDescent="0.3">
      <c r="B2" s="104" t="s">
        <v>12</v>
      </c>
      <c r="C2" s="71" t="str">
        <f>C4</f>
        <v>ינואר</v>
      </c>
    </row>
    <row r="3" spans="2:18" ht="19.5" customHeight="1" thickBot="1" x14ac:dyDescent="0.35"/>
    <row r="4" spans="2:18" x14ac:dyDescent="0.3">
      <c r="B4" s="136" t="s">
        <v>27</v>
      </c>
      <c r="C4" s="137" t="str">
        <f>'תחזית רווה'!C4</f>
        <v>ינואר</v>
      </c>
      <c r="D4" s="137" t="str">
        <f>'תחזית רווה'!D4</f>
        <v>פברואר</v>
      </c>
      <c r="E4" s="137" t="str">
        <f>'תחזית רווה'!E4</f>
        <v>מרץ</v>
      </c>
      <c r="F4" s="137" t="str">
        <f>'תחזית רווה'!F4</f>
        <v>אפריל</v>
      </c>
      <c r="G4" s="137" t="str">
        <f>'תחזית רווה'!G4</f>
        <v>מאי</v>
      </c>
      <c r="H4" s="137" t="str">
        <f>'תחזית רווה'!H4</f>
        <v>יוני</v>
      </c>
      <c r="I4" s="137" t="str">
        <f>'תחזית רווה'!I4</f>
        <v>יולי</v>
      </c>
      <c r="J4" s="137" t="str">
        <f>'תחזית רווה'!J4</f>
        <v>אוגוסט</v>
      </c>
      <c r="K4" s="137" t="str">
        <f>'תחזית רווה'!K4</f>
        <v>ספטמבר</v>
      </c>
      <c r="L4" s="137" t="str">
        <f>'תחזית רווה'!L4</f>
        <v>אוקטובר</v>
      </c>
      <c r="M4" s="137" t="str">
        <f>'תחזית רווה'!M4</f>
        <v>נובמבר</v>
      </c>
      <c r="N4" s="137" t="str">
        <f>'תחזית רווה'!N4</f>
        <v>דצמבר</v>
      </c>
      <c r="O4" s="138" t="s">
        <v>1</v>
      </c>
      <c r="P4" s="138" t="s">
        <v>2</v>
      </c>
      <c r="Q4" s="144" t="s">
        <v>25</v>
      </c>
      <c r="R4" s="145" t="s">
        <v>26</v>
      </c>
    </row>
    <row r="5" spans="2:18" x14ac:dyDescent="0.3">
      <c r="B5" s="118" t="s">
        <v>17</v>
      </c>
      <c r="C5" s="78">
        <f t="shared" ref="C5:N5" si="0">SUM(C6:C55)</f>
        <v>0</v>
      </c>
      <c r="D5" s="78">
        <f t="shared" si="0"/>
        <v>0</v>
      </c>
      <c r="E5" s="78">
        <f t="shared" si="0"/>
        <v>0</v>
      </c>
      <c r="F5" s="78">
        <f t="shared" si="0"/>
        <v>0</v>
      </c>
      <c r="G5" s="78">
        <f t="shared" si="0"/>
        <v>0</v>
      </c>
      <c r="H5" s="78">
        <f t="shared" si="0"/>
        <v>0</v>
      </c>
      <c r="I5" s="78">
        <f t="shared" si="0"/>
        <v>0</v>
      </c>
      <c r="J5" s="78">
        <f t="shared" si="0"/>
        <v>0</v>
      </c>
      <c r="K5" s="78">
        <f t="shared" si="0"/>
        <v>0</v>
      </c>
      <c r="L5" s="78">
        <f t="shared" si="0"/>
        <v>0</v>
      </c>
      <c r="M5" s="78">
        <f t="shared" si="0"/>
        <v>0</v>
      </c>
      <c r="N5" s="78">
        <f t="shared" si="0"/>
        <v>0</v>
      </c>
      <c r="O5" s="79">
        <f>SUM(C5:N5)</f>
        <v>0</v>
      </c>
      <c r="P5" s="78">
        <f>IFERROR(O5/(12-COUNTIF(C5:N5,0)),0)</f>
        <v>0</v>
      </c>
      <c r="Q5" s="119" t="str">
        <f>IFERROR(P5/$P$5,"")</f>
        <v/>
      </c>
      <c r="R5" s="120" t="str">
        <f>IFERROR(IF(O5=0,"",O5/'תחזית רווה'!$O$5),"")</f>
        <v/>
      </c>
    </row>
    <row r="6" spans="2:18" x14ac:dyDescent="0.3">
      <c r="B6" s="110" t="s">
        <v>59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84"/>
      <c r="P6" s="83"/>
      <c r="Q6" s="121" t="str">
        <f t="shared" ref="Q6:Q54" si="1">IFERROR(P6/$P$5,"")</f>
        <v/>
      </c>
      <c r="R6" s="122" t="str">
        <f>IFERROR(IF(O6=0,"",O6/'תחזית רווה'!$O$5),"")</f>
        <v/>
      </c>
    </row>
    <row r="7" spans="2:18" x14ac:dyDescent="0.3">
      <c r="B7" s="123" t="s">
        <v>60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84">
        <f t="shared" ref="O7:O55" si="2">SUM(C7:N7)</f>
        <v>0</v>
      </c>
      <c r="P7" s="83" t="str">
        <f t="shared" ref="P7:P55" si="3">IFERROR(AVERAGE(C7:N7),"")</f>
        <v/>
      </c>
      <c r="Q7" s="121" t="str">
        <f t="shared" si="1"/>
        <v/>
      </c>
      <c r="R7" s="122" t="str">
        <f>IFERROR(IF(O7=0,"",O7/'תחזית רווה'!$O$5),"")</f>
        <v/>
      </c>
    </row>
    <row r="8" spans="2:18" x14ac:dyDescent="0.3">
      <c r="B8" s="110" t="s">
        <v>61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84">
        <f t="shared" si="2"/>
        <v>0</v>
      </c>
      <c r="P8" s="83" t="str">
        <f t="shared" si="3"/>
        <v/>
      </c>
      <c r="Q8" s="121" t="str">
        <f t="shared" si="1"/>
        <v/>
      </c>
      <c r="R8" s="122" t="str">
        <f>IFERROR(IF(O8=0,"",O8/'תחזית רווה'!$O$5),"")</f>
        <v/>
      </c>
    </row>
    <row r="9" spans="2:18" x14ac:dyDescent="0.3">
      <c r="B9" s="123" t="s">
        <v>62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84">
        <f t="shared" si="2"/>
        <v>0</v>
      </c>
      <c r="P9" s="83" t="str">
        <f t="shared" si="3"/>
        <v/>
      </c>
      <c r="Q9" s="121" t="str">
        <f t="shared" si="1"/>
        <v/>
      </c>
      <c r="R9" s="122" t="str">
        <f>IFERROR(IF(O9=0,"",O9/'תחזית רווה'!$O$5),"")</f>
        <v/>
      </c>
    </row>
    <row r="10" spans="2:18" x14ac:dyDescent="0.3">
      <c r="B10" s="123" t="s">
        <v>63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84">
        <f t="shared" si="2"/>
        <v>0</v>
      </c>
      <c r="P10" s="83" t="str">
        <f t="shared" si="3"/>
        <v/>
      </c>
      <c r="Q10" s="121" t="str">
        <f t="shared" si="1"/>
        <v/>
      </c>
      <c r="R10" s="122" t="str">
        <f>IFERROR(IF(O10=0,"",O10/'תחזית רווה'!$O$5),"")</f>
        <v/>
      </c>
    </row>
    <row r="11" spans="2:18" x14ac:dyDescent="0.3">
      <c r="B11" s="123" t="s">
        <v>64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84">
        <f t="shared" ref="O11:O23" si="4">SUM(C11:N11)</f>
        <v>0</v>
      </c>
      <c r="P11" s="83" t="str">
        <f t="shared" ref="P11:P23" si="5">IFERROR(AVERAGE(C11:N11),"")</f>
        <v/>
      </c>
      <c r="Q11" s="121" t="str">
        <f t="shared" ref="Q11:Q23" si="6">IFERROR(P11/$P$5,"")</f>
        <v/>
      </c>
      <c r="R11" s="122" t="str">
        <f>IFERROR(IF(O11=0,"",O11/'תחזית רווה'!$O$5),"")</f>
        <v/>
      </c>
    </row>
    <row r="12" spans="2:18" x14ac:dyDescent="0.3">
      <c r="B12" s="123" t="s">
        <v>65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84">
        <f t="shared" si="4"/>
        <v>0</v>
      </c>
      <c r="P12" s="83" t="str">
        <f t="shared" si="5"/>
        <v/>
      </c>
      <c r="Q12" s="121" t="str">
        <f t="shared" si="6"/>
        <v/>
      </c>
      <c r="R12" s="122" t="str">
        <f>IFERROR(IF(O12=0,"",O12/'תחזית רווה'!$O$5),"")</f>
        <v/>
      </c>
    </row>
    <row r="13" spans="2:18" x14ac:dyDescent="0.3">
      <c r="B13" s="123" t="s">
        <v>66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84">
        <f t="shared" si="4"/>
        <v>0</v>
      </c>
      <c r="P13" s="83" t="str">
        <f t="shared" si="5"/>
        <v/>
      </c>
      <c r="Q13" s="121" t="str">
        <f t="shared" si="6"/>
        <v/>
      </c>
      <c r="R13" s="122" t="str">
        <f>IFERROR(IF(O13=0,"",O13/'תחזית רווה'!$O$5),"")</f>
        <v/>
      </c>
    </row>
    <row r="14" spans="2:18" x14ac:dyDescent="0.3">
      <c r="B14" s="123" t="s">
        <v>67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84">
        <f t="shared" si="4"/>
        <v>0</v>
      </c>
      <c r="P14" s="83" t="str">
        <f t="shared" si="5"/>
        <v/>
      </c>
      <c r="Q14" s="121" t="str">
        <f t="shared" si="6"/>
        <v/>
      </c>
      <c r="R14" s="122" t="str">
        <f>IFERROR(IF(O14=0,"",O14/'תחזית רווה'!$O$5),"")</f>
        <v/>
      </c>
    </row>
    <row r="15" spans="2:18" x14ac:dyDescent="0.3">
      <c r="B15" s="123" t="s">
        <v>68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84">
        <f t="shared" si="4"/>
        <v>0</v>
      </c>
      <c r="P15" s="83" t="str">
        <f t="shared" si="5"/>
        <v/>
      </c>
      <c r="Q15" s="121" t="str">
        <f t="shared" si="6"/>
        <v/>
      </c>
      <c r="R15" s="122" t="str">
        <f>IFERROR(IF(O15=0,"",O15/'תחזית רווה'!$O$5),"")</f>
        <v/>
      </c>
    </row>
    <row r="16" spans="2:18" x14ac:dyDescent="0.3">
      <c r="B16" s="123" t="s">
        <v>69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84">
        <f t="shared" si="4"/>
        <v>0</v>
      </c>
      <c r="P16" s="83" t="str">
        <f t="shared" si="5"/>
        <v/>
      </c>
      <c r="Q16" s="121" t="str">
        <f t="shared" si="6"/>
        <v/>
      </c>
      <c r="R16" s="122" t="str">
        <f>IFERROR(IF(O16=0,"",O16/'תחזית רווה'!$O$5),"")</f>
        <v/>
      </c>
    </row>
    <row r="17" spans="2:18" x14ac:dyDescent="0.3">
      <c r="B17" s="123" t="s">
        <v>72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84">
        <f t="shared" si="4"/>
        <v>0</v>
      </c>
      <c r="P17" s="83" t="str">
        <f t="shared" si="5"/>
        <v/>
      </c>
      <c r="Q17" s="121" t="str">
        <f t="shared" si="6"/>
        <v/>
      </c>
      <c r="R17" s="122" t="str">
        <f>IFERROR(IF(O17=0,"",O17/'תחזית רווה'!$O$5),"")</f>
        <v/>
      </c>
    </row>
    <row r="18" spans="2:18" x14ac:dyDescent="0.3">
      <c r="B18" s="123" t="s">
        <v>71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84">
        <f t="shared" si="4"/>
        <v>0</v>
      </c>
      <c r="P18" s="83" t="str">
        <f t="shared" si="5"/>
        <v/>
      </c>
      <c r="Q18" s="121" t="str">
        <f t="shared" si="6"/>
        <v/>
      </c>
      <c r="R18" s="122" t="str">
        <f>IFERROR(IF(O18=0,"",O18/'תחזית רווה'!$O$5),"")</f>
        <v/>
      </c>
    </row>
    <row r="19" spans="2:18" x14ac:dyDescent="0.3">
      <c r="B19" s="123" t="s">
        <v>70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84">
        <f t="shared" si="4"/>
        <v>0</v>
      </c>
      <c r="P19" s="83" t="str">
        <f t="shared" si="5"/>
        <v/>
      </c>
      <c r="Q19" s="121" t="str">
        <f t="shared" si="6"/>
        <v/>
      </c>
      <c r="R19" s="122" t="str">
        <f>IFERROR(IF(O19=0,"",O19/'תחזית רווה'!$O$5),"")</f>
        <v/>
      </c>
    </row>
    <row r="20" spans="2:18" x14ac:dyDescent="0.3">
      <c r="B20" s="123" t="s">
        <v>66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84">
        <f t="shared" si="4"/>
        <v>0</v>
      </c>
      <c r="P20" s="83" t="str">
        <f t="shared" si="5"/>
        <v/>
      </c>
      <c r="Q20" s="121" t="str">
        <f t="shared" si="6"/>
        <v/>
      </c>
      <c r="R20" s="122" t="str">
        <f>IFERROR(IF(O20=0,"",O20/'תחזית רווה'!$O$5),"")</f>
        <v/>
      </c>
    </row>
    <row r="21" spans="2:18" x14ac:dyDescent="0.3">
      <c r="B21" s="123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84">
        <f t="shared" si="4"/>
        <v>0</v>
      </c>
      <c r="P21" s="83" t="str">
        <f t="shared" si="5"/>
        <v/>
      </c>
      <c r="Q21" s="121" t="str">
        <f t="shared" si="6"/>
        <v/>
      </c>
      <c r="R21" s="122" t="str">
        <f>IFERROR(IF(O21=0,"",O21/'תחזית רווה'!$O$5),"")</f>
        <v/>
      </c>
    </row>
    <row r="22" spans="2:18" x14ac:dyDescent="0.3">
      <c r="B22" s="123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84">
        <f t="shared" si="4"/>
        <v>0</v>
      </c>
      <c r="P22" s="83" t="str">
        <f t="shared" si="5"/>
        <v/>
      </c>
      <c r="Q22" s="121" t="str">
        <f t="shared" si="6"/>
        <v/>
      </c>
      <c r="R22" s="122" t="str">
        <f>IFERROR(IF(O22=0,"",O22/'תחזית רווה'!$O$5),"")</f>
        <v/>
      </c>
    </row>
    <row r="23" spans="2:18" x14ac:dyDescent="0.3">
      <c r="B23" s="123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84">
        <f t="shared" si="4"/>
        <v>0</v>
      </c>
      <c r="P23" s="83" t="str">
        <f t="shared" si="5"/>
        <v/>
      </c>
      <c r="Q23" s="121" t="str">
        <f t="shared" si="6"/>
        <v/>
      </c>
      <c r="R23" s="122" t="str">
        <f>IFERROR(IF(O23=0,"",O23/'תחזית רווה'!$O$5),"")</f>
        <v/>
      </c>
    </row>
    <row r="24" spans="2:18" x14ac:dyDescent="0.3">
      <c r="B24" s="123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84">
        <f t="shared" si="2"/>
        <v>0</v>
      </c>
      <c r="P24" s="83" t="str">
        <f t="shared" si="3"/>
        <v/>
      </c>
      <c r="Q24" s="121" t="str">
        <f t="shared" si="1"/>
        <v/>
      </c>
      <c r="R24" s="122" t="str">
        <f>IFERROR(IF(O24=0,"",O24/'תחזית רווה'!$O$5),"")</f>
        <v/>
      </c>
    </row>
    <row r="25" spans="2:18" x14ac:dyDescent="0.3">
      <c r="B25" s="123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84">
        <f t="shared" si="2"/>
        <v>0</v>
      </c>
      <c r="P25" s="83" t="str">
        <f t="shared" si="3"/>
        <v/>
      </c>
      <c r="Q25" s="121" t="str">
        <f t="shared" si="1"/>
        <v/>
      </c>
      <c r="R25" s="122" t="str">
        <f>IFERROR(IF(O25=0,"",O25/'תחזית רווה'!$O$5),"")</f>
        <v/>
      </c>
    </row>
    <row r="26" spans="2:18" x14ac:dyDescent="0.3">
      <c r="B26" s="123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84">
        <f t="shared" si="2"/>
        <v>0</v>
      </c>
      <c r="P26" s="83" t="str">
        <f t="shared" si="3"/>
        <v/>
      </c>
      <c r="Q26" s="121" t="str">
        <f t="shared" si="1"/>
        <v/>
      </c>
      <c r="R26" s="122" t="str">
        <f>IFERROR(IF(O26=0,"",O26/'תחזית רווה'!$O$5),"")</f>
        <v/>
      </c>
    </row>
    <row r="27" spans="2:18" x14ac:dyDescent="0.3">
      <c r="B27" s="123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84">
        <f t="shared" si="2"/>
        <v>0</v>
      </c>
      <c r="P27" s="83" t="str">
        <f t="shared" si="3"/>
        <v/>
      </c>
      <c r="Q27" s="121" t="str">
        <f t="shared" si="1"/>
        <v/>
      </c>
      <c r="R27" s="122" t="str">
        <f>IFERROR(IF(O27=0,"",O27/'תחזית רווה'!$O$5),"")</f>
        <v/>
      </c>
    </row>
    <row r="28" spans="2:18" x14ac:dyDescent="0.3">
      <c r="B28" s="123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84">
        <f t="shared" si="2"/>
        <v>0</v>
      </c>
      <c r="P28" s="83" t="str">
        <f t="shared" si="3"/>
        <v/>
      </c>
      <c r="Q28" s="121" t="str">
        <f t="shared" si="1"/>
        <v/>
      </c>
      <c r="R28" s="122" t="str">
        <f>IFERROR(IF(O28=0,"",O28/'תחזית רווה'!$O$5),"")</f>
        <v/>
      </c>
    </row>
    <row r="29" spans="2:18" x14ac:dyDescent="0.3">
      <c r="B29" s="124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84">
        <f t="shared" si="2"/>
        <v>0</v>
      </c>
      <c r="P29" s="83" t="str">
        <f t="shared" si="3"/>
        <v/>
      </c>
      <c r="Q29" s="121" t="str">
        <f t="shared" si="1"/>
        <v/>
      </c>
      <c r="R29" s="122" t="str">
        <f>IFERROR(IF(O29=0,"",O29/'תחזית רווה'!$O$5),"")</f>
        <v/>
      </c>
    </row>
    <row r="30" spans="2:18" x14ac:dyDescent="0.3">
      <c r="B30" s="124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84">
        <f t="shared" si="2"/>
        <v>0</v>
      </c>
      <c r="P30" s="83" t="str">
        <f t="shared" si="3"/>
        <v/>
      </c>
      <c r="Q30" s="121" t="str">
        <f t="shared" si="1"/>
        <v/>
      </c>
      <c r="R30" s="122" t="str">
        <f>IFERROR(IF(O30=0,"",O30/'תחזית רווה'!$O$5),"")</f>
        <v/>
      </c>
    </row>
    <row r="31" spans="2:18" x14ac:dyDescent="0.3">
      <c r="B31" s="124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84">
        <f t="shared" si="2"/>
        <v>0</v>
      </c>
      <c r="P31" s="83" t="str">
        <f t="shared" si="3"/>
        <v/>
      </c>
      <c r="Q31" s="121" t="str">
        <f t="shared" si="1"/>
        <v/>
      </c>
      <c r="R31" s="122" t="str">
        <f>IFERROR(IF(O31=0,"",O31/'תחזית רווה'!$O$5),"")</f>
        <v/>
      </c>
    </row>
    <row r="32" spans="2:18" x14ac:dyDescent="0.3">
      <c r="B32" s="124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84">
        <f t="shared" si="2"/>
        <v>0</v>
      </c>
      <c r="P32" s="83" t="str">
        <f t="shared" si="3"/>
        <v/>
      </c>
      <c r="Q32" s="121" t="str">
        <f t="shared" si="1"/>
        <v/>
      </c>
      <c r="R32" s="122" t="str">
        <f>IFERROR(IF(O32=0,"",O32/'תחזית רווה'!$O$5),"")</f>
        <v/>
      </c>
    </row>
    <row r="33" spans="2:18" x14ac:dyDescent="0.3">
      <c r="B33" s="124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84">
        <f t="shared" si="2"/>
        <v>0</v>
      </c>
      <c r="P33" s="83" t="str">
        <f t="shared" si="3"/>
        <v/>
      </c>
      <c r="Q33" s="121" t="str">
        <f t="shared" si="1"/>
        <v/>
      </c>
      <c r="R33" s="122" t="str">
        <f>IFERROR(IF(O33=0,"",O33/'תחזית רווה'!$O$5),"")</f>
        <v/>
      </c>
    </row>
    <row r="34" spans="2:18" x14ac:dyDescent="0.3">
      <c r="B34" s="124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84">
        <f t="shared" si="2"/>
        <v>0</v>
      </c>
      <c r="P34" s="83" t="str">
        <f t="shared" si="3"/>
        <v/>
      </c>
      <c r="Q34" s="121" t="str">
        <f t="shared" si="1"/>
        <v/>
      </c>
      <c r="R34" s="122" t="str">
        <f>IFERROR(IF(O34=0,"",O34/'תחזית רווה'!$O$5),"")</f>
        <v/>
      </c>
    </row>
    <row r="35" spans="2:18" x14ac:dyDescent="0.3">
      <c r="B35" s="124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84">
        <f t="shared" si="2"/>
        <v>0</v>
      </c>
      <c r="P35" s="83" t="str">
        <f t="shared" si="3"/>
        <v/>
      </c>
      <c r="Q35" s="121" t="str">
        <f t="shared" si="1"/>
        <v/>
      </c>
      <c r="R35" s="122" t="str">
        <f>IFERROR(IF(O35=0,"",O35/'תחזית רווה'!$O$5),"")</f>
        <v/>
      </c>
    </row>
    <row r="36" spans="2:18" x14ac:dyDescent="0.3">
      <c r="B36" s="124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84">
        <f t="shared" si="2"/>
        <v>0</v>
      </c>
      <c r="P36" s="83" t="str">
        <f t="shared" si="3"/>
        <v/>
      </c>
      <c r="Q36" s="121" t="str">
        <f t="shared" si="1"/>
        <v/>
      </c>
      <c r="R36" s="122" t="str">
        <f>IFERROR(IF(O36=0,"",O36/'תחזית רווה'!$O$5),"")</f>
        <v/>
      </c>
    </row>
    <row r="37" spans="2:18" x14ac:dyDescent="0.3">
      <c r="B37" s="124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84">
        <f t="shared" si="2"/>
        <v>0</v>
      </c>
      <c r="P37" s="83" t="str">
        <f t="shared" si="3"/>
        <v/>
      </c>
      <c r="Q37" s="121" t="str">
        <f t="shared" si="1"/>
        <v/>
      </c>
      <c r="R37" s="122" t="str">
        <f>IFERROR(IF(O37=0,"",O37/'תחזית רווה'!$O$5),"")</f>
        <v/>
      </c>
    </row>
    <row r="38" spans="2:18" x14ac:dyDescent="0.3">
      <c r="B38" s="124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84">
        <f t="shared" si="2"/>
        <v>0</v>
      </c>
      <c r="P38" s="83" t="str">
        <f t="shared" si="3"/>
        <v/>
      </c>
      <c r="Q38" s="121" t="str">
        <f t="shared" si="1"/>
        <v/>
      </c>
      <c r="R38" s="122" t="str">
        <f>IFERROR(IF(O38=0,"",O38/'תחזית רווה'!$O$5),"")</f>
        <v/>
      </c>
    </row>
    <row r="39" spans="2:18" x14ac:dyDescent="0.3">
      <c r="B39" s="124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84">
        <f t="shared" si="2"/>
        <v>0</v>
      </c>
      <c r="P39" s="83" t="str">
        <f t="shared" si="3"/>
        <v/>
      </c>
      <c r="Q39" s="121" t="str">
        <f t="shared" si="1"/>
        <v/>
      </c>
      <c r="R39" s="122" t="str">
        <f>IFERROR(IF(O39=0,"",O39/'תחזית רווה'!$O$5),"")</f>
        <v/>
      </c>
    </row>
    <row r="40" spans="2:18" x14ac:dyDescent="0.3">
      <c r="B40" s="124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84">
        <f t="shared" si="2"/>
        <v>0</v>
      </c>
      <c r="P40" s="83" t="str">
        <f t="shared" si="3"/>
        <v/>
      </c>
      <c r="Q40" s="121" t="str">
        <f t="shared" si="1"/>
        <v/>
      </c>
      <c r="R40" s="122" t="str">
        <f>IFERROR(IF(O40=0,"",O40/'תחזית רווה'!$O$5),"")</f>
        <v/>
      </c>
    </row>
    <row r="41" spans="2:18" x14ac:dyDescent="0.3">
      <c r="B41" s="124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84">
        <f t="shared" si="2"/>
        <v>0</v>
      </c>
      <c r="P41" s="83" t="str">
        <f t="shared" si="3"/>
        <v/>
      </c>
      <c r="Q41" s="121" t="str">
        <f t="shared" si="1"/>
        <v/>
      </c>
      <c r="R41" s="122" t="str">
        <f>IFERROR(IF(O41=0,"",O41/'תחזית רווה'!$O$5),"")</f>
        <v/>
      </c>
    </row>
    <row r="42" spans="2:18" x14ac:dyDescent="0.3">
      <c r="B42" s="12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84">
        <f t="shared" si="2"/>
        <v>0</v>
      </c>
      <c r="P42" s="83" t="str">
        <f t="shared" si="3"/>
        <v/>
      </c>
      <c r="Q42" s="121" t="str">
        <f t="shared" si="1"/>
        <v/>
      </c>
      <c r="R42" s="122" t="str">
        <f>IFERROR(IF(O42=0,"",O42/'תחזית רווה'!$O$5),"")</f>
        <v/>
      </c>
    </row>
    <row r="43" spans="2:18" x14ac:dyDescent="0.3">
      <c r="B43" s="124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84">
        <f t="shared" si="2"/>
        <v>0</v>
      </c>
      <c r="P43" s="83" t="str">
        <f t="shared" si="3"/>
        <v/>
      </c>
      <c r="Q43" s="121" t="str">
        <f t="shared" si="1"/>
        <v/>
      </c>
      <c r="R43" s="122" t="str">
        <f>IFERROR(IF(O43=0,"",O43/'תחזית רווה'!$O$5),"")</f>
        <v/>
      </c>
    </row>
    <row r="44" spans="2:18" x14ac:dyDescent="0.3">
      <c r="B44" s="124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84">
        <f t="shared" si="2"/>
        <v>0</v>
      </c>
      <c r="P44" s="83" t="str">
        <f t="shared" si="3"/>
        <v/>
      </c>
      <c r="Q44" s="121" t="str">
        <f t="shared" si="1"/>
        <v/>
      </c>
      <c r="R44" s="122" t="str">
        <f>IFERROR(IF(O44=0,"",O44/'תחזית רווה'!$O$5),"")</f>
        <v/>
      </c>
    </row>
    <row r="45" spans="2:18" x14ac:dyDescent="0.3">
      <c r="B45" s="124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84">
        <f t="shared" si="2"/>
        <v>0</v>
      </c>
      <c r="P45" s="83" t="str">
        <f t="shared" si="3"/>
        <v/>
      </c>
      <c r="Q45" s="121" t="str">
        <f t="shared" si="1"/>
        <v/>
      </c>
      <c r="R45" s="122" t="str">
        <f>IFERROR(IF(O45=0,"",O45/'תחזית רווה'!$O$5),"")</f>
        <v/>
      </c>
    </row>
    <row r="46" spans="2:18" x14ac:dyDescent="0.3">
      <c r="B46" s="124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84">
        <f t="shared" si="2"/>
        <v>0</v>
      </c>
      <c r="P46" s="83" t="str">
        <f t="shared" si="3"/>
        <v/>
      </c>
      <c r="Q46" s="121" t="str">
        <f t="shared" si="1"/>
        <v/>
      </c>
      <c r="R46" s="122" t="str">
        <f>IFERROR(IF(O46=0,"",O46/'תחזית רווה'!$O$5),"")</f>
        <v/>
      </c>
    </row>
    <row r="47" spans="2:18" x14ac:dyDescent="0.3">
      <c r="B47" s="124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84">
        <f t="shared" si="2"/>
        <v>0</v>
      </c>
      <c r="P47" s="83" t="str">
        <f t="shared" si="3"/>
        <v/>
      </c>
      <c r="Q47" s="121" t="str">
        <f t="shared" si="1"/>
        <v/>
      </c>
      <c r="R47" s="122" t="str">
        <f>IFERROR(IF(O47=0,"",O47/'תחזית רווה'!$O$5),"")</f>
        <v/>
      </c>
    </row>
    <row r="48" spans="2:18" x14ac:dyDescent="0.3">
      <c r="B48" s="124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84">
        <f t="shared" si="2"/>
        <v>0</v>
      </c>
      <c r="P48" s="83" t="str">
        <f t="shared" si="3"/>
        <v/>
      </c>
      <c r="Q48" s="121" t="str">
        <f t="shared" si="1"/>
        <v/>
      </c>
      <c r="R48" s="122" t="str">
        <f>IFERROR(IF(O48=0,"",O48/'תחזית רווה'!$O$5),"")</f>
        <v/>
      </c>
    </row>
    <row r="49" spans="2:18" x14ac:dyDescent="0.3">
      <c r="B49" s="124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84">
        <f t="shared" si="2"/>
        <v>0</v>
      </c>
      <c r="P49" s="83" t="str">
        <f t="shared" si="3"/>
        <v/>
      </c>
      <c r="Q49" s="121" t="str">
        <f t="shared" si="1"/>
        <v/>
      </c>
      <c r="R49" s="122" t="str">
        <f>IFERROR(IF(O49=0,"",O49/'תחזית רווה'!$O$5),"")</f>
        <v/>
      </c>
    </row>
    <row r="50" spans="2:18" x14ac:dyDescent="0.3">
      <c r="B50" s="124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84">
        <f t="shared" si="2"/>
        <v>0</v>
      </c>
      <c r="P50" s="83" t="str">
        <f t="shared" si="3"/>
        <v/>
      </c>
      <c r="Q50" s="121" t="str">
        <f t="shared" si="1"/>
        <v/>
      </c>
      <c r="R50" s="122" t="str">
        <f>IFERROR(IF(O50=0,"",O50/'תחזית רווה'!$O$5),"")</f>
        <v/>
      </c>
    </row>
    <row r="51" spans="2:18" x14ac:dyDescent="0.3">
      <c r="B51" s="124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84">
        <f t="shared" si="2"/>
        <v>0</v>
      </c>
      <c r="P51" s="83" t="str">
        <f t="shared" si="3"/>
        <v/>
      </c>
      <c r="Q51" s="121" t="str">
        <f t="shared" si="1"/>
        <v/>
      </c>
      <c r="R51" s="122" t="str">
        <f>IFERROR(IF(O51=0,"",O51/'תחזית רווה'!$O$5),"")</f>
        <v/>
      </c>
    </row>
    <row r="52" spans="2:18" x14ac:dyDescent="0.3">
      <c r="B52" s="124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4">
        <f t="shared" si="2"/>
        <v>0</v>
      </c>
      <c r="P52" s="83" t="str">
        <f t="shared" si="3"/>
        <v/>
      </c>
      <c r="Q52" s="121" t="str">
        <f t="shared" si="1"/>
        <v/>
      </c>
      <c r="R52" s="122" t="str">
        <f>IFERROR(IF(O52=0,"",O52/'תחזית רווה'!$O$5),"")</f>
        <v/>
      </c>
    </row>
    <row r="53" spans="2:18" x14ac:dyDescent="0.3">
      <c r="B53" s="124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>
        <f t="shared" si="2"/>
        <v>0</v>
      </c>
      <c r="P53" s="83" t="str">
        <f t="shared" si="3"/>
        <v/>
      </c>
      <c r="Q53" s="121" t="str">
        <f t="shared" si="1"/>
        <v/>
      </c>
      <c r="R53" s="122" t="str">
        <f>IFERROR(IF(O53=0,"",O53/'תחזית רווה'!$O$5),"")</f>
        <v/>
      </c>
    </row>
    <row r="54" spans="2:18" x14ac:dyDescent="0.3">
      <c r="B54" s="124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4">
        <f t="shared" si="2"/>
        <v>0</v>
      </c>
      <c r="P54" s="83" t="str">
        <f t="shared" si="3"/>
        <v/>
      </c>
      <c r="Q54" s="121" t="str">
        <f t="shared" si="1"/>
        <v/>
      </c>
      <c r="R54" s="122" t="str">
        <f>IFERROR(IF(O54=0,"",O54/'תחזית רווה'!$O$5),"")</f>
        <v/>
      </c>
    </row>
    <row r="55" spans="2:18" ht="14.5" thickBot="1" x14ac:dyDescent="0.35">
      <c r="B55" s="125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15">
        <f t="shared" si="2"/>
        <v>0</v>
      </c>
      <c r="P55" s="126" t="str">
        <f t="shared" si="3"/>
        <v/>
      </c>
      <c r="Q55" s="127" t="str">
        <f t="shared" ref="Q55" si="7">IFERROR(P55/$P$5,"")</f>
        <v/>
      </c>
      <c r="R55" s="128" t="str">
        <f>IFERROR(IF(O55=0,"",O55/'תחזית רווה'!$O$5),"")</f>
        <v/>
      </c>
    </row>
  </sheetData>
  <sortState xmlns:xlrd2="http://schemas.microsoft.com/office/spreadsheetml/2017/richdata2" ref="B6:N14">
    <sortCondition ref="B6"/>
  </sortState>
  <pageMargins left="0.7" right="0.7" top="0.75" bottom="0.75" header="0.3" footer="0.3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179"/>
  <sheetViews>
    <sheetView showGridLines="0" rightToLeft="1" zoomScale="7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59" sqref="G59"/>
    </sheetView>
  </sheetViews>
  <sheetFormatPr defaultColWidth="9" defaultRowHeight="13.5" outlineLevelRow="1" x14ac:dyDescent="0.25"/>
  <cols>
    <col min="1" max="1" width="2" style="1" customWidth="1"/>
    <col min="2" max="2" width="41.58203125" style="13" bestFit="1" customWidth="1"/>
    <col min="3" max="14" width="10.58203125" style="1" customWidth="1"/>
    <col min="15" max="15" width="17.5" style="13" bestFit="1" customWidth="1"/>
    <col min="16" max="16" width="12.58203125" style="1" customWidth="1"/>
    <col min="17" max="16384" width="9" style="1"/>
  </cols>
  <sheetData>
    <row r="2" spans="1:16" x14ac:dyDescent="0.25">
      <c r="B2" s="13" t="s">
        <v>21</v>
      </c>
      <c r="C2" s="25" t="str">
        <f>C4</f>
        <v>ינואר</v>
      </c>
    </row>
    <row r="3" spans="1:16" ht="18" customHeight="1" thickBot="1" x14ac:dyDescent="0.3">
      <c r="C3" s="13"/>
      <c r="E3" s="21"/>
      <c r="H3" s="21"/>
      <c r="K3" s="21"/>
      <c r="N3" s="21"/>
    </row>
    <row r="4" spans="1:16" x14ac:dyDescent="0.25">
      <c r="B4" s="38"/>
      <c r="C4" s="39" t="str">
        <f>'תחזית רווה'!C4</f>
        <v>ינואר</v>
      </c>
      <c r="D4" s="39" t="str">
        <f>'תחזית רווה'!D4</f>
        <v>פברואר</v>
      </c>
      <c r="E4" s="39" t="str">
        <f>'תחזית רווה'!E4</f>
        <v>מרץ</v>
      </c>
      <c r="F4" s="39" t="str">
        <f>'תחזית רווה'!F4</f>
        <v>אפריל</v>
      </c>
      <c r="G4" s="39" t="str">
        <f>'תחזית רווה'!G4</f>
        <v>מאי</v>
      </c>
      <c r="H4" s="39" t="str">
        <f>'תחזית רווה'!H4</f>
        <v>יוני</v>
      </c>
      <c r="I4" s="39" t="str">
        <f>'תחזית רווה'!I4</f>
        <v>יולי</v>
      </c>
      <c r="J4" s="39" t="str">
        <f>'תחזית רווה'!J4</f>
        <v>אוגוסט</v>
      </c>
      <c r="K4" s="39" t="str">
        <f>'תחזית רווה'!K4</f>
        <v>ספטמבר</v>
      </c>
      <c r="L4" s="39" t="str">
        <f>'תחזית רווה'!L4</f>
        <v>אוקטובר</v>
      </c>
      <c r="M4" s="39" t="str">
        <f>'תחזית רווה'!M4</f>
        <v>נובמבר</v>
      </c>
      <c r="N4" s="39" t="str">
        <f>'תחזית רווה'!N4</f>
        <v>דצמבר</v>
      </c>
      <c r="O4" s="39" t="s">
        <v>1</v>
      </c>
      <c r="P4" s="40" t="s">
        <v>2</v>
      </c>
    </row>
    <row r="5" spans="1:16" x14ac:dyDescent="0.25">
      <c r="B5" s="28" t="str">
        <f>'תחזית רווה'!B5</f>
        <v>סה"כ הכנסות</v>
      </c>
      <c r="C5" s="7">
        <f>C6+C8+C10+C12+C14</f>
        <v>210000</v>
      </c>
      <c r="D5" s="7">
        <f t="shared" ref="D5:N5" si="0">D6+D8+D10+D12+D14</f>
        <v>220000</v>
      </c>
      <c r="E5" s="7">
        <f t="shared" si="0"/>
        <v>210000</v>
      </c>
      <c r="F5" s="7">
        <f t="shared" si="0"/>
        <v>210000</v>
      </c>
      <c r="G5" s="7">
        <f t="shared" si="0"/>
        <v>210000</v>
      </c>
      <c r="H5" s="7">
        <f t="shared" si="0"/>
        <v>200000</v>
      </c>
      <c r="I5" s="7">
        <f t="shared" si="0"/>
        <v>190000</v>
      </c>
      <c r="J5" s="7">
        <f t="shared" si="0"/>
        <v>180000</v>
      </c>
      <c r="K5" s="7">
        <f t="shared" si="0"/>
        <v>190000</v>
      </c>
      <c r="L5" s="7">
        <f t="shared" si="0"/>
        <v>200000</v>
      </c>
      <c r="M5" s="7">
        <f t="shared" si="0"/>
        <v>220000</v>
      </c>
      <c r="N5" s="7">
        <f t="shared" si="0"/>
        <v>220000</v>
      </c>
      <c r="O5" s="8">
        <f>SUM(C5:N5)</f>
        <v>2460000</v>
      </c>
      <c r="P5" s="41">
        <f>IFERROR(O5/(12-COUNTIF(C5:N5,0)),0)</f>
        <v>205000</v>
      </c>
    </row>
    <row r="6" spans="1:16" ht="14.25" hidden="1" customHeight="1" outlineLevel="1" x14ac:dyDescent="0.25">
      <c r="A6" s="149"/>
      <c r="B6" s="26" t="str">
        <f>'תחזית רווה'!B6</f>
        <v>הכנסות 1</v>
      </c>
      <c r="C6" s="9">
        <v>210000</v>
      </c>
      <c r="D6" s="9">
        <v>220000</v>
      </c>
      <c r="E6" s="9">
        <v>210000</v>
      </c>
      <c r="F6" s="9">
        <v>210000</v>
      </c>
      <c r="G6" s="9">
        <v>210000</v>
      </c>
      <c r="H6" s="9">
        <v>200000</v>
      </c>
      <c r="I6" s="9">
        <v>190000</v>
      </c>
      <c r="J6" s="9">
        <v>180000</v>
      </c>
      <c r="K6" s="9">
        <v>190000</v>
      </c>
      <c r="L6" s="9">
        <v>200000</v>
      </c>
      <c r="M6" s="9">
        <v>220000</v>
      </c>
      <c r="N6" s="9">
        <v>220000</v>
      </c>
      <c r="O6" s="10">
        <f>SUM(C6:N6)</f>
        <v>2460000</v>
      </c>
      <c r="P6" s="42">
        <f>IFERROR(O6/(COUNTA(C6:N6)),0)</f>
        <v>205000</v>
      </c>
    </row>
    <row r="7" spans="1:16" hidden="1" outlineLevel="1" x14ac:dyDescent="0.25">
      <c r="A7" s="149"/>
      <c r="B7" s="26" t="str">
        <f>'תחזית רווה'!B7</f>
        <v>%</v>
      </c>
      <c r="C7" s="11">
        <f>IFERROR(C6/C$5,"")</f>
        <v>1</v>
      </c>
      <c r="D7" s="11">
        <f t="shared" ref="D7:P7" si="1">IFERROR(D6/D$5,"")</f>
        <v>1</v>
      </c>
      <c r="E7" s="11">
        <f t="shared" si="1"/>
        <v>1</v>
      </c>
      <c r="F7" s="11">
        <f t="shared" si="1"/>
        <v>1</v>
      </c>
      <c r="G7" s="11">
        <f t="shared" si="1"/>
        <v>1</v>
      </c>
      <c r="H7" s="11">
        <f t="shared" si="1"/>
        <v>1</v>
      </c>
      <c r="I7" s="11">
        <f t="shared" si="1"/>
        <v>1</v>
      </c>
      <c r="J7" s="11">
        <f t="shared" si="1"/>
        <v>1</v>
      </c>
      <c r="K7" s="11">
        <f t="shared" si="1"/>
        <v>1</v>
      </c>
      <c r="L7" s="11">
        <f t="shared" si="1"/>
        <v>1</v>
      </c>
      <c r="M7" s="11">
        <f t="shared" si="1"/>
        <v>1</v>
      </c>
      <c r="N7" s="11">
        <f t="shared" si="1"/>
        <v>1</v>
      </c>
      <c r="O7" s="14">
        <f t="shared" si="1"/>
        <v>1</v>
      </c>
      <c r="P7" s="27">
        <f t="shared" si="1"/>
        <v>1</v>
      </c>
    </row>
    <row r="8" spans="1:16" hidden="1" outlineLevel="1" x14ac:dyDescent="0.25">
      <c r="A8" s="149"/>
      <c r="B8" s="26" t="str">
        <f>'תחזית רווה'!B8</f>
        <v>הכנסות 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>
        <f>SUM(C8:N8)</f>
        <v>0</v>
      </c>
      <c r="P8" s="42">
        <f>IFERROR(O8/(COUNTA(C8:N8)),0)</f>
        <v>0</v>
      </c>
    </row>
    <row r="9" spans="1:16" hidden="1" outlineLevel="1" x14ac:dyDescent="0.25">
      <c r="A9" s="149"/>
      <c r="B9" s="26" t="str">
        <f>'תחזית רווה'!B9</f>
        <v>%</v>
      </c>
      <c r="C9" s="11">
        <f>IFERROR(C8/C$5,"")</f>
        <v>0</v>
      </c>
      <c r="D9" s="11">
        <f t="shared" ref="D9:P9" si="2">IFERROR(D8/D$5,"")</f>
        <v>0</v>
      </c>
      <c r="E9" s="11">
        <f t="shared" si="2"/>
        <v>0</v>
      </c>
      <c r="F9" s="11">
        <f t="shared" si="2"/>
        <v>0</v>
      </c>
      <c r="G9" s="11">
        <f t="shared" si="2"/>
        <v>0</v>
      </c>
      <c r="H9" s="11">
        <f t="shared" si="2"/>
        <v>0</v>
      </c>
      <c r="I9" s="11">
        <f t="shared" si="2"/>
        <v>0</v>
      </c>
      <c r="J9" s="11">
        <f t="shared" si="2"/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14">
        <f t="shared" si="2"/>
        <v>0</v>
      </c>
      <c r="P9" s="27">
        <f t="shared" si="2"/>
        <v>0</v>
      </c>
    </row>
    <row r="10" spans="1:16" hidden="1" outlineLevel="1" x14ac:dyDescent="0.25">
      <c r="A10" s="149"/>
      <c r="B10" s="26" t="str">
        <f>'תחזית רווה'!B10</f>
        <v>הכנסות 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>
        <f>SUM(C10:N10)</f>
        <v>0</v>
      </c>
      <c r="P10" s="42">
        <f>IFERROR(O10/(COUNTA(C10:N10)),0)</f>
        <v>0</v>
      </c>
    </row>
    <row r="11" spans="1:16" hidden="1" outlineLevel="1" x14ac:dyDescent="0.25">
      <c r="A11" s="149"/>
      <c r="B11" s="26" t="str">
        <f>'תחזית רווה'!B11</f>
        <v>%</v>
      </c>
      <c r="C11" s="11">
        <f>IFERROR(C10/C$5,"")</f>
        <v>0</v>
      </c>
      <c r="D11" s="11">
        <f t="shared" ref="D11:P11" si="3">IFERROR(D10/D$5,"")</f>
        <v>0</v>
      </c>
      <c r="E11" s="11">
        <f t="shared" si="3"/>
        <v>0</v>
      </c>
      <c r="F11" s="11">
        <f t="shared" si="3"/>
        <v>0</v>
      </c>
      <c r="G11" s="11">
        <f t="shared" si="3"/>
        <v>0</v>
      </c>
      <c r="H11" s="11">
        <f t="shared" si="3"/>
        <v>0</v>
      </c>
      <c r="I11" s="11">
        <f t="shared" si="3"/>
        <v>0</v>
      </c>
      <c r="J11" s="11">
        <f t="shared" si="3"/>
        <v>0</v>
      </c>
      <c r="K11" s="11">
        <f t="shared" si="3"/>
        <v>0</v>
      </c>
      <c r="L11" s="11">
        <f t="shared" si="3"/>
        <v>0</v>
      </c>
      <c r="M11" s="11">
        <f t="shared" si="3"/>
        <v>0</v>
      </c>
      <c r="N11" s="11">
        <f t="shared" si="3"/>
        <v>0</v>
      </c>
      <c r="O11" s="14">
        <f t="shared" si="3"/>
        <v>0</v>
      </c>
      <c r="P11" s="27">
        <f t="shared" si="3"/>
        <v>0</v>
      </c>
    </row>
    <row r="12" spans="1:16" hidden="1" outlineLevel="1" x14ac:dyDescent="0.25">
      <c r="A12" s="149"/>
      <c r="B12" s="26" t="str">
        <f>'תחזית רווה'!B12</f>
        <v>הכנסות 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SUM(C12:N12)</f>
        <v>0</v>
      </c>
      <c r="P12" s="42">
        <f>IFERROR(O12/(COUNTA(C12:N12)),0)</f>
        <v>0</v>
      </c>
    </row>
    <row r="13" spans="1:16" hidden="1" outlineLevel="1" x14ac:dyDescent="0.25">
      <c r="A13" s="149"/>
      <c r="B13" s="26" t="str">
        <f>'תחזית רווה'!B13</f>
        <v>%</v>
      </c>
      <c r="C13" s="11">
        <f t="shared" ref="C13:P15" si="4">IFERROR(C12/C$5,"")</f>
        <v>0</v>
      </c>
      <c r="D13" s="11">
        <f t="shared" si="4"/>
        <v>0</v>
      </c>
      <c r="E13" s="11">
        <f t="shared" si="4"/>
        <v>0</v>
      </c>
      <c r="F13" s="11">
        <f t="shared" si="4"/>
        <v>0</v>
      </c>
      <c r="G13" s="11">
        <f t="shared" si="4"/>
        <v>0</v>
      </c>
      <c r="H13" s="11">
        <f t="shared" si="4"/>
        <v>0</v>
      </c>
      <c r="I13" s="11">
        <f t="shared" si="4"/>
        <v>0</v>
      </c>
      <c r="J13" s="11">
        <f t="shared" si="4"/>
        <v>0</v>
      </c>
      <c r="K13" s="11">
        <f t="shared" si="4"/>
        <v>0</v>
      </c>
      <c r="L13" s="11">
        <f t="shared" si="4"/>
        <v>0</v>
      </c>
      <c r="M13" s="11">
        <f t="shared" si="4"/>
        <v>0</v>
      </c>
      <c r="N13" s="11">
        <f t="shared" si="4"/>
        <v>0</v>
      </c>
      <c r="O13" s="14">
        <f t="shared" si="4"/>
        <v>0</v>
      </c>
      <c r="P13" s="27">
        <f t="shared" si="4"/>
        <v>0</v>
      </c>
    </row>
    <row r="14" spans="1:16" hidden="1" outlineLevel="1" x14ac:dyDescent="0.25">
      <c r="A14" s="149"/>
      <c r="B14" s="26" t="str">
        <f>'תחזית רווה'!B14</f>
        <v>הכנסות 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>SUM(C14:N14)</f>
        <v>0</v>
      </c>
      <c r="P14" s="42">
        <f>IFERROR(O14/(COUNTA(C14:N14)),0)</f>
        <v>0</v>
      </c>
    </row>
    <row r="15" spans="1:16" hidden="1" outlineLevel="1" x14ac:dyDescent="0.25">
      <c r="A15" s="22"/>
      <c r="B15" s="26" t="str">
        <f>'תחזית רווה'!B15</f>
        <v>%</v>
      </c>
      <c r="C15" s="11">
        <f t="shared" si="4"/>
        <v>0</v>
      </c>
      <c r="D15" s="11">
        <f t="shared" si="4"/>
        <v>0</v>
      </c>
      <c r="E15" s="11">
        <f t="shared" si="4"/>
        <v>0</v>
      </c>
      <c r="F15" s="11">
        <f t="shared" si="4"/>
        <v>0</v>
      </c>
      <c r="G15" s="11">
        <f t="shared" si="4"/>
        <v>0</v>
      </c>
      <c r="H15" s="11">
        <f t="shared" si="4"/>
        <v>0</v>
      </c>
      <c r="I15" s="11">
        <f t="shared" si="4"/>
        <v>0</v>
      </c>
      <c r="J15" s="11">
        <f t="shared" si="4"/>
        <v>0</v>
      </c>
      <c r="K15" s="11">
        <f t="shared" si="4"/>
        <v>0</v>
      </c>
      <c r="L15" s="11">
        <f t="shared" si="4"/>
        <v>0</v>
      </c>
      <c r="M15" s="11">
        <f t="shared" si="4"/>
        <v>0</v>
      </c>
      <c r="N15" s="11">
        <f t="shared" si="4"/>
        <v>0</v>
      </c>
      <c r="O15" s="14">
        <f t="shared" si="4"/>
        <v>0</v>
      </c>
      <c r="P15" s="27">
        <f t="shared" si="4"/>
        <v>0</v>
      </c>
    </row>
    <row r="16" spans="1:16" ht="15" customHeight="1" collapsed="1" x14ac:dyDescent="0.25">
      <c r="B16" s="43" t="str">
        <f>'תחזית רווה'!B16</f>
        <v>סה"כ עלות המכר</v>
      </c>
      <c r="C16" s="15">
        <f>C20+C22+C24+C26+C28+(C18-C30)</f>
        <v>58800.000000000007</v>
      </c>
      <c r="D16" s="15">
        <f t="shared" ref="D16:N16" si="5">D20+D22+D24+D26+D28+(D18-D30)</f>
        <v>59400.000000000007</v>
      </c>
      <c r="E16" s="15">
        <f t="shared" si="5"/>
        <v>58800.000000000007</v>
      </c>
      <c r="F16" s="15">
        <f t="shared" si="5"/>
        <v>58800.000000000007</v>
      </c>
      <c r="G16" s="15">
        <f t="shared" si="5"/>
        <v>58800.000000000007</v>
      </c>
      <c r="H16" s="15">
        <f t="shared" si="5"/>
        <v>56000.000000000007</v>
      </c>
      <c r="I16" s="15">
        <f t="shared" si="5"/>
        <v>57000</v>
      </c>
      <c r="J16" s="15">
        <f t="shared" si="5"/>
        <v>54000</v>
      </c>
      <c r="K16" s="15">
        <f t="shared" si="5"/>
        <v>57000</v>
      </c>
      <c r="L16" s="15">
        <f t="shared" si="5"/>
        <v>56000.000000000007</v>
      </c>
      <c r="M16" s="15">
        <f t="shared" si="5"/>
        <v>59400.000000000007</v>
      </c>
      <c r="N16" s="15">
        <f t="shared" si="5"/>
        <v>59400.000000000007</v>
      </c>
      <c r="O16" s="16">
        <f>SUM(C16:N16)</f>
        <v>693400.00000000012</v>
      </c>
      <c r="P16" s="44">
        <f>IFERROR(O16/(12-COUNTIF(C16:N16,0)),0)</f>
        <v>57783.333333333343</v>
      </c>
    </row>
    <row r="17" spans="2:16" x14ac:dyDescent="0.25">
      <c r="B17" s="26" t="str">
        <f>'תחזית רווה'!B17</f>
        <v>%</v>
      </c>
      <c r="C17" s="11">
        <f>IFERROR(C16/C$5,"")</f>
        <v>0.28000000000000003</v>
      </c>
      <c r="D17" s="11">
        <f t="shared" ref="D17:P17" si="6">IFERROR(D16/D$5,"")</f>
        <v>0.27</v>
      </c>
      <c r="E17" s="11">
        <f t="shared" si="6"/>
        <v>0.28000000000000003</v>
      </c>
      <c r="F17" s="11">
        <f t="shared" si="6"/>
        <v>0.28000000000000003</v>
      </c>
      <c r="G17" s="11">
        <f t="shared" si="6"/>
        <v>0.28000000000000003</v>
      </c>
      <c r="H17" s="11">
        <f t="shared" si="6"/>
        <v>0.28000000000000003</v>
      </c>
      <c r="I17" s="11">
        <f t="shared" si="6"/>
        <v>0.3</v>
      </c>
      <c r="J17" s="11">
        <f t="shared" si="6"/>
        <v>0.3</v>
      </c>
      <c r="K17" s="11">
        <f t="shared" si="6"/>
        <v>0.3</v>
      </c>
      <c r="L17" s="11">
        <f t="shared" si="6"/>
        <v>0.28000000000000003</v>
      </c>
      <c r="M17" s="11">
        <f t="shared" si="6"/>
        <v>0.27</v>
      </c>
      <c r="N17" s="11">
        <f t="shared" si="6"/>
        <v>0.27</v>
      </c>
      <c r="O17" s="14">
        <f t="shared" si="6"/>
        <v>0.28186991869918704</v>
      </c>
      <c r="P17" s="27">
        <f t="shared" si="6"/>
        <v>0.28186991869918704</v>
      </c>
    </row>
    <row r="18" spans="2:16" hidden="1" outlineLevel="1" x14ac:dyDescent="0.25">
      <c r="B18" s="26" t="str">
        <f>'תחזית רווה'!B18</f>
        <v>מלאי פתיחה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>SUM(C18:N18)</f>
        <v>0</v>
      </c>
      <c r="P18" s="42">
        <f>IFERROR(O18/(COUNTA(C18:N18)),0)</f>
        <v>0</v>
      </c>
    </row>
    <row r="19" spans="2:16" hidden="1" outlineLevel="1" x14ac:dyDescent="0.25">
      <c r="B19" s="26" t="str">
        <f>'תחזית רווה'!B19</f>
        <v>%</v>
      </c>
      <c r="C19" s="11">
        <f>IFERROR(C18/C$5,"")</f>
        <v>0</v>
      </c>
      <c r="D19" s="11">
        <f t="shared" ref="D19:P19" si="7">IFERROR(D18/D$5,"")</f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1">
        <f t="shared" si="7"/>
        <v>0</v>
      </c>
      <c r="K19" s="11">
        <f t="shared" si="7"/>
        <v>0</v>
      </c>
      <c r="L19" s="11">
        <f t="shared" si="7"/>
        <v>0</v>
      </c>
      <c r="M19" s="11">
        <f t="shared" si="7"/>
        <v>0</v>
      </c>
      <c r="N19" s="11">
        <f t="shared" si="7"/>
        <v>0</v>
      </c>
      <c r="O19" s="14">
        <f t="shared" si="7"/>
        <v>0</v>
      </c>
      <c r="P19" s="27">
        <f t="shared" si="7"/>
        <v>0</v>
      </c>
    </row>
    <row r="20" spans="2:16" hidden="1" outlineLevel="1" x14ac:dyDescent="0.25">
      <c r="B20" s="26" t="str">
        <f>'תחזית רווה'!B20</f>
        <v>עלות המכר 1</v>
      </c>
      <c r="C20" s="9">
        <f>C5*28%</f>
        <v>58800.000000000007</v>
      </c>
      <c r="D20" s="9">
        <f>D5*27%</f>
        <v>59400.000000000007</v>
      </c>
      <c r="E20" s="9">
        <f>E5*28%</f>
        <v>58800.000000000007</v>
      </c>
      <c r="F20" s="9">
        <f>F5*28%</f>
        <v>58800.000000000007</v>
      </c>
      <c r="G20" s="9">
        <f>G5*28%</f>
        <v>58800.000000000007</v>
      </c>
      <c r="H20" s="9">
        <f>H5*28%</f>
        <v>56000.000000000007</v>
      </c>
      <c r="I20" s="9">
        <f>I5*30%</f>
        <v>57000</v>
      </c>
      <c r="J20" s="9">
        <f>J5*30%</f>
        <v>54000</v>
      </c>
      <c r="K20" s="9">
        <f>K5*30%</f>
        <v>57000</v>
      </c>
      <c r="L20" s="9">
        <f>L5*28%</f>
        <v>56000.000000000007</v>
      </c>
      <c r="M20" s="9">
        <f>M5*27%</f>
        <v>59400.000000000007</v>
      </c>
      <c r="N20" s="9">
        <f>N5*27%</f>
        <v>59400.000000000007</v>
      </c>
      <c r="O20" s="10">
        <f>SUM(C20:N20)</f>
        <v>693400.00000000012</v>
      </c>
      <c r="P20" s="42">
        <f>IFERROR(O20/(COUNTA(C20:N20)),0)</f>
        <v>57783.333333333343</v>
      </c>
    </row>
    <row r="21" spans="2:16" hidden="1" outlineLevel="1" x14ac:dyDescent="0.25">
      <c r="B21" s="26" t="str">
        <f>'תחזית רווה'!B21</f>
        <v>%</v>
      </c>
      <c r="C21" s="11">
        <f>IFERROR(C20/C$5,"")</f>
        <v>0.28000000000000003</v>
      </c>
      <c r="D21" s="11">
        <f t="shared" ref="D21:P21" si="8">IFERROR(D20/D$5,"")</f>
        <v>0.27</v>
      </c>
      <c r="E21" s="11">
        <f t="shared" si="8"/>
        <v>0.28000000000000003</v>
      </c>
      <c r="F21" s="11">
        <f t="shared" si="8"/>
        <v>0.28000000000000003</v>
      </c>
      <c r="G21" s="11">
        <f t="shared" si="8"/>
        <v>0.28000000000000003</v>
      </c>
      <c r="H21" s="11">
        <f t="shared" si="8"/>
        <v>0.28000000000000003</v>
      </c>
      <c r="I21" s="11">
        <f t="shared" si="8"/>
        <v>0.3</v>
      </c>
      <c r="J21" s="11">
        <f t="shared" si="8"/>
        <v>0.3</v>
      </c>
      <c r="K21" s="11">
        <f t="shared" si="8"/>
        <v>0.3</v>
      </c>
      <c r="L21" s="11">
        <f t="shared" si="8"/>
        <v>0.28000000000000003</v>
      </c>
      <c r="M21" s="11">
        <f t="shared" si="8"/>
        <v>0.27</v>
      </c>
      <c r="N21" s="11">
        <f t="shared" si="8"/>
        <v>0.27</v>
      </c>
      <c r="O21" s="14">
        <f t="shared" si="8"/>
        <v>0.28186991869918704</v>
      </c>
      <c r="P21" s="27">
        <f t="shared" si="8"/>
        <v>0.28186991869918704</v>
      </c>
    </row>
    <row r="22" spans="2:16" hidden="1" outlineLevel="1" x14ac:dyDescent="0.25">
      <c r="B22" s="26" t="str">
        <f>'תחזית רווה'!B22</f>
        <v>עלות המכר 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SUM(C22:N22)</f>
        <v>0</v>
      </c>
      <c r="P22" s="42">
        <f>IFERROR(O22/(COUNTA(C22:N22)),0)</f>
        <v>0</v>
      </c>
    </row>
    <row r="23" spans="2:16" hidden="1" outlineLevel="1" x14ac:dyDescent="0.25">
      <c r="B23" s="26" t="str">
        <f>'תחזית רווה'!B23</f>
        <v>%</v>
      </c>
      <c r="C23" s="11">
        <f>IFERROR(C22/C$5,"")</f>
        <v>0</v>
      </c>
      <c r="D23" s="11">
        <f t="shared" ref="D23:P23" si="9">IFERROR(D22/D$5,"")</f>
        <v>0</v>
      </c>
      <c r="E23" s="11">
        <f t="shared" si="9"/>
        <v>0</v>
      </c>
      <c r="F23" s="11">
        <f t="shared" si="9"/>
        <v>0</v>
      </c>
      <c r="G23" s="11">
        <f t="shared" si="9"/>
        <v>0</v>
      </c>
      <c r="H23" s="11">
        <f t="shared" si="9"/>
        <v>0</v>
      </c>
      <c r="I23" s="11">
        <f t="shared" si="9"/>
        <v>0</v>
      </c>
      <c r="J23" s="11">
        <f t="shared" si="9"/>
        <v>0</v>
      </c>
      <c r="K23" s="11">
        <f t="shared" si="9"/>
        <v>0</v>
      </c>
      <c r="L23" s="11">
        <f t="shared" si="9"/>
        <v>0</v>
      </c>
      <c r="M23" s="11">
        <f t="shared" si="9"/>
        <v>0</v>
      </c>
      <c r="N23" s="11">
        <f t="shared" si="9"/>
        <v>0</v>
      </c>
      <c r="O23" s="14">
        <f t="shared" si="9"/>
        <v>0</v>
      </c>
      <c r="P23" s="27">
        <f t="shared" si="9"/>
        <v>0</v>
      </c>
    </row>
    <row r="24" spans="2:16" hidden="1" outlineLevel="1" x14ac:dyDescent="0.25">
      <c r="B24" s="26" t="str">
        <f>'תחזית רווה'!B24</f>
        <v>עלות המכר 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f>SUM(C24:N24)</f>
        <v>0</v>
      </c>
      <c r="P24" s="42">
        <f>IFERROR(O24/(COUNTA(C24:N24)),0)</f>
        <v>0</v>
      </c>
    </row>
    <row r="25" spans="2:16" hidden="1" outlineLevel="1" x14ac:dyDescent="0.25">
      <c r="B25" s="26" t="str">
        <f>'תחזית רווה'!B25</f>
        <v>%</v>
      </c>
      <c r="C25" s="11">
        <f>IFERROR(C24/C$5,"")</f>
        <v>0</v>
      </c>
      <c r="D25" s="11">
        <f t="shared" ref="D25:P25" si="10">IFERROR(D24/D$5,"")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11">
        <f t="shared" si="10"/>
        <v>0</v>
      </c>
      <c r="I25" s="11">
        <f t="shared" si="10"/>
        <v>0</v>
      </c>
      <c r="J25" s="11">
        <f t="shared" si="10"/>
        <v>0</v>
      </c>
      <c r="K25" s="11">
        <f t="shared" si="10"/>
        <v>0</v>
      </c>
      <c r="L25" s="11">
        <f t="shared" si="10"/>
        <v>0</v>
      </c>
      <c r="M25" s="11">
        <f t="shared" si="10"/>
        <v>0</v>
      </c>
      <c r="N25" s="11">
        <f t="shared" si="10"/>
        <v>0</v>
      </c>
      <c r="O25" s="14">
        <f t="shared" si="10"/>
        <v>0</v>
      </c>
      <c r="P25" s="27">
        <f t="shared" si="10"/>
        <v>0</v>
      </c>
    </row>
    <row r="26" spans="2:16" hidden="1" outlineLevel="1" x14ac:dyDescent="0.25">
      <c r="B26" s="26" t="str">
        <f>'תחזית רווה'!B26</f>
        <v>עלות המכר 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f>SUM(C26:N26)</f>
        <v>0</v>
      </c>
      <c r="P26" s="42">
        <f>IFERROR(O26/(COUNTA(C26:N26)),0)</f>
        <v>0</v>
      </c>
    </row>
    <row r="27" spans="2:16" hidden="1" outlineLevel="1" x14ac:dyDescent="0.25">
      <c r="B27" s="26" t="str">
        <f>'תחזית רווה'!B27</f>
        <v>%</v>
      </c>
      <c r="C27" s="11">
        <f>IFERROR(C26/C$5,"")</f>
        <v>0</v>
      </c>
      <c r="D27" s="11">
        <f t="shared" ref="D27:P27" si="11">IFERROR(D26/D$5,"")</f>
        <v>0</v>
      </c>
      <c r="E27" s="11">
        <f t="shared" si="11"/>
        <v>0</v>
      </c>
      <c r="F27" s="11">
        <f t="shared" si="11"/>
        <v>0</v>
      </c>
      <c r="G27" s="11">
        <f t="shared" si="11"/>
        <v>0</v>
      </c>
      <c r="H27" s="11">
        <f t="shared" si="11"/>
        <v>0</v>
      </c>
      <c r="I27" s="11">
        <f t="shared" si="11"/>
        <v>0</v>
      </c>
      <c r="J27" s="11">
        <f t="shared" si="11"/>
        <v>0</v>
      </c>
      <c r="K27" s="11">
        <f t="shared" si="11"/>
        <v>0</v>
      </c>
      <c r="L27" s="11">
        <f t="shared" si="11"/>
        <v>0</v>
      </c>
      <c r="M27" s="11">
        <f t="shared" si="11"/>
        <v>0</v>
      </c>
      <c r="N27" s="11">
        <f t="shared" si="11"/>
        <v>0</v>
      </c>
      <c r="O27" s="14">
        <f t="shared" si="11"/>
        <v>0</v>
      </c>
      <c r="P27" s="27">
        <f t="shared" si="11"/>
        <v>0</v>
      </c>
    </row>
    <row r="28" spans="2:16" hidden="1" outlineLevel="1" x14ac:dyDescent="0.25">
      <c r="B28" s="26" t="str">
        <f>'תחזית רווה'!B28</f>
        <v>עלות המכר 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>
        <f>SUM(C28:N28)</f>
        <v>0</v>
      </c>
      <c r="P28" s="42">
        <f>IFERROR(O28/(COUNTA(C28:N28)),0)</f>
        <v>0</v>
      </c>
    </row>
    <row r="29" spans="2:16" hidden="1" outlineLevel="1" x14ac:dyDescent="0.25">
      <c r="B29" s="26" t="str">
        <f>'תחזית רווה'!B29</f>
        <v>%</v>
      </c>
      <c r="C29" s="11">
        <f>IFERROR(C28/C$5,"")</f>
        <v>0</v>
      </c>
      <c r="D29" s="11">
        <f t="shared" ref="D29:P29" si="12">IFERROR(D28/D$5,"")</f>
        <v>0</v>
      </c>
      <c r="E29" s="11">
        <f t="shared" si="12"/>
        <v>0</v>
      </c>
      <c r="F29" s="11">
        <f t="shared" si="12"/>
        <v>0</v>
      </c>
      <c r="G29" s="11">
        <f t="shared" si="12"/>
        <v>0</v>
      </c>
      <c r="H29" s="11">
        <f t="shared" si="12"/>
        <v>0</v>
      </c>
      <c r="I29" s="11">
        <f t="shared" si="12"/>
        <v>0</v>
      </c>
      <c r="J29" s="11">
        <f t="shared" si="12"/>
        <v>0</v>
      </c>
      <c r="K29" s="11">
        <f t="shared" si="12"/>
        <v>0</v>
      </c>
      <c r="L29" s="11">
        <f t="shared" si="12"/>
        <v>0</v>
      </c>
      <c r="M29" s="11">
        <f t="shared" si="12"/>
        <v>0</v>
      </c>
      <c r="N29" s="11">
        <f t="shared" si="12"/>
        <v>0</v>
      </c>
      <c r="O29" s="14">
        <f t="shared" si="12"/>
        <v>0</v>
      </c>
      <c r="P29" s="27">
        <f t="shared" si="12"/>
        <v>0</v>
      </c>
    </row>
    <row r="30" spans="2:16" hidden="1" outlineLevel="1" x14ac:dyDescent="0.25">
      <c r="B30" s="26" t="str">
        <f>'תחזית רווה'!B30</f>
        <v>מלאי סגירה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0">
        <f>SUM(C30:N30)</f>
        <v>0</v>
      </c>
      <c r="P30" s="42">
        <f>IFERROR(O30/(COUNTA(C30:N30)),0)</f>
        <v>0</v>
      </c>
    </row>
    <row r="31" spans="2:16" hidden="1" outlineLevel="1" x14ac:dyDescent="0.25">
      <c r="B31" s="26" t="str">
        <f>'תחזית רווה'!B31</f>
        <v>%</v>
      </c>
      <c r="C31" s="11">
        <f>IFERROR(C30/C$5,"")</f>
        <v>0</v>
      </c>
      <c r="D31" s="11">
        <f t="shared" ref="D31:P31" si="13">IFERROR(D30/D$5,"")</f>
        <v>0</v>
      </c>
      <c r="E31" s="11">
        <f t="shared" si="13"/>
        <v>0</v>
      </c>
      <c r="F31" s="11">
        <f t="shared" si="13"/>
        <v>0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1">
        <f t="shared" si="13"/>
        <v>0</v>
      </c>
      <c r="M31" s="11">
        <f t="shared" si="13"/>
        <v>0</v>
      </c>
      <c r="N31" s="11">
        <f t="shared" si="13"/>
        <v>0</v>
      </c>
      <c r="O31" s="14">
        <f t="shared" si="13"/>
        <v>0</v>
      </c>
      <c r="P31" s="27">
        <f t="shared" si="13"/>
        <v>0</v>
      </c>
    </row>
    <row r="32" spans="2:16" collapsed="1" x14ac:dyDescent="0.25">
      <c r="B32" s="43" t="str">
        <f>'תחזית רווה'!B32</f>
        <v>רווח גולמי</v>
      </c>
      <c r="C32" s="15">
        <f t="shared" ref="C32:N32" si="14">C5-C16</f>
        <v>151200</v>
      </c>
      <c r="D32" s="15">
        <f t="shared" si="14"/>
        <v>160600</v>
      </c>
      <c r="E32" s="15">
        <f t="shared" si="14"/>
        <v>151200</v>
      </c>
      <c r="F32" s="15">
        <f t="shared" si="14"/>
        <v>151200</v>
      </c>
      <c r="G32" s="15">
        <f t="shared" si="14"/>
        <v>151200</v>
      </c>
      <c r="H32" s="15">
        <f t="shared" si="14"/>
        <v>144000</v>
      </c>
      <c r="I32" s="15">
        <f t="shared" si="14"/>
        <v>133000</v>
      </c>
      <c r="J32" s="15">
        <f t="shared" si="14"/>
        <v>126000</v>
      </c>
      <c r="K32" s="15">
        <f t="shared" si="14"/>
        <v>133000</v>
      </c>
      <c r="L32" s="15">
        <f t="shared" si="14"/>
        <v>144000</v>
      </c>
      <c r="M32" s="15">
        <f t="shared" si="14"/>
        <v>160600</v>
      </c>
      <c r="N32" s="15">
        <f t="shared" si="14"/>
        <v>160600</v>
      </c>
      <c r="O32" s="16">
        <f>SUM(C32:N32)</f>
        <v>1766600</v>
      </c>
      <c r="P32" s="44">
        <f>IFERROR(O32/(12-COUNTIF(C32:N32,0)),0)</f>
        <v>147216.66666666666</v>
      </c>
    </row>
    <row r="33" spans="2:16" x14ac:dyDescent="0.25">
      <c r="B33" s="26" t="str">
        <f>'תחזית רווה'!B33</f>
        <v>%</v>
      </c>
      <c r="C33" s="11">
        <f>IFERROR(C32/C$5,"")</f>
        <v>0.72</v>
      </c>
      <c r="D33" s="11">
        <f t="shared" ref="D33:P33" si="15">IFERROR(D32/D$5,"")</f>
        <v>0.73</v>
      </c>
      <c r="E33" s="11">
        <f t="shared" si="15"/>
        <v>0.72</v>
      </c>
      <c r="F33" s="11">
        <f t="shared" si="15"/>
        <v>0.72</v>
      </c>
      <c r="G33" s="11">
        <f t="shared" si="15"/>
        <v>0.72</v>
      </c>
      <c r="H33" s="11">
        <f t="shared" si="15"/>
        <v>0.72</v>
      </c>
      <c r="I33" s="11">
        <f t="shared" si="15"/>
        <v>0.7</v>
      </c>
      <c r="J33" s="11">
        <f t="shared" si="15"/>
        <v>0.7</v>
      </c>
      <c r="K33" s="11">
        <f t="shared" si="15"/>
        <v>0.7</v>
      </c>
      <c r="L33" s="11">
        <f t="shared" si="15"/>
        <v>0.72</v>
      </c>
      <c r="M33" s="11">
        <f t="shared" si="15"/>
        <v>0.73</v>
      </c>
      <c r="N33" s="11">
        <f t="shared" si="15"/>
        <v>0.73</v>
      </c>
      <c r="O33" s="14">
        <f t="shared" si="15"/>
        <v>0.71813008130081302</v>
      </c>
      <c r="P33" s="27">
        <f t="shared" si="15"/>
        <v>0.71813008130081291</v>
      </c>
    </row>
    <row r="34" spans="2:16" x14ac:dyDescent="0.25">
      <c r="B34" s="43" t="str">
        <f>'תחזית רווה'!B34</f>
        <v>סה"כ שכר</v>
      </c>
      <c r="C34" s="15">
        <f>C36+C38+C40+C42+C44+C46+C48+C50</f>
        <v>45360</v>
      </c>
      <c r="D34" s="15">
        <f t="shared" ref="D34:N34" si="16">D36+D38+D40+D42+D44+D46+D48+D50</f>
        <v>45360</v>
      </c>
      <c r="E34" s="15">
        <f t="shared" si="16"/>
        <v>45360</v>
      </c>
      <c r="F34" s="15">
        <f t="shared" si="16"/>
        <v>45360</v>
      </c>
      <c r="G34" s="15">
        <f t="shared" si="16"/>
        <v>45360</v>
      </c>
      <c r="H34" s="15">
        <f t="shared" si="16"/>
        <v>45360</v>
      </c>
      <c r="I34" s="15">
        <f t="shared" si="16"/>
        <v>45360</v>
      </c>
      <c r="J34" s="15">
        <f t="shared" si="16"/>
        <v>45360</v>
      </c>
      <c r="K34" s="15">
        <f t="shared" si="16"/>
        <v>45360</v>
      </c>
      <c r="L34" s="15">
        <f t="shared" si="16"/>
        <v>45360</v>
      </c>
      <c r="M34" s="15">
        <f t="shared" si="16"/>
        <v>45360</v>
      </c>
      <c r="N34" s="15">
        <f t="shared" si="16"/>
        <v>45360</v>
      </c>
      <c r="O34" s="16">
        <f>SUM(C34:N34)</f>
        <v>544320</v>
      </c>
      <c r="P34" s="44">
        <f>IFERROR(O34/(12-COUNTIF(C34:N34,0)),0)</f>
        <v>45360</v>
      </c>
    </row>
    <row r="35" spans="2:16" x14ac:dyDescent="0.25">
      <c r="B35" s="26" t="str">
        <f>'תחזית רווה'!B35</f>
        <v>%</v>
      </c>
      <c r="C35" s="11">
        <f>IFERROR(C34/C$5,"")</f>
        <v>0.216</v>
      </c>
      <c r="D35" s="11">
        <f t="shared" ref="D35:P35" si="17">IFERROR(D34/D$5,"")</f>
        <v>0.20618181818181819</v>
      </c>
      <c r="E35" s="11">
        <f t="shared" si="17"/>
        <v>0.216</v>
      </c>
      <c r="F35" s="11">
        <f t="shared" si="17"/>
        <v>0.216</v>
      </c>
      <c r="G35" s="11">
        <f t="shared" si="17"/>
        <v>0.216</v>
      </c>
      <c r="H35" s="11">
        <f t="shared" si="17"/>
        <v>0.2268</v>
      </c>
      <c r="I35" s="11">
        <f t="shared" si="17"/>
        <v>0.23873684210526316</v>
      </c>
      <c r="J35" s="11">
        <f t="shared" si="17"/>
        <v>0.252</v>
      </c>
      <c r="K35" s="11">
        <f t="shared" si="17"/>
        <v>0.23873684210526316</v>
      </c>
      <c r="L35" s="11">
        <f t="shared" si="17"/>
        <v>0.2268</v>
      </c>
      <c r="M35" s="11">
        <f t="shared" si="17"/>
        <v>0.20618181818181819</v>
      </c>
      <c r="N35" s="11">
        <f t="shared" si="17"/>
        <v>0.20618181818181819</v>
      </c>
      <c r="O35" s="14">
        <f t="shared" si="17"/>
        <v>0.22126829268292683</v>
      </c>
      <c r="P35" s="27">
        <f t="shared" si="17"/>
        <v>0.22126829268292683</v>
      </c>
    </row>
    <row r="36" spans="2:16" hidden="1" outlineLevel="1" x14ac:dyDescent="0.25">
      <c r="B36" s="26" t="str">
        <f>'תחזית רווה'!B36</f>
        <v>הוצאות שכר 1</v>
      </c>
      <c r="C36" s="9">
        <f>(45*8*26)+4000</f>
        <v>13360</v>
      </c>
      <c r="D36" s="9">
        <f t="shared" ref="D36:N36" si="18">(45*8*26)+4000</f>
        <v>13360</v>
      </c>
      <c r="E36" s="9">
        <f t="shared" si="18"/>
        <v>13360</v>
      </c>
      <c r="F36" s="9">
        <f t="shared" si="18"/>
        <v>13360</v>
      </c>
      <c r="G36" s="9">
        <f t="shared" si="18"/>
        <v>13360</v>
      </c>
      <c r="H36" s="9">
        <f t="shared" si="18"/>
        <v>13360</v>
      </c>
      <c r="I36" s="9">
        <f t="shared" si="18"/>
        <v>13360</v>
      </c>
      <c r="J36" s="9">
        <f t="shared" si="18"/>
        <v>13360</v>
      </c>
      <c r="K36" s="9">
        <f t="shared" si="18"/>
        <v>13360</v>
      </c>
      <c r="L36" s="9">
        <f t="shared" si="18"/>
        <v>13360</v>
      </c>
      <c r="M36" s="9">
        <f t="shared" si="18"/>
        <v>13360</v>
      </c>
      <c r="N36" s="9">
        <f t="shared" si="18"/>
        <v>13360</v>
      </c>
      <c r="O36" s="10">
        <f>SUM(C36:N36)</f>
        <v>160320</v>
      </c>
      <c r="P36" s="42">
        <f>IFERROR(O36/(COUNTA(C36:N36)),0)</f>
        <v>13360</v>
      </c>
    </row>
    <row r="37" spans="2:16" hidden="1" outlineLevel="1" x14ac:dyDescent="0.25">
      <c r="B37" s="26" t="str">
        <f>'תחזית רווה'!B37</f>
        <v>%</v>
      </c>
      <c r="C37" s="11">
        <f>IFERROR(C36/C$5,"")</f>
        <v>6.3619047619047617E-2</v>
      </c>
      <c r="D37" s="11">
        <f t="shared" ref="D37:P37" si="19">IFERROR(D36/D$5,"")</f>
        <v>6.0727272727272727E-2</v>
      </c>
      <c r="E37" s="11">
        <f t="shared" si="19"/>
        <v>6.3619047619047617E-2</v>
      </c>
      <c r="F37" s="11">
        <f t="shared" si="19"/>
        <v>6.3619047619047617E-2</v>
      </c>
      <c r="G37" s="11">
        <f t="shared" si="19"/>
        <v>6.3619047619047617E-2</v>
      </c>
      <c r="H37" s="11">
        <f t="shared" si="19"/>
        <v>6.6799999999999998E-2</v>
      </c>
      <c r="I37" s="11">
        <f t="shared" si="19"/>
        <v>7.0315789473684207E-2</v>
      </c>
      <c r="J37" s="11">
        <f t="shared" si="19"/>
        <v>7.4222222222222217E-2</v>
      </c>
      <c r="K37" s="11">
        <f t="shared" si="19"/>
        <v>7.0315789473684207E-2</v>
      </c>
      <c r="L37" s="11">
        <f t="shared" si="19"/>
        <v>6.6799999999999998E-2</v>
      </c>
      <c r="M37" s="11">
        <f t="shared" si="19"/>
        <v>6.0727272727272727E-2</v>
      </c>
      <c r="N37" s="11">
        <f t="shared" si="19"/>
        <v>6.0727272727272727E-2</v>
      </c>
      <c r="O37" s="14">
        <f t="shared" si="19"/>
        <v>6.5170731707317076E-2</v>
      </c>
      <c r="P37" s="27">
        <f t="shared" si="19"/>
        <v>6.5170731707317076E-2</v>
      </c>
    </row>
    <row r="38" spans="2:16" hidden="1" outlineLevel="1" x14ac:dyDescent="0.25">
      <c r="B38" s="26" t="str">
        <f>'תחזית רווה'!B38</f>
        <v>הוצאות שכר 2</v>
      </c>
      <c r="C38" s="9">
        <v>24000</v>
      </c>
      <c r="D38" s="9">
        <v>24000</v>
      </c>
      <c r="E38" s="9">
        <v>24000</v>
      </c>
      <c r="F38" s="9">
        <v>24000</v>
      </c>
      <c r="G38" s="9">
        <v>24000</v>
      </c>
      <c r="H38" s="9">
        <v>24000</v>
      </c>
      <c r="I38" s="9">
        <v>24000</v>
      </c>
      <c r="J38" s="9">
        <v>24000</v>
      </c>
      <c r="K38" s="9">
        <v>24000</v>
      </c>
      <c r="L38" s="9">
        <v>24000</v>
      </c>
      <c r="M38" s="9">
        <v>24000</v>
      </c>
      <c r="N38" s="9">
        <v>24000</v>
      </c>
      <c r="O38" s="10">
        <f>SUM(C38:N38)</f>
        <v>288000</v>
      </c>
      <c r="P38" s="42">
        <f>IFERROR(O38/(COUNTA(C38:N38)),0)</f>
        <v>24000</v>
      </c>
    </row>
    <row r="39" spans="2:16" hidden="1" outlineLevel="1" x14ac:dyDescent="0.25">
      <c r="B39" s="26" t="str">
        <f>'תחזית רווה'!B39</f>
        <v>%</v>
      </c>
      <c r="C39" s="11">
        <f>IFERROR(C38/C$5,"")</f>
        <v>0.11428571428571428</v>
      </c>
      <c r="D39" s="11">
        <f t="shared" ref="D39:P39" si="20">IFERROR(D38/D$5,"")</f>
        <v>0.10909090909090909</v>
      </c>
      <c r="E39" s="11">
        <f t="shared" si="20"/>
        <v>0.11428571428571428</v>
      </c>
      <c r="F39" s="11">
        <f t="shared" si="20"/>
        <v>0.11428571428571428</v>
      </c>
      <c r="G39" s="11">
        <f t="shared" si="20"/>
        <v>0.11428571428571428</v>
      </c>
      <c r="H39" s="11">
        <f t="shared" si="20"/>
        <v>0.12</v>
      </c>
      <c r="I39" s="11">
        <f t="shared" si="20"/>
        <v>0.12631578947368421</v>
      </c>
      <c r="J39" s="11">
        <f t="shared" si="20"/>
        <v>0.13333333333333333</v>
      </c>
      <c r="K39" s="11">
        <f t="shared" si="20"/>
        <v>0.12631578947368421</v>
      </c>
      <c r="L39" s="11">
        <f t="shared" si="20"/>
        <v>0.12</v>
      </c>
      <c r="M39" s="11">
        <f t="shared" si="20"/>
        <v>0.10909090909090909</v>
      </c>
      <c r="N39" s="11">
        <f t="shared" si="20"/>
        <v>0.10909090909090909</v>
      </c>
      <c r="O39" s="14">
        <f t="shared" si="20"/>
        <v>0.11707317073170732</v>
      </c>
      <c r="P39" s="27">
        <f t="shared" si="20"/>
        <v>0.11707317073170732</v>
      </c>
    </row>
    <row r="40" spans="2:16" hidden="1" outlineLevel="1" x14ac:dyDescent="0.25">
      <c r="B40" s="26" t="str">
        <f>'תחזית רווה'!B40</f>
        <v>הוצאות שכר 3</v>
      </c>
      <c r="C40" s="9">
        <v>8000</v>
      </c>
      <c r="D40" s="9">
        <v>8000</v>
      </c>
      <c r="E40" s="9">
        <v>8000</v>
      </c>
      <c r="F40" s="9">
        <v>8000</v>
      </c>
      <c r="G40" s="9">
        <v>8000</v>
      </c>
      <c r="H40" s="9">
        <v>8000</v>
      </c>
      <c r="I40" s="9">
        <v>8000</v>
      </c>
      <c r="J40" s="9">
        <v>8000</v>
      </c>
      <c r="K40" s="9">
        <v>8000</v>
      </c>
      <c r="L40" s="9">
        <v>8000</v>
      </c>
      <c r="M40" s="9">
        <v>8000</v>
      </c>
      <c r="N40" s="9">
        <v>8000</v>
      </c>
      <c r="O40" s="10">
        <f>SUM(C40:N40)</f>
        <v>96000</v>
      </c>
      <c r="P40" s="42">
        <f>IFERROR(O40/(COUNTA(C40:N40)),0)</f>
        <v>8000</v>
      </c>
    </row>
    <row r="41" spans="2:16" hidden="1" outlineLevel="1" x14ac:dyDescent="0.25">
      <c r="B41" s="26" t="str">
        <f>'תחזית רווה'!B41</f>
        <v>%</v>
      </c>
      <c r="C41" s="11">
        <f>IFERROR(C40/C$5,"")</f>
        <v>3.8095238095238099E-2</v>
      </c>
      <c r="D41" s="11">
        <f t="shared" ref="D41:P41" si="21">IFERROR(D40/D$5,"")</f>
        <v>3.6363636363636362E-2</v>
      </c>
      <c r="E41" s="11">
        <f t="shared" si="21"/>
        <v>3.8095238095238099E-2</v>
      </c>
      <c r="F41" s="11">
        <f t="shared" si="21"/>
        <v>3.8095238095238099E-2</v>
      </c>
      <c r="G41" s="11">
        <f t="shared" si="21"/>
        <v>3.8095238095238099E-2</v>
      </c>
      <c r="H41" s="11">
        <f t="shared" si="21"/>
        <v>0.04</v>
      </c>
      <c r="I41" s="11">
        <f t="shared" si="21"/>
        <v>4.2105263157894736E-2</v>
      </c>
      <c r="J41" s="11">
        <f t="shared" si="21"/>
        <v>4.4444444444444446E-2</v>
      </c>
      <c r="K41" s="11">
        <f t="shared" si="21"/>
        <v>4.2105263157894736E-2</v>
      </c>
      <c r="L41" s="11">
        <f t="shared" si="21"/>
        <v>0.04</v>
      </c>
      <c r="M41" s="11">
        <f t="shared" si="21"/>
        <v>3.6363636363636362E-2</v>
      </c>
      <c r="N41" s="11">
        <f t="shared" si="21"/>
        <v>3.6363636363636362E-2</v>
      </c>
      <c r="O41" s="14">
        <f t="shared" si="21"/>
        <v>3.9024390243902439E-2</v>
      </c>
      <c r="P41" s="27">
        <f t="shared" si="21"/>
        <v>3.9024390243902439E-2</v>
      </c>
    </row>
    <row r="42" spans="2:16" hidden="1" outlineLevel="1" x14ac:dyDescent="0.25">
      <c r="B42" s="26" t="str">
        <f>'תחזית רווה'!B42</f>
        <v>הוצאות שכר 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10">
        <f>SUM(C42:N42)</f>
        <v>0</v>
      </c>
      <c r="P42" s="42">
        <f>IFERROR(O42/(COUNTA(C42:N42)),0)</f>
        <v>0</v>
      </c>
    </row>
    <row r="43" spans="2:16" hidden="1" outlineLevel="1" x14ac:dyDescent="0.25">
      <c r="B43" s="26" t="str">
        <f>'תחזית רווה'!B43</f>
        <v>%</v>
      </c>
      <c r="C43" s="11">
        <f>IFERROR(C42/C$5,"")</f>
        <v>0</v>
      </c>
      <c r="D43" s="11">
        <f t="shared" ref="D43:P43" si="22">IFERROR(D42/D$5,"")</f>
        <v>0</v>
      </c>
      <c r="E43" s="11">
        <f t="shared" si="22"/>
        <v>0</v>
      </c>
      <c r="F43" s="11">
        <f t="shared" si="22"/>
        <v>0</v>
      </c>
      <c r="G43" s="11">
        <f t="shared" si="22"/>
        <v>0</v>
      </c>
      <c r="H43" s="11">
        <f t="shared" si="22"/>
        <v>0</v>
      </c>
      <c r="I43" s="11">
        <f t="shared" si="22"/>
        <v>0</v>
      </c>
      <c r="J43" s="11">
        <f t="shared" si="22"/>
        <v>0</v>
      </c>
      <c r="K43" s="11">
        <f t="shared" si="22"/>
        <v>0</v>
      </c>
      <c r="L43" s="11">
        <f t="shared" si="22"/>
        <v>0</v>
      </c>
      <c r="M43" s="11">
        <f t="shared" si="22"/>
        <v>0</v>
      </c>
      <c r="N43" s="11">
        <f t="shared" si="22"/>
        <v>0</v>
      </c>
      <c r="O43" s="14">
        <f t="shared" si="22"/>
        <v>0</v>
      </c>
      <c r="P43" s="27">
        <f t="shared" si="22"/>
        <v>0</v>
      </c>
    </row>
    <row r="44" spans="2:16" hidden="1" outlineLevel="1" x14ac:dyDescent="0.25">
      <c r="B44" s="26" t="str">
        <f>'תחזית רווה'!B44</f>
        <v>הוצאות שכר 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0">
        <f>SUM(C44:N44)</f>
        <v>0</v>
      </c>
      <c r="P44" s="42">
        <f>IFERROR(O44/(COUNTA(C44:N44)),0)</f>
        <v>0</v>
      </c>
    </row>
    <row r="45" spans="2:16" hidden="1" outlineLevel="1" x14ac:dyDescent="0.25">
      <c r="B45" s="26" t="str">
        <f>'תחזית רווה'!B45</f>
        <v>%</v>
      </c>
      <c r="C45" s="11">
        <f>IFERROR(C44/C$5,"")</f>
        <v>0</v>
      </c>
      <c r="D45" s="11">
        <f t="shared" ref="D45:P45" si="23">IFERROR(D44/D$5,"")</f>
        <v>0</v>
      </c>
      <c r="E45" s="11">
        <f t="shared" si="23"/>
        <v>0</v>
      </c>
      <c r="F45" s="11">
        <f t="shared" si="23"/>
        <v>0</v>
      </c>
      <c r="G45" s="11">
        <f t="shared" si="23"/>
        <v>0</v>
      </c>
      <c r="H45" s="11">
        <f t="shared" si="23"/>
        <v>0</v>
      </c>
      <c r="I45" s="11">
        <f t="shared" si="23"/>
        <v>0</v>
      </c>
      <c r="J45" s="11">
        <f t="shared" si="23"/>
        <v>0</v>
      </c>
      <c r="K45" s="11">
        <f t="shared" si="23"/>
        <v>0</v>
      </c>
      <c r="L45" s="11">
        <f t="shared" si="23"/>
        <v>0</v>
      </c>
      <c r="M45" s="11">
        <f t="shared" si="23"/>
        <v>0</v>
      </c>
      <c r="N45" s="11">
        <f t="shared" si="23"/>
        <v>0</v>
      </c>
      <c r="O45" s="14">
        <f t="shared" si="23"/>
        <v>0</v>
      </c>
      <c r="P45" s="27">
        <f t="shared" si="23"/>
        <v>0</v>
      </c>
    </row>
    <row r="46" spans="2:16" hidden="1" outlineLevel="1" x14ac:dyDescent="0.25">
      <c r="B46" s="26" t="str">
        <f>'תחזית רווה'!B46</f>
        <v>הוצאות שכר 6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10">
        <f>SUM(C46:N46)</f>
        <v>0</v>
      </c>
      <c r="P46" s="42">
        <f>IFERROR(O46/(COUNTA(C46:N46)),0)</f>
        <v>0</v>
      </c>
    </row>
    <row r="47" spans="2:16" hidden="1" outlineLevel="1" x14ac:dyDescent="0.25">
      <c r="B47" s="26" t="str">
        <f>'תחזית רווה'!B47</f>
        <v>%</v>
      </c>
      <c r="C47" s="11">
        <f>IFERROR(C46/C$5,"")</f>
        <v>0</v>
      </c>
      <c r="D47" s="11">
        <f t="shared" ref="D47:P47" si="24">IFERROR(D46/D$5,"")</f>
        <v>0</v>
      </c>
      <c r="E47" s="11">
        <f t="shared" si="24"/>
        <v>0</v>
      </c>
      <c r="F47" s="11">
        <f t="shared" si="24"/>
        <v>0</v>
      </c>
      <c r="G47" s="11">
        <f t="shared" si="24"/>
        <v>0</v>
      </c>
      <c r="H47" s="11">
        <f t="shared" si="24"/>
        <v>0</v>
      </c>
      <c r="I47" s="11">
        <f t="shared" si="24"/>
        <v>0</v>
      </c>
      <c r="J47" s="11">
        <f t="shared" si="24"/>
        <v>0</v>
      </c>
      <c r="K47" s="11">
        <f t="shared" si="24"/>
        <v>0</v>
      </c>
      <c r="L47" s="11">
        <f t="shared" si="24"/>
        <v>0</v>
      </c>
      <c r="M47" s="11">
        <f t="shared" si="24"/>
        <v>0</v>
      </c>
      <c r="N47" s="11">
        <f t="shared" si="24"/>
        <v>0</v>
      </c>
      <c r="O47" s="14">
        <f t="shared" si="24"/>
        <v>0</v>
      </c>
      <c r="P47" s="27">
        <f t="shared" si="24"/>
        <v>0</v>
      </c>
    </row>
    <row r="48" spans="2:16" hidden="1" outlineLevel="1" x14ac:dyDescent="0.25">
      <c r="B48" s="26" t="str">
        <f>'תחזית רווה'!B48</f>
        <v>הוצאות שכר 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>
        <f>SUM(C48:N48)</f>
        <v>0</v>
      </c>
      <c r="P48" s="42">
        <f>IFERROR(O48/(COUNTA(C48:N48)),0)</f>
        <v>0</v>
      </c>
    </row>
    <row r="49" spans="2:16" hidden="1" outlineLevel="1" x14ac:dyDescent="0.25">
      <c r="B49" s="26" t="str">
        <f>'תחזית רווה'!B49</f>
        <v>%</v>
      </c>
      <c r="C49" s="11">
        <f>IFERROR(C48/C$5,"")</f>
        <v>0</v>
      </c>
      <c r="D49" s="11">
        <f t="shared" ref="D49:P49" si="25">IFERROR(D48/D$5,"")</f>
        <v>0</v>
      </c>
      <c r="E49" s="11">
        <f t="shared" si="25"/>
        <v>0</v>
      </c>
      <c r="F49" s="11">
        <f t="shared" si="25"/>
        <v>0</v>
      </c>
      <c r="G49" s="11">
        <f t="shared" si="25"/>
        <v>0</v>
      </c>
      <c r="H49" s="11">
        <f t="shared" si="25"/>
        <v>0</v>
      </c>
      <c r="I49" s="11">
        <f t="shared" si="25"/>
        <v>0</v>
      </c>
      <c r="J49" s="11">
        <f t="shared" si="25"/>
        <v>0</v>
      </c>
      <c r="K49" s="11">
        <f t="shared" si="25"/>
        <v>0</v>
      </c>
      <c r="L49" s="11">
        <f t="shared" si="25"/>
        <v>0</v>
      </c>
      <c r="M49" s="11">
        <f t="shared" si="25"/>
        <v>0</v>
      </c>
      <c r="N49" s="11">
        <f t="shared" si="25"/>
        <v>0</v>
      </c>
      <c r="O49" s="14">
        <f t="shared" si="25"/>
        <v>0</v>
      </c>
      <c r="P49" s="27">
        <f t="shared" si="25"/>
        <v>0</v>
      </c>
    </row>
    <row r="50" spans="2:16" hidden="1" outlineLevel="1" x14ac:dyDescent="0.25">
      <c r="B50" s="26" t="str">
        <f>'תחזית רווה'!B50</f>
        <v>הוצאות שכר 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10">
        <f>SUM(C50:N50)</f>
        <v>0</v>
      </c>
      <c r="P50" s="42">
        <f>IFERROR(O50/(COUNTA(C50:N50)),0)</f>
        <v>0</v>
      </c>
    </row>
    <row r="51" spans="2:16" hidden="1" outlineLevel="1" x14ac:dyDescent="0.25">
      <c r="B51" s="26" t="str">
        <f>'תחזית רווה'!B51</f>
        <v>%</v>
      </c>
      <c r="C51" s="11">
        <f>IFERROR(C50/C$5,"")</f>
        <v>0</v>
      </c>
      <c r="D51" s="11">
        <f t="shared" ref="D51:P51" si="26">IFERROR(D50/D$5,"")</f>
        <v>0</v>
      </c>
      <c r="E51" s="11">
        <f t="shared" si="26"/>
        <v>0</v>
      </c>
      <c r="F51" s="11">
        <f t="shared" si="26"/>
        <v>0</v>
      </c>
      <c r="G51" s="11">
        <f t="shared" si="26"/>
        <v>0</v>
      </c>
      <c r="H51" s="11">
        <f t="shared" si="26"/>
        <v>0</v>
      </c>
      <c r="I51" s="11">
        <f t="shared" si="26"/>
        <v>0</v>
      </c>
      <c r="J51" s="11">
        <f t="shared" si="26"/>
        <v>0</v>
      </c>
      <c r="K51" s="11">
        <f t="shared" si="26"/>
        <v>0</v>
      </c>
      <c r="L51" s="11">
        <f t="shared" si="26"/>
        <v>0</v>
      </c>
      <c r="M51" s="11">
        <f t="shared" si="26"/>
        <v>0</v>
      </c>
      <c r="N51" s="11">
        <f t="shared" si="26"/>
        <v>0</v>
      </c>
      <c r="O51" s="14">
        <f t="shared" si="26"/>
        <v>0</v>
      </c>
      <c r="P51" s="27">
        <f t="shared" si="26"/>
        <v>0</v>
      </c>
    </row>
    <row r="52" spans="2:16" collapsed="1" x14ac:dyDescent="0.25">
      <c r="B52" s="43" t="str">
        <f>'תחזית רווה'!B52</f>
        <v>הוצאות קבועות</v>
      </c>
      <c r="C52" s="15">
        <f>'קבועות 19 - יעד'!C5</f>
        <v>25735</v>
      </c>
      <c r="D52" s="15">
        <f>'קבועות 19 - יעד'!D5</f>
        <v>25735</v>
      </c>
      <c r="E52" s="15">
        <f>'קבועות 19 - יעד'!E5</f>
        <v>25735</v>
      </c>
      <c r="F52" s="15">
        <f>'קבועות 19 - יעד'!F5</f>
        <v>25735</v>
      </c>
      <c r="G52" s="15">
        <f>'קבועות 19 - יעד'!G5</f>
        <v>25735</v>
      </c>
      <c r="H52" s="15">
        <f>'קבועות 19 - יעד'!H5</f>
        <v>25735</v>
      </c>
      <c r="I52" s="15">
        <f>'קבועות 19 - יעד'!I5</f>
        <v>25735</v>
      </c>
      <c r="J52" s="15">
        <f>'קבועות 19 - יעד'!J5</f>
        <v>25735</v>
      </c>
      <c r="K52" s="15">
        <f>'קבועות 19 - יעד'!K5</f>
        <v>25735</v>
      </c>
      <c r="L52" s="15">
        <f>'קבועות 19 - יעד'!L5</f>
        <v>25735</v>
      </c>
      <c r="M52" s="15">
        <f>'קבועות 19 - יעד'!M5</f>
        <v>25735</v>
      </c>
      <c r="N52" s="15">
        <f>'קבועות 19 - יעד'!N5</f>
        <v>25735</v>
      </c>
      <c r="O52" s="16">
        <f>SUM(C52:N52)</f>
        <v>308820</v>
      </c>
      <c r="P52" s="44">
        <f>IFERROR(O52/(12-COUNTIF(C52:N52,0)),0)</f>
        <v>25735</v>
      </c>
    </row>
    <row r="53" spans="2:16" x14ac:dyDescent="0.25">
      <c r="B53" s="26" t="str">
        <f>'תחזית רווה'!B53</f>
        <v>%</v>
      </c>
      <c r="C53" s="11">
        <f>IFERROR(C52/C$5,"")</f>
        <v>0.12254761904761904</v>
      </c>
      <c r="D53" s="11">
        <f t="shared" ref="D53:P53" si="27">IFERROR(D52/D$5,"")</f>
        <v>0.11697727272727272</v>
      </c>
      <c r="E53" s="11">
        <f t="shared" si="27"/>
        <v>0.12254761904761904</v>
      </c>
      <c r="F53" s="11">
        <f t="shared" si="27"/>
        <v>0.12254761904761904</v>
      </c>
      <c r="G53" s="11">
        <f t="shared" si="27"/>
        <v>0.12254761904761904</v>
      </c>
      <c r="H53" s="11">
        <f t="shared" si="27"/>
        <v>0.12867500000000001</v>
      </c>
      <c r="I53" s="11">
        <f t="shared" si="27"/>
        <v>0.13544736842105262</v>
      </c>
      <c r="J53" s="11">
        <f t="shared" si="27"/>
        <v>0.14297222222222222</v>
      </c>
      <c r="K53" s="11">
        <f t="shared" si="27"/>
        <v>0.13544736842105262</v>
      </c>
      <c r="L53" s="11">
        <f t="shared" si="27"/>
        <v>0.12867500000000001</v>
      </c>
      <c r="M53" s="11">
        <f t="shared" si="27"/>
        <v>0.11697727272727272</v>
      </c>
      <c r="N53" s="11">
        <f t="shared" si="27"/>
        <v>0.11697727272727272</v>
      </c>
      <c r="O53" s="14">
        <f t="shared" si="27"/>
        <v>0.12553658536585366</v>
      </c>
      <c r="P53" s="27">
        <f t="shared" si="27"/>
        <v>0.12553658536585366</v>
      </c>
    </row>
    <row r="54" spans="2:16" collapsed="1" x14ac:dyDescent="0.25">
      <c r="B54" s="43" t="str">
        <f>'תחזית רווה'!B54</f>
        <v>מימון</v>
      </c>
      <c r="C54" s="15">
        <f>C5*1.5%</f>
        <v>3150</v>
      </c>
      <c r="D54" s="15">
        <f t="shared" ref="D54:N54" si="28">D5*1.5%</f>
        <v>3300</v>
      </c>
      <c r="E54" s="15">
        <f t="shared" si="28"/>
        <v>3150</v>
      </c>
      <c r="F54" s="15">
        <f t="shared" si="28"/>
        <v>3150</v>
      </c>
      <c r="G54" s="15">
        <f t="shared" si="28"/>
        <v>3150</v>
      </c>
      <c r="H54" s="15">
        <f t="shared" si="28"/>
        <v>3000</v>
      </c>
      <c r="I54" s="15">
        <f t="shared" si="28"/>
        <v>2850</v>
      </c>
      <c r="J54" s="15">
        <f t="shared" si="28"/>
        <v>2700</v>
      </c>
      <c r="K54" s="15">
        <f t="shared" si="28"/>
        <v>2850</v>
      </c>
      <c r="L54" s="15">
        <f t="shared" si="28"/>
        <v>3000</v>
      </c>
      <c r="M54" s="15">
        <f t="shared" si="28"/>
        <v>3300</v>
      </c>
      <c r="N54" s="15">
        <f t="shared" si="28"/>
        <v>3300</v>
      </c>
      <c r="O54" s="16">
        <f>SUM(C54:N54)</f>
        <v>36900</v>
      </c>
      <c r="P54" s="44">
        <f>IFERROR((O54/COUNTA(C54:N54)),"")</f>
        <v>3075</v>
      </c>
    </row>
    <row r="55" spans="2:16" x14ac:dyDescent="0.25">
      <c r="B55" s="26" t="str">
        <f>'תחזית רווה'!B55</f>
        <v>%</v>
      </c>
      <c r="C55" s="11">
        <f>IFERROR(C54/C$5,"")</f>
        <v>1.4999999999999999E-2</v>
      </c>
      <c r="D55" s="11">
        <f t="shared" ref="D55:P55" si="29">IFERROR(D54/D$5,"")</f>
        <v>1.4999999999999999E-2</v>
      </c>
      <c r="E55" s="11">
        <f t="shared" si="29"/>
        <v>1.4999999999999999E-2</v>
      </c>
      <c r="F55" s="11">
        <f t="shared" si="29"/>
        <v>1.4999999999999999E-2</v>
      </c>
      <c r="G55" s="11">
        <f t="shared" si="29"/>
        <v>1.4999999999999999E-2</v>
      </c>
      <c r="H55" s="11">
        <f t="shared" si="29"/>
        <v>1.4999999999999999E-2</v>
      </c>
      <c r="I55" s="11">
        <f t="shared" si="29"/>
        <v>1.4999999999999999E-2</v>
      </c>
      <c r="J55" s="11">
        <f t="shared" si="29"/>
        <v>1.4999999999999999E-2</v>
      </c>
      <c r="K55" s="11">
        <f t="shared" si="29"/>
        <v>1.4999999999999999E-2</v>
      </c>
      <c r="L55" s="11">
        <f t="shared" si="29"/>
        <v>1.4999999999999999E-2</v>
      </c>
      <c r="M55" s="11">
        <f t="shared" si="29"/>
        <v>1.4999999999999999E-2</v>
      </c>
      <c r="N55" s="11">
        <f t="shared" si="29"/>
        <v>1.4999999999999999E-2</v>
      </c>
      <c r="O55" s="14">
        <f t="shared" si="29"/>
        <v>1.4999999999999999E-2</v>
      </c>
      <c r="P55" s="27">
        <f t="shared" si="29"/>
        <v>1.4999999999999999E-2</v>
      </c>
    </row>
    <row r="56" spans="2:16" collapsed="1" x14ac:dyDescent="0.25">
      <c r="B56" s="43" t="str">
        <f>'תחזית רווה'!B56</f>
        <v>סה"כ הוצאות</v>
      </c>
      <c r="C56" s="15">
        <f>C54+C52+C34+C16</f>
        <v>133045</v>
      </c>
      <c r="D56" s="15">
        <f t="shared" ref="D56:N56" si="30">D54+D52+D34+D16</f>
        <v>133795</v>
      </c>
      <c r="E56" s="15">
        <f t="shared" si="30"/>
        <v>133045</v>
      </c>
      <c r="F56" s="15">
        <f t="shared" si="30"/>
        <v>133045</v>
      </c>
      <c r="G56" s="15">
        <f t="shared" si="30"/>
        <v>133045</v>
      </c>
      <c r="H56" s="15">
        <f t="shared" si="30"/>
        <v>130095</v>
      </c>
      <c r="I56" s="15">
        <f t="shared" si="30"/>
        <v>130945</v>
      </c>
      <c r="J56" s="15">
        <f t="shared" si="30"/>
        <v>127795</v>
      </c>
      <c r="K56" s="15">
        <f t="shared" si="30"/>
        <v>130945</v>
      </c>
      <c r="L56" s="15">
        <f t="shared" si="30"/>
        <v>130095</v>
      </c>
      <c r="M56" s="15">
        <f t="shared" si="30"/>
        <v>133795</v>
      </c>
      <c r="N56" s="15">
        <f t="shared" si="30"/>
        <v>133795</v>
      </c>
      <c r="O56" s="16">
        <f>SUM(C56:N56)</f>
        <v>1583440</v>
      </c>
      <c r="P56" s="44">
        <f>IFERROR(O56/(12-COUNTIF(C56:N56,0)),0)</f>
        <v>131953.33333333334</v>
      </c>
    </row>
    <row r="57" spans="2:16" x14ac:dyDescent="0.25">
      <c r="B57" s="26" t="str">
        <f>'תחזית רווה'!B57</f>
        <v>%</v>
      </c>
      <c r="C57" s="11">
        <f>IFERROR(C56/C$5,"")</f>
        <v>0.63354761904761903</v>
      </c>
      <c r="D57" s="11">
        <f t="shared" ref="D57:P57" si="31">IFERROR(D56/D$5,"")</f>
        <v>0.60815909090909093</v>
      </c>
      <c r="E57" s="11">
        <f t="shared" si="31"/>
        <v>0.63354761904761903</v>
      </c>
      <c r="F57" s="11">
        <f t="shared" si="31"/>
        <v>0.63354761904761903</v>
      </c>
      <c r="G57" s="11">
        <f t="shared" si="31"/>
        <v>0.63354761904761903</v>
      </c>
      <c r="H57" s="11">
        <f t="shared" si="31"/>
        <v>0.65047500000000003</v>
      </c>
      <c r="I57" s="11">
        <f t="shared" si="31"/>
        <v>0.68918421052631584</v>
      </c>
      <c r="J57" s="11">
        <f t="shared" si="31"/>
        <v>0.70997222222222223</v>
      </c>
      <c r="K57" s="11">
        <f t="shared" si="31"/>
        <v>0.68918421052631584</v>
      </c>
      <c r="L57" s="11">
        <f t="shared" si="31"/>
        <v>0.65047500000000003</v>
      </c>
      <c r="M57" s="11">
        <f t="shared" si="31"/>
        <v>0.60815909090909093</v>
      </c>
      <c r="N57" s="11">
        <f t="shared" si="31"/>
        <v>0.60815909090909093</v>
      </c>
      <c r="O57" s="14">
        <f t="shared" si="31"/>
        <v>0.64367479674796746</v>
      </c>
      <c r="P57" s="27">
        <f t="shared" si="31"/>
        <v>0.64367479674796757</v>
      </c>
    </row>
    <row r="58" spans="2:16" collapsed="1" x14ac:dyDescent="0.25">
      <c r="B58" s="43" t="str">
        <f>'תחזית רווה'!B58</f>
        <v>רווח לפני מס</v>
      </c>
      <c r="C58" s="15">
        <f t="shared" ref="C58:N58" si="32">C5-C56</f>
        <v>76955</v>
      </c>
      <c r="D58" s="15">
        <f t="shared" si="32"/>
        <v>86205</v>
      </c>
      <c r="E58" s="15">
        <f t="shared" si="32"/>
        <v>76955</v>
      </c>
      <c r="F58" s="15">
        <f t="shared" si="32"/>
        <v>76955</v>
      </c>
      <c r="G58" s="15">
        <f t="shared" si="32"/>
        <v>76955</v>
      </c>
      <c r="H58" s="15">
        <f t="shared" si="32"/>
        <v>69905</v>
      </c>
      <c r="I58" s="15">
        <f t="shared" si="32"/>
        <v>59055</v>
      </c>
      <c r="J58" s="15">
        <f t="shared" si="32"/>
        <v>52205</v>
      </c>
      <c r="K58" s="15">
        <f t="shared" si="32"/>
        <v>59055</v>
      </c>
      <c r="L58" s="15">
        <f t="shared" si="32"/>
        <v>69905</v>
      </c>
      <c r="M58" s="15">
        <f t="shared" si="32"/>
        <v>86205</v>
      </c>
      <c r="N58" s="15">
        <f t="shared" si="32"/>
        <v>86205</v>
      </c>
      <c r="O58" s="16">
        <f>SUM(C58:N58)</f>
        <v>876560</v>
      </c>
      <c r="P58" s="44">
        <f>IFERROR(O58/(12-COUNTIF(C58:N58,0)),0)</f>
        <v>73046.666666666672</v>
      </c>
    </row>
    <row r="59" spans="2:16" s="13" customFormat="1" ht="14" thickBot="1" x14ac:dyDescent="0.3">
      <c r="B59" s="29" t="str">
        <f>'תחזית רווה'!B59</f>
        <v>%</v>
      </c>
      <c r="C59" s="45">
        <f>IFERROR(C58/C$5,"")</f>
        <v>0.36645238095238097</v>
      </c>
      <c r="D59" s="45">
        <f t="shared" ref="D59:P59" si="33">IFERROR(D58/D$5,"")</f>
        <v>0.39184090909090907</v>
      </c>
      <c r="E59" s="45">
        <f t="shared" si="33"/>
        <v>0.36645238095238097</v>
      </c>
      <c r="F59" s="45">
        <f t="shared" si="33"/>
        <v>0.36645238095238097</v>
      </c>
      <c r="G59" s="45">
        <f t="shared" si="33"/>
        <v>0.36645238095238097</v>
      </c>
      <c r="H59" s="45">
        <f t="shared" si="33"/>
        <v>0.34952499999999997</v>
      </c>
      <c r="I59" s="45">
        <f t="shared" si="33"/>
        <v>0.31081578947368421</v>
      </c>
      <c r="J59" s="45">
        <f t="shared" si="33"/>
        <v>0.29002777777777777</v>
      </c>
      <c r="K59" s="45">
        <f t="shared" si="33"/>
        <v>0.31081578947368421</v>
      </c>
      <c r="L59" s="45">
        <f t="shared" si="33"/>
        <v>0.34952499999999997</v>
      </c>
      <c r="M59" s="45">
        <f t="shared" si="33"/>
        <v>0.39184090909090907</v>
      </c>
      <c r="N59" s="45">
        <f t="shared" si="33"/>
        <v>0.39184090909090907</v>
      </c>
      <c r="O59" s="46">
        <f t="shared" si="33"/>
        <v>0.35632520325203254</v>
      </c>
      <c r="P59" s="30">
        <f t="shared" si="33"/>
        <v>0.35632520325203254</v>
      </c>
    </row>
    <row r="60" spans="2:16" x14ac:dyDescent="0.25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</row>
    <row r="61" spans="2:16" ht="14" thickBot="1" x14ac:dyDescent="0.3"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3"/>
      <c r="O61" s="13" t="s">
        <v>16</v>
      </c>
      <c r="P61" s="19">
        <f>IFERROR((P34+P52)/(100%-P17-P55),"")</f>
        <v>101112.15817771869</v>
      </c>
    </row>
    <row r="62" spans="2:16" ht="14" thickTop="1" x14ac:dyDescent="0.25">
      <c r="B62" s="13" t="s">
        <v>22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8"/>
      <c r="P62" s="17"/>
    </row>
    <row r="63" spans="2:16" ht="14" thickBot="1" x14ac:dyDescent="0.3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  <c r="P63" s="17"/>
    </row>
    <row r="64" spans="2:16" collapsed="1" x14ac:dyDescent="0.25">
      <c r="B64" s="47" t="e">
        <f>'תחזית רווה'!#REF!</f>
        <v>#REF!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9">
        <f>SUM(C64:N64)</f>
        <v>0</v>
      </c>
      <c r="P64" s="50">
        <f>IFERROR(O64/(12-COUNTIF($C$5:$N$5,0)),0)</f>
        <v>0</v>
      </c>
    </row>
    <row r="65" spans="2:16" x14ac:dyDescent="0.25">
      <c r="B65" s="26" t="e">
        <f>'תחזית רווה'!#REF!</f>
        <v>#REF!</v>
      </c>
      <c r="C65" s="11">
        <f t="shared" ref="C65:P65" si="34">IFERROR(C64/C$5,"")</f>
        <v>0</v>
      </c>
      <c r="D65" s="11">
        <f t="shared" si="34"/>
        <v>0</v>
      </c>
      <c r="E65" s="11">
        <f t="shared" si="34"/>
        <v>0</v>
      </c>
      <c r="F65" s="11">
        <f t="shared" si="34"/>
        <v>0</v>
      </c>
      <c r="G65" s="11">
        <f t="shared" si="34"/>
        <v>0</v>
      </c>
      <c r="H65" s="11">
        <f t="shared" si="34"/>
        <v>0</v>
      </c>
      <c r="I65" s="11">
        <f t="shared" si="34"/>
        <v>0</v>
      </c>
      <c r="J65" s="11">
        <f t="shared" si="34"/>
        <v>0</v>
      </c>
      <c r="K65" s="11">
        <f t="shared" si="34"/>
        <v>0</v>
      </c>
      <c r="L65" s="11">
        <f t="shared" si="34"/>
        <v>0</v>
      </c>
      <c r="M65" s="11">
        <f t="shared" si="34"/>
        <v>0</v>
      </c>
      <c r="N65" s="11">
        <f t="shared" si="34"/>
        <v>0</v>
      </c>
      <c r="O65" s="11">
        <f t="shared" si="34"/>
        <v>0</v>
      </c>
      <c r="P65" s="27">
        <f t="shared" si="34"/>
        <v>0</v>
      </c>
    </row>
    <row r="66" spans="2:16" hidden="1" outlineLevel="1" collapsed="1" x14ac:dyDescent="0.25">
      <c r="B66" s="43" t="e">
        <f>'תחזית רווה'!#REF!</f>
        <v>#REF!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6">
        <f>SUM(C66:N66)</f>
        <v>0</v>
      </c>
      <c r="P66" s="44">
        <f>IFERROR(O66/(12-COUNTIF($C$5:$N$5,0)),0)</f>
        <v>0</v>
      </c>
    </row>
    <row r="67" spans="2:16" hidden="1" outlineLevel="1" x14ac:dyDescent="0.25">
      <c r="B67" s="26" t="e">
        <f>'תחזית רווה'!#REF!</f>
        <v>#REF!</v>
      </c>
      <c r="C67" s="11">
        <f t="shared" ref="C67:P67" si="35">IFERROR(C66/C$5,"")</f>
        <v>0</v>
      </c>
      <c r="D67" s="11">
        <f t="shared" si="35"/>
        <v>0</v>
      </c>
      <c r="E67" s="11">
        <f t="shared" si="35"/>
        <v>0</v>
      </c>
      <c r="F67" s="11">
        <f t="shared" si="35"/>
        <v>0</v>
      </c>
      <c r="G67" s="11">
        <f t="shared" si="35"/>
        <v>0</v>
      </c>
      <c r="H67" s="11">
        <f t="shared" si="35"/>
        <v>0</v>
      </c>
      <c r="I67" s="11">
        <f t="shared" si="35"/>
        <v>0</v>
      </c>
      <c r="J67" s="11">
        <f t="shared" si="35"/>
        <v>0</v>
      </c>
      <c r="K67" s="11">
        <f t="shared" si="35"/>
        <v>0</v>
      </c>
      <c r="L67" s="11">
        <f t="shared" si="35"/>
        <v>0</v>
      </c>
      <c r="M67" s="11">
        <f t="shared" si="35"/>
        <v>0</v>
      </c>
      <c r="N67" s="11">
        <f t="shared" si="35"/>
        <v>0</v>
      </c>
      <c r="O67" s="11">
        <f t="shared" si="35"/>
        <v>0</v>
      </c>
      <c r="P67" s="27">
        <f t="shared" si="35"/>
        <v>0</v>
      </c>
    </row>
    <row r="68" spans="2:16" hidden="1" outlineLevel="1" collapsed="1" x14ac:dyDescent="0.25">
      <c r="B68" s="43" t="e">
        <f>'תחזית רווה'!#REF!</f>
        <v>#REF!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6">
        <f>SUM(C68:N68)</f>
        <v>0</v>
      </c>
      <c r="P68" s="44">
        <f>IFERROR(O68/(12-COUNTIF($C$5:$N$5,0)),0)</f>
        <v>0</v>
      </c>
    </row>
    <row r="69" spans="2:16" hidden="1" outlineLevel="1" x14ac:dyDescent="0.25">
      <c r="B69" s="26" t="e">
        <f>'תחזית רווה'!#REF!</f>
        <v>#REF!</v>
      </c>
      <c r="C69" s="11">
        <f t="shared" ref="C69:P77" si="36">IFERROR(C68/C$5,"")</f>
        <v>0</v>
      </c>
      <c r="D69" s="11">
        <f t="shared" si="36"/>
        <v>0</v>
      </c>
      <c r="E69" s="11">
        <f t="shared" si="36"/>
        <v>0</v>
      </c>
      <c r="F69" s="11">
        <f t="shared" si="36"/>
        <v>0</v>
      </c>
      <c r="G69" s="11">
        <f t="shared" si="36"/>
        <v>0</v>
      </c>
      <c r="H69" s="11">
        <f t="shared" si="36"/>
        <v>0</v>
      </c>
      <c r="I69" s="11">
        <f t="shared" si="36"/>
        <v>0</v>
      </c>
      <c r="J69" s="11">
        <f t="shared" si="36"/>
        <v>0</v>
      </c>
      <c r="K69" s="11">
        <f t="shared" si="36"/>
        <v>0</v>
      </c>
      <c r="L69" s="11">
        <f t="shared" si="36"/>
        <v>0</v>
      </c>
      <c r="M69" s="11">
        <f t="shared" si="36"/>
        <v>0</v>
      </c>
      <c r="N69" s="11">
        <f t="shared" si="36"/>
        <v>0</v>
      </c>
      <c r="O69" s="11">
        <f t="shared" si="36"/>
        <v>0</v>
      </c>
      <c r="P69" s="27">
        <f t="shared" si="36"/>
        <v>0</v>
      </c>
    </row>
    <row r="70" spans="2:16" hidden="1" outlineLevel="1" collapsed="1" x14ac:dyDescent="0.25">
      <c r="B70" s="43" t="e">
        <f>'תחזית רווה'!#REF!</f>
        <v>#REF!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6">
        <f>SUM(C70:N70)</f>
        <v>0</v>
      </c>
      <c r="P70" s="44">
        <f>IFERROR(O70/(12-COUNTIF($C$5:$N$5,0)),0)</f>
        <v>0</v>
      </c>
    </row>
    <row r="71" spans="2:16" hidden="1" outlineLevel="1" x14ac:dyDescent="0.25">
      <c r="B71" s="26" t="e">
        <f>'תחזית רווה'!#REF!</f>
        <v>#REF!</v>
      </c>
      <c r="C71" s="11">
        <f t="shared" si="36"/>
        <v>0</v>
      </c>
      <c r="D71" s="11">
        <f t="shared" si="36"/>
        <v>0</v>
      </c>
      <c r="E71" s="11">
        <f t="shared" si="36"/>
        <v>0</v>
      </c>
      <c r="F71" s="11">
        <f t="shared" si="36"/>
        <v>0</v>
      </c>
      <c r="G71" s="11">
        <f t="shared" si="36"/>
        <v>0</v>
      </c>
      <c r="H71" s="11">
        <f t="shared" si="36"/>
        <v>0</v>
      </c>
      <c r="I71" s="11">
        <f t="shared" si="36"/>
        <v>0</v>
      </c>
      <c r="J71" s="11">
        <f t="shared" si="36"/>
        <v>0</v>
      </c>
      <c r="K71" s="11">
        <f t="shared" si="36"/>
        <v>0</v>
      </c>
      <c r="L71" s="11">
        <f t="shared" si="36"/>
        <v>0</v>
      </c>
      <c r="M71" s="11">
        <f t="shared" si="36"/>
        <v>0</v>
      </c>
      <c r="N71" s="11">
        <f t="shared" si="36"/>
        <v>0</v>
      </c>
      <c r="O71" s="11">
        <f t="shared" si="36"/>
        <v>0</v>
      </c>
      <c r="P71" s="27">
        <f t="shared" si="36"/>
        <v>0</v>
      </c>
    </row>
    <row r="72" spans="2:16" hidden="1" outlineLevel="1" collapsed="1" x14ac:dyDescent="0.25">
      <c r="B72" s="43" t="e">
        <f>'תחזית רווה'!#REF!</f>
        <v>#REF!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6">
        <f>SUM(C72:N72)</f>
        <v>0</v>
      </c>
      <c r="P72" s="44">
        <f>IFERROR(O72/(12-COUNTIF($C$5:$N$5,0)),0)</f>
        <v>0</v>
      </c>
    </row>
    <row r="73" spans="2:16" hidden="1" outlineLevel="1" x14ac:dyDescent="0.25">
      <c r="B73" s="26" t="e">
        <f>'תחזית רווה'!#REF!</f>
        <v>#REF!</v>
      </c>
      <c r="C73" s="11">
        <f t="shared" si="36"/>
        <v>0</v>
      </c>
      <c r="D73" s="11">
        <f t="shared" si="36"/>
        <v>0</v>
      </c>
      <c r="E73" s="11">
        <f t="shared" si="36"/>
        <v>0</v>
      </c>
      <c r="F73" s="11">
        <f t="shared" si="36"/>
        <v>0</v>
      </c>
      <c r="G73" s="11">
        <f t="shared" si="36"/>
        <v>0</v>
      </c>
      <c r="H73" s="11">
        <f t="shared" si="36"/>
        <v>0</v>
      </c>
      <c r="I73" s="11">
        <f t="shared" si="36"/>
        <v>0</v>
      </c>
      <c r="J73" s="11">
        <f t="shared" si="36"/>
        <v>0</v>
      </c>
      <c r="K73" s="11">
        <f t="shared" si="36"/>
        <v>0</v>
      </c>
      <c r="L73" s="11">
        <f t="shared" si="36"/>
        <v>0</v>
      </c>
      <c r="M73" s="11">
        <f t="shared" si="36"/>
        <v>0</v>
      </c>
      <c r="N73" s="11">
        <f t="shared" si="36"/>
        <v>0</v>
      </c>
      <c r="O73" s="11">
        <f t="shared" si="36"/>
        <v>0</v>
      </c>
      <c r="P73" s="27">
        <f t="shared" si="36"/>
        <v>0</v>
      </c>
    </row>
    <row r="74" spans="2:16" hidden="1" outlineLevel="1" collapsed="1" x14ac:dyDescent="0.25">
      <c r="B74" s="43" t="e">
        <f>'תחזית רווה'!#REF!</f>
        <v>#REF!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6">
        <f>SUM(C74:N74)</f>
        <v>0</v>
      </c>
      <c r="P74" s="44">
        <f>IFERROR(O74/(12-COUNTIF($C$5:$N$5,0)),0)</f>
        <v>0</v>
      </c>
    </row>
    <row r="75" spans="2:16" hidden="1" outlineLevel="1" x14ac:dyDescent="0.25">
      <c r="B75" s="26" t="e">
        <f>'תחזית רווה'!#REF!</f>
        <v>#REF!</v>
      </c>
      <c r="C75" s="11">
        <f t="shared" ref="C75:P75" si="37">IFERROR(C74/C$5,"")</f>
        <v>0</v>
      </c>
      <c r="D75" s="11">
        <f t="shared" si="37"/>
        <v>0</v>
      </c>
      <c r="E75" s="11">
        <f t="shared" si="37"/>
        <v>0</v>
      </c>
      <c r="F75" s="11">
        <f t="shared" si="37"/>
        <v>0</v>
      </c>
      <c r="G75" s="11">
        <f t="shared" si="37"/>
        <v>0</v>
      </c>
      <c r="H75" s="11">
        <f t="shared" si="37"/>
        <v>0</v>
      </c>
      <c r="I75" s="11">
        <f t="shared" si="37"/>
        <v>0</v>
      </c>
      <c r="J75" s="11">
        <f t="shared" si="37"/>
        <v>0</v>
      </c>
      <c r="K75" s="11">
        <f t="shared" si="37"/>
        <v>0</v>
      </c>
      <c r="L75" s="11">
        <f t="shared" si="37"/>
        <v>0</v>
      </c>
      <c r="M75" s="11">
        <f t="shared" si="37"/>
        <v>0</v>
      </c>
      <c r="N75" s="11">
        <f t="shared" si="37"/>
        <v>0</v>
      </c>
      <c r="O75" s="11">
        <f t="shared" si="37"/>
        <v>0</v>
      </c>
      <c r="P75" s="27">
        <f t="shared" si="37"/>
        <v>0</v>
      </c>
    </row>
    <row r="76" spans="2:16" hidden="1" outlineLevel="1" collapsed="1" x14ac:dyDescent="0.25">
      <c r="B76" s="43" t="e">
        <f>'תחזית רווה'!#REF!</f>
        <v>#REF!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6">
        <f>SUM(C76:N76)</f>
        <v>0</v>
      </c>
      <c r="P76" s="44">
        <f>IFERROR(O76/(12-COUNTIF($C$5:$N$5,0)),0)</f>
        <v>0</v>
      </c>
    </row>
    <row r="77" spans="2:16" hidden="1" outlineLevel="1" x14ac:dyDescent="0.25">
      <c r="B77" s="26" t="e">
        <f>'תחזית רווה'!#REF!</f>
        <v>#REF!</v>
      </c>
      <c r="C77" s="11">
        <f t="shared" si="36"/>
        <v>0</v>
      </c>
      <c r="D77" s="11">
        <f t="shared" si="36"/>
        <v>0</v>
      </c>
      <c r="E77" s="11">
        <f t="shared" si="36"/>
        <v>0</v>
      </c>
      <c r="F77" s="11">
        <f t="shared" si="36"/>
        <v>0</v>
      </c>
      <c r="G77" s="11">
        <f t="shared" si="36"/>
        <v>0</v>
      </c>
      <c r="H77" s="11">
        <f t="shared" si="36"/>
        <v>0</v>
      </c>
      <c r="I77" s="11">
        <f t="shared" si="36"/>
        <v>0</v>
      </c>
      <c r="J77" s="11">
        <f t="shared" si="36"/>
        <v>0</v>
      </c>
      <c r="K77" s="11">
        <f t="shared" si="36"/>
        <v>0</v>
      </c>
      <c r="L77" s="11">
        <f t="shared" si="36"/>
        <v>0</v>
      </c>
      <c r="M77" s="11">
        <f t="shared" si="36"/>
        <v>0</v>
      </c>
      <c r="N77" s="11">
        <f t="shared" si="36"/>
        <v>0</v>
      </c>
      <c r="O77" s="11">
        <f t="shared" si="36"/>
        <v>0</v>
      </c>
      <c r="P77" s="27">
        <f t="shared" si="36"/>
        <v>0</v>
      </c>
    </row>
    <row r="78" spans="2:16" hidden="1" outlineLevel="1" collapsed="1" x14ac:dyDescent="0.25">
      <c r="B78" s="43" t="e">
        <f>'תחזית רווה'!#REF!</f>
        <v>#REF!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6">
        <f>SUM(C78:N78)</f>
        <v>0</v>
      </c>
      <c r="P78" s="44">
        <f>IFERROR(O78/(12-COUNTIF($C$5:$N$5,0)),0)</f>
        <v>0</v>
      </c>
    </row>
    <row r="79" spans="2:16" hidden="1" outlineLevel="1" x14ac:dyDescent="0.25">
      <c r="B79" s="26" t="e">
        <f>'תחזית רווה'!#REF!</f>
        <v>#REF!</v>
      </c>
      <c r="C79" s="11">
        <f t="shared" ref="C79:P79" si="38">IFERROR(C78/C$5,"")</f>
        <v>0</v>
      </c>
      <c r="D79" s="11">
        <f t="shared" si="38"/>
        <v>0</v>
      </c>
      <c r="E79" s="11">
        <f t="shared" si="38"/>
        <v>0</v>
      </c>
      <c r="F79" s="11">
        <f t="shared" si="38"/>
        <v>0</v>
      </c>
      <c r="G79" s="11">
        <f t="shared" si="38"/>
        <v>0</v>
      </c>
      <c r="H79" s="11">
        <f t="shared" si="38"/>
        <v>0</v>
      </c>
      <c r="I79" s="11">
        <f t="shared" si="38"/>
        <v>0</v>
      </c>
      <c r="J79" s="11">
        <f t="shared" si="38"/>
        <v>0</v>
      </c>
      <c r="K79" s="11">
        <f t="shared" si="38"/>
        <v>0</v>
      </c>
      <c r="L79" s="11">
        <f t="shared" si="38"/>
        <v>0</v>
      </c>
      <c r="M79" s="11">
        <f t="shared" si="38"/>
        <v>0</v>
      </c>
      <c r="N79" s="11">
        <f t="shared" si="38"/>
        <v>0</v>
      </c>
      <c r="O79" s="11">
        <f t="shared" si="38"/>
        <v>0</v>
      </c>
      <c r="P79" s="27">
        <f t="shared" si="38"/>
        <v>0</v>
      </c>
    </row>
    <row r="80" spans="2:16" hidden="1" outlineLevel="1" collapsed="1" x14ac:dyDescent="0.25">
      <c r="B80" s="43" t="e">
        <f>'תחזית רווה'!#REF!</f>
        <v>#REF!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6">
        <f>SUM(C80:N80)</f>
        <v>0</v>
      </c>
      <c r="P80" s="44">
        <f>IFERROR(O80/(12-COUNTIF($C$5:$N$5,0)),0)</f>
        <v>0</v>
      </c>
    </row>
    <row r="81" spans="2:16" hidden="1" outlineLevel="1" x14ac:dyDescent="0.25">
      <c r="B81" s="26" t="e">
        <f>'תחזית רווה'!#REF!</f>
        <v>#REF!</v>
      </c>
      <c r="C81" s="11">
        <f t="shared" ref="C81:P81" si="39">IFERROR(C80/C$5,"")</f>
        <v>0</v>
      </c>
      <c r="D81" s="11">
        <f t="shared" si="39"/>
        <v>0</v>
      </c>
      <c r="E81" s="11">
        <f t="shared" si="39"/>
        <v>0</v>
      </c>
      <c r="F81" s="11">
        <f t="shared" si="39"/>
        <v>0</v>
      </c>
      <c r="G81" s="11">
        <f t="shared" si="39"/>
        <v>0</v>
      </c>
      <c r="H81" s="11">
        <f t="shared" si="39"/>
        <v>0</v>
      </c>
      <c r="I81" s="11">
        <f t="shared" si="39"/>
        <v>0</v>
      </c>
      <c r="J81" s="11">
        <f t="shared" si="39"/>
        <v>0</v>
      </c>
      <c r="K81" s="11">
        <f t="shared" si="39"/>
        <v>0</v>
      </c>
      <c r="L81" s="11">
        <f t="shared" si="39"/>
        <v>0</v>
      </c>
      <c r="M81" s="11">
        <f t="shared" si="39"/>
        <v>0</v>
      </c>
      <c r="N81" s="11">
        <f t="shared" si="39"/>
        <v>0</v>
      </c>
      <c r="O81" s="11">
        <f t="shared" si="39"/>
        <v>0</v>
      </c>
      <c r="P81" s="27">
        <f t="shared" si="39"/>
        <v>0</v>
      </c>
    </row>
    <row r="82" spans="2:16" hidden="1" outlineLevel="1" collapsed="1" x14ac:dyDescent="0.25">
      <c r="B82" s="43" t="e">
        <f>'תחזית רווה'!#REF!</f>
        <v>#REF!</v>
      </c>
      <c r="C82" s="15">
        <f t="shared" ref="C82:N82" si="40">C30-C18</f>
        <v>0</v>
      </c>
      <c r="D82" s="15">
        <f t="shared" si="40"/>
        <v>0</v>
      </c>
      <c r="E82" s="15">
        <f t="shared" si="40"/>
        <v>0</v>
      </c>
      <c r="F82" s="15">
        <f t="shared" si="40"/>
        <v>0</v>
      </c>
      <c r="G82" s="15">
        <f t="shared" si="40"/>
        <v>0</v>
      </c>
      <c r="H82" s="15">
        <f t="shared" si="40"/>
        <v>0</v>
      </c>
      <c r="I82" s="15">
        <f t="shared" si="40"/>
        <v>0</v>
      </c>
      <c r="J82" s="15">
        <f t="shared" si="40"/>
        <v>0</v>
      </c>
      <c r="K82" s="15">
        <f t="shared" si="40"/>
        <v>0</v>
      </c>
      <c r="L82" s="15">
        <f t="shared" si="40"/>
        <v>0</v>
      </c>
      <c r="M82" s="15">
        <f t="shared" si="40"/>
        <v>0</v>
      </c>
      <c r="N82" s="15">
        <f t="shared" si="40"/>
        <v>0</v>
      </c>
      <c r="O82" s="16">
        <f>SUM(C82:N82)</f>
        <v>0</v>
      </c>
      <c r="P82" s="44">
        <f>IFERROR(O82/(12-COUNTIF($C$5:$N$5,0)),0)</f>
        <v>0</v>
      </c>
    </row>
    <row r="83" spans="2:16" hidden="1" outlineLevel="1" x14ac:dyDescent="0.25">
      <c r="B83" s="26" t="e">
        <f>'תחזית רווה'!#REF!</f>
        <v>#REF!</v>
      </c>
      <c r="C83" s="11">
        <f t="shared" ref="C83:P83" si="41">IFERROR(C82/C$5,"")</f>
        <v>0</v>
      </c>
      <c r="D83" s="11">
        <f t="shared" si="41"/>
        <v>0</v>
      </c>
      <c r="E83" s="11">
        <f t="shared" si="41"/>
        <v>0</v>
      </c>
      <c r="F83" s="11">
        <f t="shared" si="41"/>
        <v>0</v>
      </c>
      <c r="G83" s="11">
        <f t="shared" si="41"/>
        <v>0</v>
      </c>
      <c r="H83" s="11">
        <f t="shared" si="41"/>
        <v>0</v>
      </c>
      <c r="I83" s="11">
        <f t="shared" si="41"/>
        <v>0</v>
      </c>
      <c r="J83" s="11">
        <f t="shared" si="41"/>
        <v>0</v>
      </c>
      <c r="K83" s="11">
        <f t="shared" si="41"/>
        <v>0</v>
      </c>
      <c r="L83" s="11">
        <f t="shared" si="41"/>
        <v>0</v>
      </c>
      <c r="M83" s="11">
        <f t="shared" si="41"/>
        <v>0</v>
      </c>
      <c r="N83" s="11">
        <f t="shared" si="41"/>
        <v>0</v>
      </c>
      <c r="O83" s="11">
        <f t="shared" si="41"/>
        <v>0</v>
      </c>
      <c r="P83" s="27">
        <f t="shared" si="41"/>
        <v>0</v>
      </c>
    </row>
    <row r="84" spans="2:16" hidden="1" outlineLevel="1" collapsed="1" x14ac:dyDescent="0.25">
      <c r="B84" s="43" t="e">
        <f>'תחזית רווה'!#REF!</f>
        <v>#REF!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6">
        <f>SUM(C84:N84)</f>
        <v>0</v>
      </c>
      <c r="P84" s="44">
        <f>IFERROR(O84/(12-COUNTIF($C$5:$N$5,0)),0)</f>
        <v>0</v>
      </c>
    </row>
    <row r="85" spans="2:16" hidden="1" outlineLevel="1" x14ac:dyDescent="0.25">
      <c r="B85" s="26" t="e">
        <f>'תחזית רווה'!#REF!</f>
        <v>#REF!</v>
      </c>
      <c r="C85" s="11">
        <f t="shared" ref="C85:P85" si="42">IFERROR(C84/C$5,"")</f>
        <v>0</v>
      </c>
      <c r="D85" s="11">
        <f t="shared" si="42"/>
        <v>0</v>
      </c>
      <c r="E85" s="11">
        <f t="shared" si="42"/>
        <v>0</v>
      </c>
      <c r="F85" s="11">
        <f t="shared" si="42"/>
        <v>0</v>
      </c>
      <c r="G85" s="11">
        <f t="shared" si="42"/>
        <v>0</v>
      </c>
      <c r="H85" s="11">
        <f t="shared" si="42"/>
        <v>0</v>
      </c>
      <c r="I85" s="11">
        <f t="shared" si="42"/>
        <v>0</v>
      </c>
      <c r="J85" s="11">
        <f t="shared" si="42"/>
        <v>0</v>
      </c>
      <c r="K85" s="11">
        <f t="shared" si="42"/>
        <v>0</v>
      </c>
      <c r="L85" s="11">
        <f t="shared" si="42"/>
        <v>0</v>
      </c>
      <c r="M85" s="11">
        <f t="shared" si="42"/>
        <v>0</v>
      </c>
      <c r="N85" s="11">
        <f t="shared" si="42"/>
        <v>0</v>
      </c>
      <c r="O85" s="11">
        <f t="shared" si="42"/>
        <v>0</v>
      </c>
      <c r="P85" s="27">
        <f t="shared" si="42"/>
        <v>0</v>
      </c>
    </row>
    <row r="86" spans="2:16" hidden="1" outlineLevel="1" collapsed="1" x14ac:dyDescent="0.25">
      <c r="B86" s="43" t="e">
        <f>'תחזית רווה'!#REF!</f>
        <v>#REF!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6">
        <f>SUM(C86:N86)</f>
        <v>0</v>
      </c>
      <c r="P86" s="44">
        <f>IFERROR(O86/(12-COUNTIF($C$5:$N$5,0)),0)</f>
        <v>0</v>
      </c>
    </row>
    <row r="87" spans="2:16" hidden="1" outlineLevel="1" x14ac:dyDescent="0.25">
      <c r="B87" s="26" t="e">
        <f>'תחזית רווה'!#REF!</f>
        <v>#REF!</v>
      </c>
      <c r="C87" s="11">
        <f t="shared" ref="C87:P87" si="43">IFERROR(C86/C$5,"")</f>
        <v>0</v>
      </c>
      <c r="D87" s="11">
        <f t="shared" si="43"/>
        <v>0</v>
      </c>
      <c r="E87" s="11">
        <f t="shared" si="43"/>
        <v>0</v>
      </c>
      <c r="F87" s="11">
        <f t="shared" si="43"/>
        <v>0</v>
      </c>
      <c r="G87" s="11">
        <f t="shared" si="43"/>
        <v>0</v>
      </c>
      <c r="H87" s="11">
        <f t="shared" si="43"/>
        <v>0</v>
      </c>
      <c r="I87" s="11">
        <f t="shared" si="43"/>
        <v>0</v>
      </c>
      <c r="J87" s="11">
        <f t="shared" si="43"/>
        <v>0</v>
      </c>
      <c r="K87" s="11">
        <f t="shared" si="43"/>
        <v>0</v>
      </c>
      <c r="L87" s="11">
        <f t="shared" si="43"/>
        <v>0</v>
      </c>
      <c r="M87" s="11">
        <f t="shared" si="43"/>
        <v>0</v>
      </c>
      <c r="N87" s="11">
        <f t="shared" si="43"/>
        <v>0</v>
      </c>
      <c r="O87" s="11">
        <f t="shared" si="43"/>
        <v>0</v>
      </c>
      <c r="P87" s="27">
        <f t="shared" si="43"/>
        <v>0</v>
      </c>
    </row>
    <row r="88" spans="2:16" collapsed="1" x14ac:dyDescent="0.25">
      <c r="B88" s="43" t="e">
        <f>'תחזית רווה'!#REF!</f>
        <v>#REF!</v>
      </c>
      <c r="C88" s="15">
        <f>C64-C66-C68-C70-C72-C74-C76-C78-C80-C82-C84+C86</f>
        <v>0</v>
      </c>
      <c r="D88" s="15">
        <f t="shared" ref="D88:N88" si="44">D64-D66-D68-D70-D72-D74-D76-D78-D80-D82-D84+D86</f>
        <v>0</v>
      </c>
      <c r="E88" s="15">
        <f t="shared" si="44"/>
        <v>0</v>
      </c>
      <c r="F88" s="15">
        <f t="shared" si="44"/>
        <v>0</v>
      </c>
      <c r="G88" s="15">
        <f t="shared" si="44"/>
        <v>0</v>
      </c>
      <c r="H88" s="15">
        <f t="shared" si="44"/>
        <v>0</v>
      </c>
      <c r="I88" s="15">
        <f t="shared" si="44"/>
        <v>0</v>
      </c>
      <c r="J88" s="15">
        <f t="shared" si="44"/>
        <v>0</v>
      </c>
      <c r="K88" s="15">
        <f t="shared" si="44"/>
        <v>0</v>
      </c>
      <c r="L88" s="15">
        <f t="shared" si="44"/>
        <v>0</v>
      </c>
      <c r="M88" s="15">
        <f t="shared" si="44"/>
        <v>0</v>
      </c>
      <c r="N88" s="15">
        <f t="shared" si="44"/>
        <v>0</v>
      </c>
      <c r="O88" s="16">
        <f>SUM(C88:N88)</f>
        <v>0</v>
      </c>
      <c r="P88" s="44">
        <f>IFERROR(O88/(12-COUNTIF($C$5:$N$5,0)),0)</f>
        <v>0</v>
      </c>
    </row>
    <row r="89" spans="2:16" ht="14" thickBot="1" x14ac:dyDescent="0.3">
      <c r="B89" s="29" t="e">
        <f>'תחזית רווה'!#REF!</f>
        <v>#REF!</v>
      </c>
      <c r="C89" s="45">
        <f t="shared" ref="C89:P89" si="45">IFERROR(C88/C$5,"")</f>
        <v>0</v>
      </c>
      <c r="D89" s="45">
        <f t="shared" si="45"/>
        <v>0</v>
      </c>
      <c r="E89" s="45">
        <f t="shared" si="45"/>
        <v>0</v>
      </c>
      <c r="F89" s="45">
        <f t="shared" si="45"/>
        <v>0</v>
      </c>
      <c r="G89" s="45">
        <f t="shared" si="45"/>
        <v>0</v>
      </c>
      <c r="H89" s="45">
        <f t="shared" si="45"/>
        <v>0</v>
      </c>
      <c r="I89" s="45">
        <f t="shared" si="45"/>
        <v>0</v>
      </c>
      <c r="J89" s="45">
        <f t="shared" si="45"/>
        <v>0</v>
      </c>
      <c r="K89" s="45">
        <f t="shared" si="45"/>
        <v>0</v>
      </c>
      <c r="L89" s="45">
        <f t="shared" si="45"/>
        <v>0</v>
      </c>
      <c r="M89" s="45">
        <f t="shared" si="45"/>
        <v>0</v>
      </c>
      <c r="N89" s="45">
        <f t="shared" si="45"/>
        <v>0</v>
      </c>
      <c r="O89" s="45">
        <f t="shared" si="45"/>
        <v>0</v>
      </c>
      <c r="P89" s="30">
        <f t="shared" si="45"/>
        <v>0</v>
      </c>
    </row>
    <row r="93" spans="2:16" ht="14" thickBot="1" x14ac:dyDescent="0.3"/>
    <row r="94" spans="2:16" x14ac:dyDescent="0.25">
      <c r="B94" s="38">
        <f t="shared" ref="B94:O94" si="46">B4</f>
        <v>0</v>
      </c>
      <c r="C94" s="39" t="str">
        <f t="shared" si="46"/>
        <v>ינואר</v>
      </c>
      <c r="D94" s="39" t="str">
        <f t="shared" si="46"/>
        <v>פברואר</v>
      </c>
      <c r="E94" s="39" t="str">
        <f t="shared" si="46"/>
        <v>מרץ</v>
      </c>
      <c r="F94" s="39" t="str">
        <f t="shared" si="46"/>
        <v>אפריל</v>
      </c>
      <c r="G94" s="39" t="str">
        <f t="shared" si="46"/>
        <v>מאי</v>
      </c>
      <c r="H94" s="39" t="str">
        <f t="shared" si="46"/>
        <v>יוני</v>
      </c>
      <c r="I94" s="39" t="str">
        <f t="shared" si="46"/>
        <v>יולי</v>
      </c>
      <c r="J94" s="39" t="str">
        <f t="shared" si="46"/>
        <v>אוגוסט</v>
      </c>
      <c r="K94" s="39" t="str">
        <f t="shared" si="46"/>
        <v>ספטמבר</v>
      </c>
      <c r="L94" s="39" t="str">
        <f t="shared" si="46"/>
        <v>אוקטובר</v>
      </c>
      <c r="M94" s="39" t="str">
        <f t="shared" si="46"/>
        <v>נובמבר</v>
      </c>
      <c r="N94" s="39" t="str">
        <f t="shared" si="46"/>
        <v>דצמבר</v>
      </c>
      <c r="O94" s="51" t="str">
        <f t="shared" si="46"/>
        <v>סה"כ</v>
      </c>
    </row>
    <row r="95" spans="2:16" x14ac:dyDescent="0.25">
      <c r="B95" s="43" t="str">
        <f t="shared" ref="B95:B107" si="47">B5</f>
        <v>סה"כ הכנסות</v>
      </c>
      <c r="C95" s="15" t="str">
        <f>IF('תחזית רווה'!C$58=0,"",C5)</f>
        <v/>
      </c>
      <c r="D95" s="15" t="str">
        <f>IF('תחזית רווה'!D$58=0,"",D5)</f>
        <v/>
      </c>
      <c r="E95" s="15" t="str">
        <f>IF('תחזית רווה'!E$58=0,"",E5)</f>
        <v/>
      </c>
      <c r="F95" s="15" t="str">
        <f>IF('תחזית רווה'!F$58=0,"",F5)</f>
        <v/>
      </c>
      <c r="G95" s="15" t="str">
        <f>IF('תחזית רווה'!G$5=0,"",G5)</f>
        <v/>
      </c>
      <c r="H95" s="15" t="str">
        <f>IF('תחזית רווה'!H$5=0,"",H5)</f>
        <v/>
      </c>
      <c r="I95" s="15" t="str">
        <f>IF('תחזית רווה'!I$5=0,"",I5)</f>
        <v/>
      </c>
      <c r="J95" s="15" t="str">
        <f>IF('תחזית רווה'!J$5=0,"",J5)</f>
        <v/>
      </c>
      <c r="K95" s="15" t="str">
        <f>IF('תחזית רווה'!K$5=0,"",K5)</f>
        <v/>
      </c>
      <c r="L95" s="15" t="str">
        <f>IF('תחזית רווה'!L$5=0,"",L5)</f>
        <v/>
      </c>
      <c r="M95" s="15" t="str">
        <f>IF('תחזית רווה'!M$5=0,"",M5)</f>
        <v/>
      </c>
      <c r="N95" s="15" t="str">
        <f>IF('תחזית רווה'!N$5=0,"",N5)</f>
        <v/>
      </c>
      <c r="O95" s="52">
        <f>IFERROR(SUM(C95:N95),"")</f>
        <v>0</v>
      </c>
    </row>
    <row r="96" spans="2:16" x14ac:dyDescent="0.25">
      <c r="B96" s="26" t="str">
        <f t="shared" si="47"/>
        <v>הכנסות 1</v>
      </c>
      <c r="C96" s="7" t="str">
        <f>IF('תחזית רווה'!C$58=0,"",C6)</f>
        <v/>
      </c>
      <c r="D96" s="7" t="str">
        <f>IF('תחזית רווה'!D$58=0,"",D6)</f>
        <v/>
      </c>
      <c r="E96" s="7" t="str">
        <f>IF('תחזית רווה'!E$58=0,"",E6)</f>
        <v/>
      </c>
      <c r="F96" s="7" t="str">
        <f>IF('תחזית רווה'!F$58=0,"",F6)</f>
        <v/>
      </c>
      <c r="G96" s="7" t="str">
        <f>IF('תחזית רווה'!G$5=0,"",G6)</f>
        <v/>
      </c>
      <c r="H96" s="7" t="str">
        <f>IF('תחזית רווה'!H$5=0,"",H6)</f>
        <v/>
      </c>
      <c r="I96" s="7" t="str">
        <f>IF('תחזית רווה'!I$5=0,"",I6)</f>
        <v/>
      </c>
      <c r="J96" s="7" t="str">
        <f>IF('תחזית רווה'!J$5=0,"",J6)</f>
        <v/>
      </c>
      <c r="K96" s="7" t="str">
        <f>IF('תחזית רווה'!K$5=0,"",K6)</f>
        <v/>
      </c>
      <c r="L96" s="7" t="str">
        <f>IF('תחזית רווה'!L$5=0,"",L6)</f>
        <v/>
      </c>
      <c r="M96" s="7" t="str">
        <f>IF('תחזית רווה'!M$5=0,"",M6)</f>
        <v/>
      </c>
      <c r="N96" s="7" t="str">
        <f>IF('תחזית רווה'!N$5=0,"",N6)</f>
        <v/>
      </c>
      <c r="O96" s="37">
        <f>IFERROR(SUM(C96:N96),"")</f>
        <v>0</v>
      </c>
    </row>
    <row r="97" spans="2:15" x14ac:dyDescent="0.25">
      <c r="B97" s="26" t="str">
        <f t="shared" si="47"/>
        <v>%</v>
      </c>
      <c r="C97" s="7" t="str">
        <f>IF('תחזית רווה'!C$58=0,"",C7)</f>
        <v/>
      </c>
      <c r="D97" s="7" t="str">
        <f>IF('תחזית רווה'!D$58=0,"",D7)</f>
        <v/>
      </c>
      <c r="E97" s="7" t="str">
        <f>IF('תחזית רווה'!E$58=0,"",E7)</f>
        <v/>
      </c>
      <c r="F97" s="7" t="str">
        <f>IF('תחזית רווה'!F$58=0,"",F7)</f>
        <v/>
      </c>
      <c r="G97" s="7" t="str">
        <f>IF('תחזית רווה'!G$5=0,"",G7)</f>
        <v/>
      </c>
      <c r="H97" s="7" t="str">
        <f>IF('תחזית רווה'!H$5=0,"",H7)</f>
        <v/>
      </c>
      <c r="I97" s="7" t="str">
        <f>IF('תחזית רווה'!I$5=0,"",I7)</f>
        <v/>
      </c>
      <c r="J97" s="7" t="str">
        <f>IF('תחזית רווה'!J$5=0,"",J7)</f>
        <v/>
      </c>
      <c r="K97" s="7" t="str">
        <f>IF('תחזית רווה'!K$5=0,"",K7)</f>
        <v/>
      </c>
      <c r="L97" s="7" t="str">
        <f>IF('תחזית רווה'!L$5=0,"",L7)</f>
        <v/>
      </c>
      <c r="M97" s="7" t="str">
        <f>IF('תחזית רווה'!M$5=0,"",M7)</f>
        <v/>
      </c>
      <c r="N97" s="7" t="str">
        <f>IF('תחזית רווה'!N$5=0,"",N7)</f>
        <v/>
      </c>
      <c r="O97" s="33" t="str">
        <f>IFERROR(O96/$O$95,"")</f>
        <v/>
      </c>
    </row>
    <row r="98" spans="2:15" x14ac:dyDescent="0.25">
      <c r="B98" s="26" t="str">
        <f t="shared" si="47"/>
        <v>הכנסות 2</v>
      </c>
      <c r="C98" s="7" t="str">
        <f>IF('תחזית רווה'!C$58=0,"",C8)</f>
        <v/>
      </c>
      <c r="D98" s="7" t="str">
        <f>IF('תחזית רווה'!D$58=0,"",D8)</f>
        <v/>
      </c>
      <c r="E98" s="7" t="str">
        <f>IF('תחזית רווה'!E$58=0,"",E8)</f>
        <v/>
      </c>
      <c r="F98" s="7" t="str">
        <f>IF('תחזית רווה'!F$58=0,"",F8)</f>
        <v/>
      </c>
      <c r="G98" s="7" t="str">
        <f>IF('תחזית רווה'!G$5=0,"",G8)</f>
        <v/>
      </c>
      <c r="H98" s="7" t="str">
        <f>IF('תחזית רווה'!H$5=0,"",H8)</f>
        <v/>
      </c>
      <c r="I98" s="7" t="str">
        <f>IF('תחזית רווה'!I$5=0,"",I8)</f>
        <v/>
      </c>
      <c r="J98" s="7" t="str">
        <f>IF('תחזית רווה'!J$5=0,"",J8)</f>
        <v/>
      </c>
      <c r="K98" s="7" t="str">
        <f>IF('תחזית רווה'!K$5=0,"",K8)</f>
        <v/>
      </c>
      <c r="L98" s="7" t="str">
        <f>IF('תחזית רווה'!L$5=0,"",L8)</f>
        <v/>
      </c>
      <c r="M98" s="7" t="str">
        <f>IF('תחזית רווה'!M$5=0,"",M8)</f>
        <v/>
      </c>
      <c r="N98" s="7" t="str">
        <f>IF('תחזית רווה'!N$5=0,"",N8)</f>
        <v/>
      </c>
      <c r="O98" s="37">
        <f>IFERROR(SUM(C98:N98),"")</f>
        <v>0</v>
      </c>
    </row>
    <row r="99" spans="2:15" x14ac:dyDescent="0.25">
      <c r="B99" s="26" t="str">
        <f t="shared" si="47"/>
        <v>%</v>
      </c>
      <c r="C99" s="7" t="str">
        <f>IF('תחזית רווה'!C$58=0,"",C9)</f>
        <v/>
      </c>
      <c r="D99" s="7" t="str">
        <f>IF('תחזית רווה'!D$58=0,"",D9)</f>
        <v/>
      </c>
      <c r="E99" s="7" t="str">
        <f>IF('תחזית רווה'!E$58=0,"",E9)</f>
        <v/>
      </c>
      <c r="F99" s="7" t="str">
        <f>IF('תחזית רווה'!F$58=0,"",F9)</f>
        <v/>
      </c>
      <c r="G99" s="7" t="str">
        <f>IF('תחזית רווה'!G$5=0,"",G9)</f>
        <v/>
      </c>
      <c r="H99" s="7" t="str">
        <f>IF('תחזית רווה'!H$5=0,"",H9)</f>
        <v/>
      </c>
      <c r="I99" s="7" t="str">
        <f>IF('תחזית רווה'!I$5=0,"",I9)</f>
        <v/>
      </c>
      <c r="J99" s="7" t="str">
        <f>IF('תחזית רווה'!J$5=0,"",J9)</f>
        <v/>
      </c>
      <c r="K99" s="7" t="str">
        <f>IF('תחזית רווה'!K$5=0,"",K9)</f>
        <v/>
      </c>
      <c r="L99" s="7" t="str">
        <f>IF('תחזית רווה'!L$5=0,"",L9)</f>
        <v/>
      </c>
      <c r="M99" s="7" t="str">
        <f>IF('תחזית רווה'!M$5=0,"",M9)</f>
        <v/>
      </c>
      <c r="N99" s="7" t="str">
        <f>IF('תחזית רווה'!N$5=0,"",N9)</f>
        <v/>
      </c>
      <c r="O99" s="33" t="str">
        <f>IFERROR(O98/$O$95,"")</f>
        <v/>
      </c>
    </row>
    <row r="100" spans="2:15" x14ac:dyDescent="0.25">
      <c r="B100" s="26" t="str">
        <f t="shared" si="47"/>
        <v>הכנסות 3</v>
      </c>
      <c r="C100" s="7" t="str">
        <f>IF('תחזית רווה'!C$58=0,"",C10)</f>
        <v/>
      </c>
      <c r="D100" s="7" t="str">
        <f>IF('תחזית רווה'!D$58=0,"",D10)</f>
        <v/>
      </c>
      <c r="E100" s="7" t="str">
        <f>IF('תחזית רווה'!E$58=0,"",E10)</f>
        <v/>
      </c>
      <c r="F100" s="7" t="str">
        <f>IF('תחזית רווה'!F$58=0,"",F10)</f>
        <v/>
      </c>
      <c r="G100" s="7" t="str">
        <f>IF('תחזית רווה'!G$5=0,"",G10)</f>
        <v/>
      </c>
      <c r="H100" s="7" t="str">
        <f>IF('תחזית רווה'!H$5=0,"",H10)</f>
        <v/>
      </c>
      <c r="I100" s="7" t="str">
        <f>IF('תחזית רווה'!I$5=0,"",I10)</f>
        <v/>
      </c>
      <c r="J100" s="7" t="str">
        <f>IF('תחזית רווה'!J$5=0,"",J10)</f>
        <v/>
      </c>
      <c r="K100" s="7" t="str">
        <f>IF('תחזית רווה'!K$5=0,"",K10)</f>
        <v/>
      </c>
      <c r="L100" s="7" t="str">
        <f>IF('תחזית רווה'!L$5=0,"",L10)</f>
        <v/>
      </c>
      <c r="M100" s="7" t="str">
        <f>IF('תחזית רווה'!M$5=0,"",M10)</f>
        <v/>
      </c>
      <c r="N100" s="7" t="str">
        <f>IF('תחזית רווה'!N$5=0,"",N10)</f>
        <v/>
      </c>
      <c r="O100" s="37">
        <f>IFERROR(SUM(C100:N100),"")</f>
        <v>0</v>
      </c>
    </row>
    <row r="101" spans="2:15" x14ac:dyDescent="0.25">
      <c r="B101" s="26" t="str">
        <f t="shared" si="47"/>
        <v>%</v>
      </c>
      <c r="C101" s="7" t="str">
        <f>IF('תחזית רווה'!C$58=0,"",C11)</f>
        <v/>
      </c>
      <c r="D101" s="7" t="str">
        <f>IF('תחזית רווה'!D$58=0,"",D11)</f>
        <v/>
      </c>
      <c r="E101" s="7" t="str">
        <f>IF('תחזית רווה'!E$58=0,"",E11)</f>
        <v/>
      </c>
      <c r="F101" s="7" t="str">
        <f>IF('תחזית רווה'!F$58=0,"",F11)</f>
        <v/>
      </c>
      <c r="G101" s="7" t="str">
        <f>IF('תחזית רווה'!G$5=0,"",G11)</f>
        <v/>
      </c>
      <c r="H101" s="7" t="str">
        <f>IF('תחזית רווה'!H$5=0,"",H11)</f>
        <v/>
      </c>
      <c r="I101" s="7" t="str">
        <f>IF('תחזית רווה'!I$5=0,"",I11)</f>
        <v/>
      </c>
      <c r="J101" s="7" t="str">
        <f>IF('תחזית רווה'!J$5=0,"",J11)</f>
        <v/>
      </c>
      <c r="K101" s="7" t="str">
        <f>IF('תחזית רווה'!K$5=0,"",K11)</f>
        <v/>
      </c>
      <c r="L101" s="7" t="str">
        <f>IF('תחזית רווה'!L$5=0,"",L11)</f>
        <v/>
      </c>
      <c r="M101" s="7" t="str">
        <f>IF('תחזית רווה'!M$5=0,"",M11)</f>
        <v/>
      </c>
      <c r="N101" s="7" t="str">
        <f>IF('תחזית רווה'!N$5=0,"",N11)</f>
        <v/>
      </c>
      <c r="O101" s="33" t="str">
        <f>IFERROR(O100/$O$95,"")</f>
        <v/>
      </c>
    </row>
    <row r="102" spans="2:15" x14ac:dyDescent="0.25">
      <c r="B102" s="26" t="str">
        <f t="shared" si="47"/>
        <v>הכנסות 4</v>
      </c>
      <c r="C102" s="7" t="str">
        <f>IF('תחזית רווה'!C$58=0,"",C12)</f>
        <v/>
      </c>
      <c r="D102" s="7" t="str">
        <f>IF('תחזית רווה'!D$58=0,"",D12)</f>
        <v/>
      </c>
      <c r="E102" s="7" t="str">
        <f>IF('תחזית רווה'!E$58=0,"",E12)</f>
        <v/>
      </c>
      <c r="F102" s="7" t="str">
        <f>IF('תחזית רווה'!F$58=0,"",F12)</f>
        <v/>
      </c>
      <c r="G102" s="7" t="str">
        <f>IF('תחזית רווה'!G$5=0,"",G12)</f>
        <v/>
      </c>
      <c r="H102" s="7" t="str">
        <f>IF('תחזית רווה'!H$5=0,"",H12)</f>
        <v/>
      </c>
      <c r="I102" s="7" t="str">
        <f>IF('תחזית רווה'!I$5=0,"",I12)</f>
        <v/>
      </c>
      <c r="J102" s="7" t="str">
        <f>IF('תחזית רווה'!J$5=0,"",J12)</f>
        <v/>
      </c>
      <c r="K102" s="7" t="str">
        <f>IF('תחזית רווה'!K$5=0,"",K12)</f>
        <v/>
      </c>
      <c r="L102" s="7" t="str">
        <f>IF('תחזית רווה'!L$5=0,"",L12)</f>
        <v/>
      </c>
      <c r="M102" s="7" t="str">
        <f>IF('תחזית רווה'!M$5=0,"",M12)</f>
        <v/>
      </c>
      <c r="N102" s="7" t="str">
        <f>IF('תחזית רווה'!N$5=0,"",N12)</f>
        <v/>
      </c>
      <c r="O102" s="37">
        <f>IFERROR(SUM(C102:N102),"")</f>
        <v>0</v>
      </c>
    </row>
    <row r="103" spans="2:15" x14ac:dyDescent="0.25">
      <c r="B103" s="26" t="str">
        <f t="shared" si="47"/>
        <v>%</v>
      </c>
      <c r="C103" s="7" t="str">
        <f>IF('תחזית רווה'!C$58=0,"",C13)</f>
        <v/>
      </c>
      <c r="D103" s="7" t="str">
        <f>IF('תחזית רווה'!D$58=0,"",D13)</f>
        <v/>
      </c>
      <c r="E103" s="7" t="str">
        <f>IF('תחזית רווה'!E$58=0,"",E13)</f>
        <v/>
      </c>
      <c r="F103" s="7" t="str">
        <f>IF('תחזית רווה'!F$58=0,"",F13)</f>
        <v/>
      </c>
      <c r="G103" s="7" t="str">
        <f>IF('תחזית רווה'!G$5=0,"",G13)</f>
        <v/>
      </c>
      <c r="H103" s="7" t="str">
        <f>IF('תחזית רווה'!H$5=0,"",H13)</f>
        <v/>
      </c>
      <c r="I103" s="7" t="str">
        <f>IF('תחזית רווה'!I$5=0,"",I13)</f>
        <v/>
      </c>
      <c r="J103" s="7" t="str">
        <f>IF('תחזית רווה'!J$5=0,"",J13)</f>
        <v/>
      </c>
      <c r="K103" s="7" t="str">
        <f>IF('תחזית רווה'!K$5=0,"",K13)</f>
        <v/>
      </c>
      <c r="L103" s="7" t="str">
        <f>IF('תחזית רווה'!L$5=0,"",L13)</f>
        <v/>
      </c>
      <c r="M103" s="7" t="str">
        <f>IF('תחזית רווה'!M$5=0,"",M13)</f>
        <v/>
      </c>
      <c r="N103" s="7" t="str">
        <f>IF('תחזית רווה'!N$5=0,"",N13)</f>
        <v/>
      </c>
      <c r="O103" s="33" t="str">
        <f>IFERROR(O102/$O$95,"")</f>
        <v/>
      </c>
    </row>
    <row r="104" spans="2:15" x14ac:dyDescent="0.25">
      <c r="B104" s="26" t="str">
        <f t="shared" si="47"/>
        <v>הכנסות 5</v>
      </c>
      <c r="C104" s="7" t="str">
        <f>IF('תחזית רווה'!C$58=0,"",C14)</f>
        <v/>
      </c>
      <c r="D104" s="7" t="str">
        <f>IF('תחזית רווה'!D$58=0,"",D14)</f>
        <v/>
      </c>
      <c r="E104" s="7" t="str">
        <f>IF('תחזית רווה'!E$58=0,"",E14)</f>
        <v/>
      </c>
      <c r="F104" s="7" t="str">
        <f>IF('תחזית רווה'!F$58=0,"",F14)</f>
        <v/>
      </c>
      <c r="G104" s="7" t="str">
        <f>IF('תחזית רווה'!G$5=0,"",G14)</f>
        <v/>
      </c>
      <c r="H104" s="7" t="str">
        <f>IF('תחזית רווה'!H$5=0,"",H14)</f>
        <v/>
      </c>
      <c r="I104" s="7" t="str">
        <f>IF('תחזית רווה'!I$5=0,"",I14)</f>
        <v/>
      </c>
      <c r="J104" s="7" t="str">
        <f>IF('תחזית רווה'!J$5=0,"",J14)</f>
        <v/>
      </c>
      <c r="K104" s="7" t="str">
        <f>IF('תחזית רווה'!K$5=0,"",K14)</f>
        <v/>
      </c>
      <c r="L104" s="7" t="str">
        <f>IF('תחזית רווה'!L$5=0,"",L14)</f>
        <v/>
      </c>
      <c r="M104" s="7" t="str">
        <f>IF('תחזית רווה'!M$5=0,"",M14)</f>
        <v/>
      </c>
      <c r="N104" s="7" t="str">
        <f>IF('תחזית רווה'!N$5=0,"",N14)</f>
        <v/>
      </c>
      <c r="O104" s="37">
        <f>IFERROR(SUM(C104:N104),"")</f>
        <v>0</v>
      </c>
    </row>
    <row r="105" spans="2:15" x14ac:dyDescent="0.25">
      <c r="B105" s="26" t="str">
        <f t="shared" si="47"/>
        <v>%</v>
      </c>
      <c r="C105" s="7" t="str">
        <f>IF('תחזית רווה'!C$58=0,"",C15)</f>
        <v/>
      </c>
      <c r="D105" s="7" t="str">
        <f>IF('תחזית רווה'!D$58=0,"",D15)</f>
        <v/>
      </c>
      <c r="E105" s="7" t="str">
        <f>IF('תחזית רווה'!E$58=0,"",E15)</f>
        <v/>
      </c>
      <c r="F105" s="7" t="str">
        <f>IF('תחזית רווה'!F$58=0,"",F15)</f>
        <v/>
      </c>
      <c r="G105" s="7" t="str">
        <f>IF('תחזית רווה'!G$5=0,"",G15)</f>
        <v/>
      </c>
      <c r="H105" s="7" t="str">
        <f>IF('תחזית רווה'!H$5=0,"",H15)</f>
        <v/>
      </c>
      <c r="I105" s="7" t="str">
        <f>IF('תחזית רווה'!I$5=0,"",I15)</f>
        <v/>
      </c>
      <c r="J105" s="7" t="str">
        <f>IF('תחזית רווה'!J$5=0,"",J15)</f>
        <v/>
      </c>
      <c r="K105" s="7" t="str">
        <f>IF('תחזית רווה'!K$5=0,"",K15)</f>
        <v/>
      </c>
      <c r="L105" s="7" t="str">
        <f>IF('תחזית רווה'!L$5=0,"",L15)</f>
        <v/>
      </c>
      <c r="M105" s="7" t="str">
        <f>IF('תחזית רווה'!M$5=0,"",M15)</f>
        <v/>
      </c>
      <c r="N105" s="7" t="str">
        <f>IF('תחזית רווה'!N$5=0,"",N15)</f>
        <v/>
      </c>
      <c r="O105" s="33" t="str">
        <f>IFERROR(O104/$O$95,"")</f>
        <v/>
      </c>
    </row>
    <row r="106" spans="2:15" x14ac:dyDescent="0.25">
      <c r="B106" s="43" t="str">
        <f t="shared" si="47"/>
        <v>סה"כ עלות המכר</v>
      </c>
      <c r="C106" s="15" t="str">
        <f>IF('תחזית רווה'!C$58=0,"",C16)</f>
        <v/>
      </c>
      <c r="D106" s="15" t="str">
        <f>IF('תחזית רווה'!D$58=0,"",D16)</f>
        <v/>
      </c>
      <c r="E106" s="15" t="str">
        <f>IF('תחזית רווה'!E$58=0,"",E16)</f>
        <v/>
      </c>
      <c r="F106" s="15" t="str">
        <f>IF('תחזית רווה'!F$58=0,"",F16)</f>
        <v/>
      </c>
      <c r="G106" s="15" t="str">
        <f>IF('תחזית רווה'!G$5=0,"",G16)</f>
        <v/>
      </c>
      <c r="H106" s="15" t="str">
        <f>IF('תחזית רווה'!H$5=0,"",H16)</f>
        <v/>
      </c>
      <c r="I106" s="15" t="str">
        <f>IF('תחזית רווה'!I$5=0,"",I16)</f>
        <v/>
      </c>
      <c r="J106" s="15" t="str">
        <f>IF('תחזית רווה'!J$5=0,"",J16)</f>
        <v/>
      </c>
      <c r="K106" s="15" t="str">
        <f>IF('תחזית רווה'!K$5=0,"",K16)</f>
        <v/>
      </c>
      <c r="L106" s="15" t="str">
        <f>IF('תחזית רווה'!L$5=0,"",L16)</f>
        <v/>
      </c>
      <c r="M106" s="15" t="str">
        <f>IF('תחזית רווה'!M$5=0,"",M16)</f>
        <v/>
      </c>
      <c r="N106" s="15" t="str">
        <f>IF('תחזית רווה'!N$5=0,"",N16)</f>
        <v/>
      </c>
      <c r="O106" s="52">
        <f>IFERROR(SUM(C106:N106),"")</f>
        <v>0</v>
      </c>
    </row>
    <row r="107" spans="2:15" x14ac:dyDescent="0.25">
      <c r="B107" s="26" t="str">
        <f t="shared" si="47"/>
        <v>%</v>
      </c>
      <c r="C107" s="7" t="str">
        <f>IF('תחזית רווה'!C$58=0,"",C17)</f>
        <v/>
      </c>
      <c r="D107" s="7" t="str">
        <f>IF('תחזית רווה'!D$58=0,"",D17)</f>
        <v/>
      </c>
      <c r="E107" s="7" t="str">
        <f>IF('תחזית רווה'!E$58=0,"",E17)</f>
        <v/>
      </c>
      <c r="F107" s="7" t="str">
        <f>IF('תחזית רווה'!F$58=0,"",F17)</f>
        <v/>
      </c>
      <c r="G107" s="7" t="str">
        <f>IF('תחזית רווה'!G$5=0,"",G17)</f>
        <v/>
      </c>
      <c r="H107" s="7" t="str">
        <f>IF('תחזית רווה'!H$5=0,"",H17)</f>
        <v/>
      </c>
      <c r="I107" s="7" t="str">
        <f>IF('תחזית רווה'!I$5=0,"",I17)</f>
        <v/>
      </c>
      <c r="J107" s="7" t="str">
        <f>IF('תחזית רווה'!J$5=0,"",J17)</f>
        <v/>
      </c>
      <c r="K107" s="7" t="str">
        <f>IF('תחזית רווה'!K$5=0,"",K17)</f>
        <v/>
      </c>
      <c r="L107" s="7" t="str">
        <f>IF('תחזית רווה'!L$5=0,"",L17)</f>
        <v/>
      </c>
      <c r="M107" s="7" t="str">
        <f>IF('תחזית רווה'!M$5=0,"",M17)</f>
        <v/>
      </c>
      <c r="N107" s="7" t="str">
        <f>IF('תחזית רווה'!N$5=0,"",N17)</f>
        <v/>
      </c>
      <c r="O107" s="33" t="str">
        <f>IFERROR(O106/$O$95,"")</f>
        <v/>
      </c>
    </row>
    <row r="108" spans="2:15" x14ac:dyDescent="0.25">
      <c r="B108" s="26" t="str">
        <f t="shared" ref="B108:B171" si="48">B18</f>
        <v>מלאי פתיחה</v>
      </c>
      <c r="C108" s="7" t="str">
        <f>IF('תחזית רווה'!C$58=0,"",C18)</f>
        <v/>
      </c>
      <c r="D108" s="7" t="str">
        <f>IF('תחזית רווה'!D$58=0,"",D18)</f>
        <v/>
      </c>
      <c r="E108" s="7" t="str">
        <f>IF('תחזית רווה'!E$58=0,"",E18)</f>
        <v/>
      </c>
      <c r="F108" s="7" t="str">
        <f>IF('תחזית רווה'!F$58=0,"",F18)</f>
        <v/>
      </c>
      <c r="G108" s="7" t="str">
        <f>IF('תחזית רווה'!G$5=0,"",G18)</f>
        <v/>
      </c>
      <c r="H108" s="7" t="str">
        <f>IF('תחזית רווה'!H$5=0,"",H18)</f>
        <v/>
      </c>
      <c r="I108" s="7" t="str">
        <f>IF('תחזית רווה'!I$5=0,"",I18)</f>
        <v/>
      </c>
      <c r="J108" s="7" t="str">
        <f>IF('תחזית רווה'!J$5=0,"",J18)</f>
        <v/>
      </c>
      <c r="K108" s="7" t="str">
        <f>IF('תחזית רווה'!K$5=0,"",K18)</f>
        <v/>
      </c>
      <c r="L108" s="7" t="str">
        <f>IF('תחזית רווה'!L$5=0,"",L18)</f>
        <v/>
      </c>
      <c r="M108" s="7" t="str">
        <f>IF('תחזית רווה'!M$5=0,"",M18)</f>
        <v/>
      </c>
      <c r="N108" s="7" t="str">
        <f>IF('תחזית רווה'!N$5=0,"",N18)</f>
        <v/>
      </c>
      <c r="O108" s="37">
        <f>IFERROR(SUM(C108:N108),"")</f>
        <v>0</v>
      </c>
    </row>
    <row r="109" spans="2:15" x14ac:dyDescent="0.25">
      <c r="B109" s="26" t="str">
        <f t="shared" si="48"/>
        <v>%</v>
      </c>
      <c r="C109" s="7" t="str">
        <f>IF('תחזית רווה'!C$58=0,"",C19)</f>
        <v/>
      </c>
      <c r="D109" s="7" t="str">
        <f>IF('תחזית רווה'!D$58=0,"",D19)</f>
        <v/>
      </c>
      <c r="E109" s="7" t="str">
        <f>IF('תחזית רווה'!E$58=0,"",E19)</f>
        <v/>
      </c>
      <c r="F109" s="7" t="str">
        <f>IF('תחזית רווה'!F$58=0,"",F19)</f>
        <v/>
      </c>
      <c r="G109" s="7" t="str">
        <f>IF('תחזית רווה'!G$5=0,"",G19)</f>
        <v/>
      </c>
      <c r="H109" s="7" t="str">
        <f>IF('תחזית רווה'!H$5=0,"",H19)</f>
        <v/>
      </c>
      <c r="I109" s="7" t="str">
        <f>IF('תחזית רווה'!I$5=0,"",I19)</f>
        <v/>
      </c>
      <c r="J109" s="7" t="str">
        <f>IF('תחזית רווה'!J$5=0,"",J19)</f>
        <v/>
      </c>
      <c r="K109" s="7" t="str">
        <f>IF('תחזית רווה'!K$5=0,"",K19)</f>
        <v/>
      </c>
      <c r="L109" s="7" t="str">
        <f>IF('תחזית רווה'!L$5=0,"",L19)</f>
        <v/>
      </c>
      <c r="M109" s="7" t="str">
        <f>IF('תחזית רווה'!M$5=0,"",M19)</f>
        <v/>
      </c>
      <c r="N109" s="7" t="str">
        <f>IF('תחזית רווה'!N$5=0,"",N19)</f>
        <v/>
      </c>
      <c r="O109" s="37" t="str">
        <f>IFERROR(O108/$O$95,"")</f>
        <v/>
      </c>
    </row>
    <row r="110" spans="2:15" x14ac:dyDescent="0.25">
      <c r="B110" s="26" t="str">
        <f t="shared" si="48"/>
        <v>עלות המכר 1</v>
      </c>
      <c r="C110" s="7" t="str">
        <f>IF('תחזית רווה'!C$58=0,"",C20)</f>
        <v/>
      </c>
      <c r="D110" s="7" t="str">
        <f>IF('תחזית רווה'!D$58=0,"",D20)</f>
        <v/>
      </c>
      <c r="E110" s="7" t="str">
        <f>IF('תחזית רווה'!E$58=0,"",E20)</f>
        <v/>
      </c>
      <c r="F110" s="7" t="str">
        <f>IF('תחזית רווה'!F$58=0,"",F20)</f>
        <v/>
      </c>
      <c r="G110" s="7" t="str">
        <f>IF('תחזית רווה'!G$5=0,"",G20)</f>
        <v/>
      </c>
      <c r="H110" s="7" t="str">
        <f>IF('תחזית רווה'!H$5=0,"",H20)</f>
        <v/>
      </c>
      <c r="I110" s="7" t="str">
        <f>IF('תחזית רווה'!I$5=0,"",I20)</f>
        <v/>
      </c>
      <c r="J110" s="7" t="str">
        <f>IF('תחזית רווה'!J$5=0,"",J20)</f>
        <v/>
      </c>
      <c r="K110" s="7" t="str">
        <f>IF('תחזית רווה'!K$5=0,"",K20)</f>
        <v/>
      </c>
      <c r="L110" s="7" t="str">
        <f>IF('תחזית רווה'!L$5=0,"",L20)</f>
        <v/>
      </c>
      <c r="M110" s="7" t="str">
        <f>IF('תחזית רווה'!M$5=0,"",M20)</f>
        <v/>
      </c>
      <c r="N110" s="7" t="str">
        <f>IF('תחזית רווה'!N$5=0,"",N20)</f>
        <v/>
      </c>
      <c r="O110" s="37">
        <f>IFERROR(SUM(C110:N110),"")</f>
        <v>0</v>
      </c>
    </row>
    <row r="111" spans="2:15" x14ac:dyDescent="0.25">
      <c r="B111" s="26" t="str">
        <f t="shared" si="48"/>
        <v>%</v>
      </c>
      <c r="C111" s="7" t="str">
        <f>IF('תחזית רווה'!C$58=0,"",C21)</f>
        <v/>
      </c>
      <c r="D111" s="7" t="str">
        <f>IF('תחזית רווה'!D$58=0,"",D21)</f>
        <v/>
      </c>
      <c r="E111" s="7" t="str">
        <f>IF('תחזית רווה'!E$58=0,"",E21)</f>
        <v/>
      </c>
      <c r="F111" s="7" t="str">
        <f>IF('תחזית רווה'!F$58=0,"",F21)</f>
        <v/>
      </c>
      <c r="G111" s="7" t="str">
        <f>IF('תחזית רווה'!G$5=0,"",G21)</f>
        <v/>
      </c>
      <c r="H111" s="7" t="str">
        <f>IF('תחזית רווה'!H$5=0,"",H21)</f>
        <v/>
      </c>
      <c r="I111" s="7" t="str">
        <f>IF('תחזית רווה'!I$5=0,"",I21)</f>
        <v/>
      </c>
      <c r="J111" s="7" t="str">
        <f>IF('תחזית רווה'!J$5=0,"",J21)</f>
        <v/>
      </c>
      <c r="K111" s="7" t="str">
        <f>IF('תחזית רווה'!K$5=0,"",K21)</f>
        <v/>
      </c>
      <c r="L111" s="7" t="str">
        <f>IF('תחזית רווה'!L$5=0,"",L21)</f>
        <v/>
      </c>
      <c r="M111" s="7" t="str">
        <f>IF('תחזית רווה'!M$5=0,"",M21)</f>
        <v/>
      </c>
      <c r="N111" s="7" t="str">
        <f>IF('תחזית רווה'!N$5=0,"",N21)</f>
        <v/>
      </c>
      <c r="O111" s="33" t="str">
        <f>IFERROR(O110/$O$95,"")</f>
        <v/>
      </c>
    </row>
    <row r="112" spans="2:15" x14ac:dyDescent="0.25">
      <c r="B112" s="26" t="str">
        <f t="shared" si="48"/>
        <v>עלות המכר 2</v>
      </c>
      <c r="C112" s="7" t="str">
        <f>IF('תחזית רווה'!C$58=0,"",C22)</f>
        <v/>
      </c>
      <c r="D112" s="7" t="str">
        <f>IF('תחזית רווה'!D$58=0,"",D22)</f>
        <v/>
      </c>
      <c r="E112" s="7" t="str">
        <f>IF('תחזית רווה'!E$58=0,"",E22)</f>
        <v/>
      </c>
      <c r="F112" s="7" t="str">
        <f>IF('תחזית רווה'!F$58=0,"",F22)</f>
        <v/>
      </c>
      <c r="G112" s="7" t="str">
        <f>IF('תחזית רווה'!G$5=0,"",G22)</f>
        <v/>
      </c>
      <c r="H112" s="7" t="str">
        <f>IF('תחזית רווה'!H$5=0,"",H22)</f>
        <v/>
      </c>
      <c r="I112" s="7" t="str">
        <f>IF('תחזית רווה'!I$5=0,"",I22)</f>
        <v/>
      </c>
      <c r="J112" s="7" t="str">
        <f>IF('תחזית רווה'!J$5=0,"",J22)</f>
        <v/>
      </c>
      <c r="K112" s="7" t="str">
        <f>IF('תחזית רווה'!K$5=0,"",K22)</f>
        <v/>
      </c>
      <c r="L112" s="7" t="str">
        <f>IF('תחזית רווה'!L$5=0,"",L22)</f>
        <v/>
      </c>
      <c r="M112" s="7" t="str">
        <f>IF('תחזית רווה'!M$5=0,"",M22)</f>
        <v/>
      </c>
      <c r="N112" s="7" t="str">
        <f>IF('תחזית רווה'!N$5=0,"",N22)</f>
        <v/>
      </c>
      <c r="O112" s="37">
        <f>IFERROR(SUM(C112:N112),"")</f>
        <v>0</v>
      </c>
    </row>
    <row r="113" spans="2:15" x14ac:dyDescent="0.25">
      <c r="B113" s="26" t="str">
        <f t="shared" si="48"/>
        <v>%</v>
      </c>
      <c r="C113" s="7" t="str">
        <f>IF('תחזית רווה'!C$58=0,"",C23)</f>
        <v/>
      </c>
      <c r="D113" s="7" t="str">
        <f>IF('תחזית רווה'!D$58=0,"",D23)</f>
        <v/>
      </c>
      <c r="E113" s="7" t="str">
        <f>IF('תחזית רווה'!E$58=0,"",E23)</f>
        <v/>
      </c>
      <c r="F113" s="7" t="str">
        <f>IF('תחזית רווה'!F$58=0,"",F23)</f>
        <v/>
      </c>
      <c r="G113" s="7" t="str">
        <f>IF('תחזית רווה'!G$5=0,"",G23)</f>
        <v/>
      </c>
      <c r="H113" s="7" t="str">
        <f>IF('תחזית רווה'!H$5=0,"",H23)</f>
        <v/>
      </c>
      <c r="I113" s="7" t="str">
        <f>IF('תחזית רווה'!I$5=0,"",I23)</f>
        <v/>
      </c>
      <c r="J113" s="7" t="str">
        <f>IF('תחזית רווה'!J$5=0,"",J23)</f>
        <v/>
      </c>
      <c r="K113" s="7" t="str">
        <f>IF('תחזית רווה'!K$5=0,"",K23)</f>
        <v/>
      </c>
      <c r="L113" s="7" t="str">
        <f>IF('תחזית רווה'!L$5=0,"",L23)</f>
        <v/>
      </c>
      <c r="M113" s="7" t="str">
        <f>IF('תחזית רווה'!M$5=0,"",M23)</f>
        <v/>
      </c>
      <c r="N113" s="7" t="str">
        <f>IF('תחזית רווה'!N$5=0,"",N23)</f>
        <v/>
      </c>
      <c r="O113" s="33" t="str">
        <f>IFERROR(O112/$O$95,"")</f>
        <v/>
      </c>
    </row>
    <row r="114" spans="2:15" x14ac:dyDescent="0.25">
      <c r="B114" s="26" t="str">
        <f t="shared" si="48"/>
        <v>עלות המכר 3</v>
      </c>
      <c r="C114" s="7" t="str">
        <f>IF('תחזית רווה'!C$58=0,"",C24)</f>
        <v/>
      </c>
      <c r="D114" s="7" t="str">
        <f>IF('תחזית רווה'!D$58=0,"",D24)</f>
        <v/>
      </c>
      <c r="E114" s="7" t="str">
        <f>IF('תחזית רווה'!E$58=0,"",E24)</f>
        <v/>
      </c>
      <c r="F114" s="7" t="str">
        <f>IF('תחזית רווה'!F$58=0,"",F24)</f>
        <v/>
      </c>
      <c r="G114" s="7" t="str">
        <f>IF('תחזית רווה'!G$5=0,"",G24)</f>
        <v/>
      </c>
      <c r="H114" s="7" t="str">
        <f>IF('תחזית רווה'!H$5=0,"",H24)</f>
        <v/>
      </c>
      <c r="I114" s="7" t="str">
        <f>IF('תחזית רווה'!I$5=0,"",I24)</f>
        <v/>
      </c>
      <c r="J114" s="7" t="str">
        <f>IF('תחזית רווה'!J$5=0,"",J24)</f>
        <v/>
      </c>
      <c r="K114" s="7" t="str">
        <f>IF('תחזית רווה'!K$5=0,"",K24)</f>
        <v/>
      </c>
      <c r="L114" s="7" t="str">
        <f>IF('תחזית רווה'!L$5=0,"",L24)</f>
        <v/>
      </c>
      <c r="M114" s="7" t="str">
        <f>IF('תחזית רווה'!M$5=0,"",M24)</f>
        <v/>
      </c>
      <c r="N114" s="7" t="str">
        <f>IF('תחזית רווה'!N$5=0,"",N24)</f>
        <v/>
      </c>
      <c r="O114" s="37">
        <f>IFERROR(SUM(C114:N114),"")</f>
        <v>0</v>
      </c>
    </row>
    <row r="115" spans="2:15" x14ac:dyDescent="0.25">
      <c r="B115" s="26" t="str">
        <f t="shared" si="48"/>
        <v>%</v>
      </c>
      <c r="C115" s="7" t="str">
        <f>IF('תחזית רווה'!C$58=0,"",C25)</f>
        <v/>
      </c>
      <c r="D115" s="7" t="str">
        <f>IF('תחזית רווה'!D$58=0,"",D25)</f>
        <v/>
      </c>
      <c r="E115" s="7" t="str">
        <f>IF('תחזית רווה'!E$58=0,"",E25)</f>
        <v/>
      </c>
      <c r="F115" s="7" t="str">
        <f>IF('תחזית רווה'!F$58=0,"",F25)</f>
        <v/>
      </c>
      <c r="G115" s="7" t="str">
        <f>IF('תחזית רווה'!G$5=0,"",G25)</f>
        <v/>
      </c>
      <c r="H115" s="7" t="str">
        <f>IF('תחזית רווה'!H$5=0,"",H25)</f>
        <v/>
      </c>
      <c r="I115" s="7" t="str">
        <f>IF('תחזית רווה'!I$5=0,"",I25)</f>
        <v/>
      </c>
      <c r="J115" s="7" t="str">
        <f>IF('תחזית רווה'!J$5=0,"",J25)</f>
        <v/>
      </c>
      <c r="K115" s="7" t="str">
        <f>IF('תחזית רווה'!K$5=0,"",K25)</f>
        <v/>
      </c>
      <c r="L115" s="7" t="str">
        <f>IF('תחזית רווה'!L$5=0,"",L25)</f>
        <v/>
      </c>
      <c r="M115" s="7" t="str">
        <f>IF('תחזית רווה'!M$5=0,"",M25)</f>
        <v/>
      </c>
      <c r="N115" s="7" t="str">
        <f>IF('תחזית רווה'!N$5=0,"",N25)</f>
        <v/>
      </c>
      <c r="O115" s="33" t="str">
        <f>IFERROR(O114/$O$95,"")</f>
        <v/>
      </c>
    </row>
    <row r="116" spans="2:15" x14ac:dyDescent="0.25">
      <c r="B116" s="26" t="str">
        <f t="shared" si="48"/>
        <v>עלות המכר 4</v>
      </c>
      <c r="C116" s="7" t="str">
        <f>IF('תחזית רווה'!C$58=0,"",C26)</f>
        <v/>
      </c>
      <c r="D116" s="7" t="str">
        <f>IF('תחזית רווה'!D$58=0,"",D26)</f>
        <v/>
      </c>
      <c r="E116" s="7" t="str">
        <f>IF('תחזית רווה'!E$58=0,"",E26)</f>
        <v/>
      </c>
      <c r="F116" s="7" t="str">
        <f>IF('תחזית רווה'!F$58=0,"",F26)</f>
        <v/>
      </c>
      <c r="G116" s="7" t="str">
        <f>IF('תחזית רווה'!G$5=0,"",G26)</f>
        <v/>
      </c>
      <c r="H116" s="7" t="str">
        <f>IF('תחזית רווה'!H$5=0,"",H26)</f>
        <v/>
      </c>
      <c r="I116" s="7" t="str">
        <f>IF('תחזית רווה'!I$5=0,"",I26)</f>
        <v/>
      </c>
      <c r="J116" s="7" t="str">
        <f>IF('תחזית רווה'!J$5=0,"",J26)</f>
        <v/>
      </c>
      <c r="K116" s="7" t="str">
        <f>IF('תחזית רווה'!K$5=0,"",K26)</f>
        <v/>
      </c>
      <c r="L116" s="7" t="str">
        <f>IF('תחזית רווה'!L$5=0,"",L26)</f>
        <v/>
      </c>
      <c r="M116" s="7" t="str">
        <f>IF('תחזית רווה'!M$5=0,"",M26)</f>
        <v/>
      </c>
      <c r="N116" s="7" t="str">
        <f>IF('תחזית רווה'!N$5=0,"",N26)</f>
        <v/>
      </c>
      <c r="O116" s="37">
        <f>IFERROR(SUM(C116:N116),"")</f>
        <v>0</v>
      </c>
    </row>
    <row r="117" spans="2:15" x14ac:dyDescent="0.25">
      <c r="B117" s="26" t="str">
        <f t="shared" si="48"/>
        <v>%</v>
      </c>
      <c r="C117" s="7" t="str">
        <f>IF('תחזית רווה'!C$58=0,"",C27)</f>
        <v/>
      </c>
      <c r="D117" s="7" t="str">
        <f>IF('תחזית רווה'!D$58=0,"",D27)</f>
        <v/>
      </c>
      <c r="E117" s="7" t="str">
        <f>IF('תחזית רווה'!E$58=0,"",E27)</f>
        <v/>
      </c>
      <c r="F117" s="7" t="str">
        <f>IF('תחזית רווה'!F$58=0,"",F27)</f>
        <v/>
      </c>
      <c r="G117" s="7" t="str">
        <f>IF('תחזית רווה'!G$5=0,"",G27)</f>
        <v/>
      </c>
      <c r="H117" s="7" t="str">
        <f>IF('תחזית רווה'!H$5=0,"",H27)</f>
        <v/>
      </c>
      <c r="I117" s="7" t="str">
        <f>IF('תחזית רווה'!I$5=0,"",I27)</f>
        <v/>
      </c>
      <c r="J117" s="7" t="str">
        <f>IF('תחזית רווה'!J$5=0,"",J27)</f>
        <v/>
      </c>
      <c r="K117" s="7" t="str">
        <f>IF('תחזית רווה'!K$5=0,"",K27)</f>
        <v/>
      </c>
      <c r="L117" s="7" t="str">
        <f>IF('תחזית רווה'!L$5=0,"",L27)</f>
        <v/>
      </c>
      <c r="M117" s="7" t="str">
        <f>IF('תחזית רווה'!M$5=0,"",M27)</f>
        <v/>
      </c>
      <c r="N117" s="7" t="str">
        <f>IF('תחזית רווה'!N$5=0,"",N27)</f>
        <v/>
      </c>
      <c r="O117" s="33" t="str">
        <f>IFERROR(O116/$O$95,"")</f>
        <v/>
      </c>
    </row>
    <row r="118" spans="2:15" x14ac:dyDescent="0.25">
      <c r="B118" s="26" t="str">
        <f t="shared" si="48"/>
        <v>עלות המכר 5</v>
      </c>
      <c r="C118" s="7" t="str">
        <f>IF('תחזית רווה'!C$58=0,"",C28)</f>
        <v/>
      </c>
      <c r="D118" s="7" t="str">
        <f>IF('תחזית רווה'!D$58=0,"",D28)</f>
        <v/>
      </c>
      <c r="E118" s="7" t="str">
        <f>IF('תחזית רווה'!E$58=0,"",E28)</f>
        <v/>
      </c>
      <c r="F118" s="7" t="str">
        <f>IF('תחזית רווה'!F$58=0,"",F28)</f>
        <v/>
      </c>
      <c r="G118" s="7" t="str">
        <f>IF('תחזית רווה'!G$5=0,"",G28)</f>
        <v/>
      </c>
      <c r="H118" s="7" t="str">
        <f>IF('תחזית רווה'!H$5=0,"",H28)</f>
        <v/>
      </c>
      <c r="I118" s="7" t="str">
        <f>IF('תחזית רווה'!I$5=0,"",I28)</f>
        <v/>
      </c>
      <c r="J118" s="7" t="str">
        <f>IF('תחזית רווה'!J$5=0,"",J28)</f>
        <v/>
      </c>
      <c r="K118" s="7" t="str">
        <f>IF('תחזית רווה'!K$5=0,"",K28)</f>
        <v/>
      </c>
      <c r="L118" s="7" t="str">
        <f>IF('תחזית רווה'!L$5=0,"",L28)</f>
        <v/>
      </c>
      <c r="M118" s="7" t="str">
        <f>IF('תחזית רווה'!M$5=0,"",M28)</f>
        <v/>
      </c>
      <c r="N118" s="7" t="str">
        <f>IF('תחזית רווה'!N$5=0,"",N28)</f>
        <v/>
      </c>
      <c r="O118" s="37">
        <f>IFERROR(SUM(C118:N118),"")</f>
        <v>0</v>
      </c>
    </row>
    <row r="119" spans="2:15" x14ac:dyDescent="0.25">
      <c r="B119" s="26" t="str">
        <f t="shared" si="48"/>
        <v>%</v>
      </c>
      <c r="C119" s="7" t="str">
        <f>IF('תחזית רווה'!C$58=0,"",C29)</f>
        <v/>
      </c>
      <c r="D119" s="7" t="str">
        <f>IF('תחזית רווה'!D$58=0,"",D29)</f>
        <v/>
      </c>
      <c r="E119" s="7" t="str">
        <f>IF('תחזית רווה'!E$58=0,"",E29)</f>
        <v/>
      </c>
      <c r="F119" s="7" t="str">
        <f>IF('תחזית רווה'!F$58=0,"",F29)</f>
        <v/>
      </c>
      <c r="G119" s="7" t="str">
        <f>IF('תחזית רווה'!G$5=0,"",G29)</f>
        <v/>
      </c>
      <c r="H119" s="7" t="str">
        <f>IF('תחזית רווה'!H$5=0,"",H29)</f>
        <v/>
      </c>
      <c r="I119" s="7" t="str">
        <f>IF('תחזית רווה'!I$5=0,"",I29)</f>
        <v/>
      </c>
      <c r="J119" s="7" t="str">
        <f>IF('תחזית רווה'!J$5=0,"",J29)</f>
        <v/>
      </c>
      <c r="K119" s="7" t="str">
        <f>IF('תחזית רווה'!K$5=0,"",K29)</f>
        <v/>
      </c>
      <c r="L119" s="7" t="str">
        <f>IF('תחזית רווה'!L$5=0,"",L29)</f>
        <v/>
      </c>
      <c r="M119" s="7" t="str">
        <f>IF('תחזית רווה'!M$5=0,"",M29)</f>
        <v/>
      </c>
      <c r="N119" s="7" t="str">
        <f>IF('תחזית רווה'!N$5=0,"",N29)</f>
        <v/>
      </c>
      <c r="O119" s="33" t="str">
        <f>IFERROR(O118/$O$95,"")</f>
        <v/>
      </c>
    </row>
    <row r="120" spans="2:15" x14ac:dyDescent="0.25">
      <c r="B120" s="26" t="str">
        <f t="shared" si="48"/>
        <v>מלאי סגירה</v>
      </c>
      <c r="C120" s="7" t="str">
        <f>IF('תחזית רווה'!C$58=0,"",C30)</f>
        <v/>
      </c>
      <c r="D120" s="7" t="str">
        <f>IF('תחזית רווה'!D$58=0,"",D30)</f>
        <v/>
      </c>
      <c r="E120" s="7" t="str">
        <f>IF('תחזית רווה'!E$58=0,"",E30)</f>
        <v/>
      </c>
      <c r="F120" s="7" t="str">
        <f>IF('תחזית רווה'!F$58=0,"",F30)</f>
        <v/>
      </c>
      <c r="G120" s="7" t="str">
        <f>IF('תחזית רווה'!G$5=0,"",G30)</f>
        <v/>
      </c>
      <c r="H120" s="7" t="str">
        <f>IF('תחזית רווה'!H$5=0,"",H30)</f>
        <v/>
      </c>
      <c r="I120" s="7" t="str">
        <f>IF('תחזית רווה'!I$5=0,"",I30)</f>
        <v/>
      </c>
      <c r="J120" s="7" t="str">
        <f>IF('תחזית רווה'!J$5=0,"",J30)</f>
        <v/>
      </c>
      <c r="K120" s="7" t="str">
        <f>IF('תחזית רווה'!K$5=0,"",K30)</f>
        <v/>
      </c>
      <c r="L120" s="7" t="str">
        <f>IF('תחזית רווה'!L$5=0,"",L30)</f>
        <v/>
      </c>
      <c r="M120" s="7" t="str">
        <f>IF('תחזית רווה'!M$5=0,"",M30)</f>
        <v/>
      </c>
      <c r="N120" s="7" t="str">
        <f>IF('תחזית רווה'!N$5=0,"",N30)</f>
        <v/>
      </c>
      <c r="O120" s="37">
        <f>IFERROR(SUM(C120:N120),"")</f>
        <v>0</v>
      </c>
    </row>
    <row r="121" spans="2:15" x14ac:dyDescent="0.25">
      <c r="B121" s="26" t="str">
        <f t="shared" si="48"/>
        <v>%</v>
      </c>
      <c r="C121" s="7" t="str">
        <f>IF('תחזית רווה'!C$58=0,"",C31)</f>
        <v/>
      </c>
      <c r="D121" s="7" t="str">
        <f>IF('תחזית רווה'!D$58=0,"",D31)</f>
        <v/>
      </c>
      <c r="E121" s="7" t="str">
        <f>IF('תחזית רווה'!E$58=0,"",E31)</f>
        <v/>
      </c>
      <c r="F121" s="7" t="str">
        <f>IF('תחזית רווה'!F$58=0,"",F31)</f>
        <v/>
      </c>
      <c r="G121" s="7" t="str">
        <f>IF('תחזית רווה'!G$5=0,"",G31)</f>
        <v/>
      </c>
      <c r="H121" s="7" t="str">
        <f>IF('תחזית רווה'!H$5=0,"",H31)</f>
        <v/>
      </c>
      <c r="I121" s="7" t="str">
        <f>IF('תחזית רווה'!I$5=0,"",I31)</f>
        <v/>
      </c>
      <c r="J121" s="7" t="str">
        <f>IF('תחזית רווה'!J$5=0,"",J31)</f>
        <v/>
      </c>
      <c r="K121" s="7" t="str">
        <f>IF('תחזית רווה'!K$5=0,"",K31)</f>
        <v/>
      </c>
      <c r="L121" s="7" t="str">
        <f>IF('תחזית רווה'!L$5=0,"",L31)</f>
        <v/>
      </c>
      <c r="M121" s="7" t="str">
        <f>IF('תחזית רווה'!M$5=0,"",M31)</f>
        <v/>
      </c>
      <c r="N121" s="7" t="str">
        <f>IF('תחזית רווה'!N$5=0,"",N31)</f>
        <v/>
      </c>
      <c r="O121" s="33" t="str">
        <f>IFERROR(O120/$O$95,"")</f>
        <v/>
      </c>
    </row>
    <row r="122" spans="2:15" x14ac:dyDescent="0.25">
      <c r="B122" s="53" t="str">
        <f t="shared" si="48"/>
        <v>רווח גולמי</v>
      </c>
      <c r="C122" s="15" t="str">
        <f>IF('תחזית רווה'!C$58=0,"",C32)</f>
        <v/>
      </c>
      <c r="D122" s="15" t="str">
        <f>IF('תחזית רווה'!D$58=0,"",D32)</f>
        <v/>
      </c>
      <c r="E122" s="15" t="str">
        <f>IF('תחזית רווה'!E$58=0,"",E32)</f>
        <v/>
      </c>
      <c r="F122" s="15" t="str">
        <f>IF('תחזית רווה'!F$58=0,"",F32)</f>
        <v/>
      </c>
      <c r="G122" s="15" t="str">
        <f>IF('תחזית רווה'!G$5=0,"",G32)</f>
        <v/>
      </c>
      <c r="H122" s="15" t="str">
        <f>IF('תחזית רווה'!H$5=0,"",H32)</f>
        <v/>
      </c>
      <c r="I122" s="15" t="str">
        <f>IF('תחזית רווה'!I$5=0,"",I32)</f>
        <v/>
      </c>
      <c r="J122" s="15" t="str">
        <f>IF('תחזית רווה'!J$5=0,"",J32)</f>
        <v/>
      </c>
      <c r="K122" s="15" t="str">
        <f>IF('תחזית רווה'!K$5=0,"",K32)</f>
        <v/>
      </c>
      <c r="L122" s="15" t="str">
        <f>IF('תחזית רווה'!L$5=0,"",L32)</f>
        <v/>
      </c>
      <c r="M122" s="15" t="str">
        <f>IF('תחזית רווה'!M$5=0,"",M32)</f>
        <v/>
      </c>
      <c r="N122" s="15" t="str">
        <f>IF('תחזית רווה'!N$5=0,"",N32)</f>
        <v/>
      </c>
      <c r="O122" s="54">
        <f>IFERROR(SUM(C122:N122),"")</f>
        <v>0</v>
      </c>
    </row>
    <row r="123" spans="2:15" x14ac:dyDescent="0.25">
      <c r="B123" s="26" t="str">
        <f t="shared" si="48"/>
        <v>%</v>
      </c>
      <c r="C123" s="7" t="str">
        <f>IF('תחזית רווה'!C$58=0,"",C33)</f>
        <v/>
      </c>
      <c r="D123" s="7" t="str">
        <f>IF('תחזית רווה'!D$58=0,"",D33)</f>
        <v/>
      </c>
      <c r="E123" s="7" t="str">
        <f>IF('תחזית רווה'!E$58=0,"",E33)</f>
        <v/>
      </c>
      <c r="F123" s="7" t="str">
        <f>IF('תחזית רווה'!F$58=0,"",F33)</f>
        <v/>
      </c>
      <c r="G123" s="7" t="str">
        <f>IF('תחזית רווה'!G$5=0,"",G33)</f>
        <v/>
      </c>
      <c r="H123" s="7" t="str">
        <f>IF('תחזית רווה'!H$5=0,"",H33)</f>
        <v/>
      </c>
      <c r="I123" s="7" t="str">
        <f>IF('תחזית רווה'!I$5=0,"",I33)</f>
        <v/>
      </c>
      <c r="J123" s="7" t="str">
        <f>IF('תחזית רווה'!J$5=0,"",J33)</f>
        <v/>
      </c>
      <c r="K123" s="7" t="str">
        <f>IF('תחזית רווה'!K$5=0,"",K33)</f>
        <v/>
      </c>
      <c r="L123" s="7" t="str">
        <f>IF('תחזית רווה'!L$5=0,"",L33)</f>
        <v/>
      </c>
      <c r="M123" s="7" t="str">
        <f>IF('תחזית רווה'!M$5=0,"",M33)</f>
        <v/>
      </c>
      <c r="N123" s="7" t="str">
        <f>IF('תחזית רווה'!N$5=0,"",N33)</f>
        <v/>
      </c>
      <c r="O123" s="33" t="str">
        <f>IFERROR(O122/$O$95,"")</f>
        <v/>
      </c>
    </row>
    <row r="124" spans="2:15" x14ac:dyDescent="0.25">
      <c r="B124" s="53" t="str">
        <f t="shared" si="48"/>
        <v>סה"כ שכר</v>
      </c>
      <c r="C124" s="15" t="str">
        <f>IF('תחזית רווה'!C$58=0,"",C34)</f>
        <v/>
      </c>
      <c r="D124" s="15" t="str">
        <f>IF('תחזית רווה'!D$58=0,"",D34)</f>
        <v/>
      </c>
      <c r="E124" s="15" t="str">
        <f>IF('תחזית רווה'!E$58=0,"",E34)</f>
        <v/>
      </c>
      <c r="F124" s="15" t="str">
        <f>IF('תחזית רווה'!F$58=0,"",F34)</f>
        <v/>
      </c>
      <c r="G124" s="15" t="str">
        <f>IF('תחזית רווה'!G$5=0,"",G34)</f>
        <v/>
      </c>
      <c r="H124" s="15" t="str">
        <f>IF('תחזית רווה'!H$5=0,"",H34)</f>
        <v/>
      </c>
      <c r="I124" s="15" t="str">
        <f>IF('תחזית רווה'!I$5=0,"",I34)</f>
        <v/>
      </c>
      <c r="J124" s="15" t="str">
        <f>IF('תחזית רווה'!J$5=0,"",J34)</f>
        <v/>
      </c>
      <c r="K124" s="15" t="str">
        <f>IF('תחזית רווה'!K$5=0,"",K34)</f>
        <v/>
      </c>
      <c r="L124" s="15" t="str">
        <f>IF('תחזית רווה'!L$5=0,"",L34)</f>
        <v/>
      </c>
      <c r="M124" s="15" t="str">
        <f>IF('תחזית רווה'!M$5=0,"",M34)</f>
        <v/>
      </c>
      <c r="N124" s="15" t="str">
        <f>IF('תחזית רווה'!N$5=0,"",N34)</f>
        <v/>
      </c>
      <c r="O124" s="54">
        <f>IFERROR(SUM(C124:N124),"")</f>
        <v>0</v>
      </c>
    </row>
    <row r="125" spans="2:15" x14ac:dyDescent="0.25">
      <c r="B125" s="26" t="str">
        <f t="shared" si="48"/>
        <v>%</v>
      </c>
      <c r="C125" s="7" t="str">
        <f>IF('תחזית רווה'!C$58=0,"",C35)</f>
        <v/>
      </c>
      <c r="D125" s="7" t="str">
        <f>IF('תחזית רווה'!D$58=0,"",D35)</f>
        <v/>
      </c>
      <c r="E125" s="7" t="str">
        <f>IF('תחזית רווה'!E$58=0,"",E35)</f>
        <v/>
      </c>
      <c r="F125" s="7" t="str">
        <f>IF('תחזית רווה'!F$58=0,"",F35)</f>
        <v/>
      </c>
      <c r="G125" s="7" t="str">
        <f>IF('תחזית רווה'!G$5=0,"",G35)</f>
        <v/>
      </c>
      <c r="H125" s="7" t="str">
        <f>IF('תחזית רווה'!H$5=0,"",H35)</f>
        <v/>
      </c>
      <c r="I125" s="7" t="str">
        <f>IF('תחזית רווה'!I$5=0,"",I35)</f>
        <v/>
      </c>
      <c r="J125" s="7" t="str">
        <f>IF('תחזית רווה'!J$5=0,"",J35)</f>
        <v/>
      </c>
      <c r="K125" s="7" t="str">
        <f>IF('תחזית רווה'!K$5=0,"",K35)</f>
        <v/>
      </c>
      <c r="L125" s="7" t="str">
        <f>IF('תחזית רווה'!L$5=0,"",L35)</f>
        <v/>
      </c>
      <c r="M125" s="7" t="str">
        <f>IF('תחזית רווה'!M$5=0,"",M35)</f>
        <v/>
      </c>
      <c r="N125" s="7" t="str">
        <f>IF('תחזית רווה'!N$5=0,"",N35)</f>
        <v/>
      </c>
      <c r="O125" s="33" t="str">
        <f>IFERROR(O124/$O$95,"")</f>
        <v/>
      </c>
    </row>
    <row r="126" spans="2:15" x14ac:dyDescent="0.25">
      <c r="B126" s="26" t="str">
        <f t="shared" si="48"/>
        <v>הוצאות שכר 1</v>
      </c>
      <c r="C126" s="7" t="str">
        <f>IF('תחזית רווה'!C$58=0,"",C36)</f>
        <v/>
      </c>
      <c r="D126" s="7" t="str">
        <f>IF('תחזית רווה'!D$58=0,"",D36)</f>
        <v/>
      </c>
      <c r="E126" s="7" t="str">
        <f>IF('תחזית רווה'!E$58=0,"",E36)</f>
        <v/>
      </c>
      <c r="F126" s="7" t="str">
        <f>IF('תחזית רווה'!F$58=0,"",F36)</f>
        <v/>
      </c>
      <c r="G126" s="7" t="str">
        <f>IF('תחזית רווה'!G$5=0,"",G36)</f>
        <v/>
      </c>
      <c r="H126" s="7" t="str">
        <f>IF('תחזית רווה'!H$5=0,"",H36)</f>
        <v/>
      </c>
      <c r="I126" s="7" t="str">
        <f>IF('תחזית רווה'!I$5=0,"",I36)</f>
        <v/>
      </c>
      <c r="J126" s="7" t="str">
        <f>IF('תחזית רווה'!J$5=0,"",J36)</f>
        <v/>
      </c>
      <c r="K126" s="7" t="str">
        <f>IF('תחזית רווה'!K$5=0,"",K36)</f>
        <v/>
      </c>
      <c r="L126" s="7" t="str">
        <f>IF('תחזית רווה'!L$5=0,"",L36)</f>
        <v/>
      </c>
      <c r="M126" s="7" t="str">
        <f>IF('תחזית רווה'!M$5=0,"",M36)</f>
        <v/>
      </c>
      <c r="N126" s="7" t="str">
        <f>IF('תחזית רווה'!N$5=0,"",N36)</f>
        <v/>
      </c>
      <c r="O126" s="37">
        <f>IFERROR(SUM(C126:N126),"")</f>
        <v>0</v>
      </c>
    </row>
    <row r="127" spans="2:15" x14ac:dyDescent="0.25">
      <c r="B127" s="26" t="str">
        <f t="shared" si="48"/>
        <v>%</v>
      </c>
      <c r="C127" s="7" t="str">
        <f>IF('תחזית רווה'!C$58=0,"",C37)</f>
        <v/>
      </c>
      <c r="D127" s="7" t="str">
        <f>IF('תחזית רווה'!D$58=0,"",D37)</f>
        <v/>
      </c>
      <c r="E127" s="7" t="str">
        <f>IF('תחזית רווה'!E$58=0,"",E37)</f>
        <v/>
      </c>
      <c r="F127" s="7" t="str">
        <f>IF('תחזית רווה'!F$58=0,"",F37)</f>
        <v/>
      </c>
      <c r="G127" s="7" t="str">
        <f>IF('תחזית רווה'!G$5=0,"",G37)</f>
        <v/>
      </c>
      <c r="H127" s="7" t="str">
        <f>IF('תחזית רווה'!H$5=0,"",H37)</f>
        <v/>
      </c>
      <c r="I127" s="7" t="str">
        <f>IF('תחזית רווה'!I$5=0,"",I37)</f>
        <v/>
      </c>
      <c r="J127" s="7" t="str">
        <f>IF('תחזית רווה'!J$5=0,"",J37)</f>
        <v/>
      </c>
      <c r="K127" s="7" t="str">
        <f>IF('תחזית רווה'!K$5=0,"",K37)</f>
        <v/>
      </c>
      <c r="L127" s="7" t="str">
        <f>IF('תחזית רווה'!L$5=0,"",L37)</f>
        <v/>
      </c>
      <c r="M127" s="7" t="str">
        <f>IF('תחזית רווה'!M$5=0,"",M37)</f>
        <v/>
      </c>
      <c r="N127" s="7" t="str">
        <f>IF('תחזית רווה'!N$5=0,"",N37)</f>
        <v/>
      </c>
      <c r="O127" s="33" t="str">
        <f>IFERROR(O126/$O$95,"")</f>
        <v/>
      </c>
    </row>
    <row r="128" spans="2:15" x14ac:dyDescent="0.25">
      <c r="B128" s="26" t="str">
        <f t="shared" si="48"/>
        <v>הוצאות שכר 2</v>
      </c>
      <c r="C128" s="7" t="str">
        <f>IF('תחזית רווה'!C$58=0,"",C38)</f>
        <v/>
      </c>
      <c r="D128" s="7" t="str">
        <f>IF('תחזית רווה'!D$58=0,"",D38)</f>
        <v/>
      </c>
      <c r="E128" s="7" t="str">
        <f>IF('תחזית רווה'!E$58=0,"",E38)</f>
        <v/>
      </c>
      <c r="F128" s="7" t="str">
        <f>IF('תחזית רווה'!F$58=0,"",F38)</f>
        <v/>
      </c>
      <c r="G128" s="7" t="str">
        <f>IF('תחזית רווה'!G$5=0,"",G38)</f>
        <v/>
      </c>
      <c r="H128" s="7" t="str">
        <f>IF('תחזית רווה'!H$5=0,"",H38)</f>
        <v/>
      </c>
      <c r="I128" s="7" t="str">
        <f>IF('תחזית רווה'!I$5=0,"",I38)</f>
        <v/>
      </c>
      <c r="J128" s="7" t="str">
        <f>IF('תחזית רווה'!J$5=0,"",J38)</f>
        <v/>
      </c>
      <c r="K128" s="7" t="str">
        <f>IF('תחזית רווה'!K$5=0,"",K38)</f>
        <v/>
      </c>
      <c r="L128" s="7" t="str">
        <f>IF('תחזית רווה'!L$5=0,"",L38)</f>
        <v/>
      </c>
      <c r="M128" s="7" t="str">
        <f>IF('תחזית רווה'!M$5=0,"",M38)</f>
        <v/>
      </c>
      <c r="N128" s="7" t="str">
        <f>IF('תחזית רווה'!N$5=0,"",N38)</f>
        <v/>
      </c>
      <c r="O128" s="37">
        <f>IFERROR(SUM(C128:N128),"")</f>
        <v>0</v>
      </c>
    </row>
    <row r="129" spans="2:15" x14ac:dyDescent="0.25">
      <c r="B129" s="26" t="str">
        <f t="shared" si="48"/>
        <v>%</v>
      </c>
      <c r="C129" s="7" t="str">
        <f>IF('תחזית רווה'!C$58=0,"",C39)</f>
        <v/>
      </c>
      <c r="D129" s="7" t="str">
        <f>IF('תחזית רווה'!D$58=0,"",D39)</f>
        <v/>
      </c>
      <c r="E129" s="7" t="str">
        <f>IF('תחזית רווה'!E$58=0,"",E39)</f>
        <v/>
      </c>
      <c r="F129" s="7" t="str">
        <f>IF('תחזית רווה'!F$58=0,"",F39)</f>
        <v/>
      </c>
      <c r="G129" s="7" t="str">
        <f>IF('תחזית רווה'!G$5=0,"",G39)</f>
        <v/>
      </c>
      <c r="H129" s="7" t="str">
        <f>IF('תחזית רווה'!H$5=0,"",H39)</f>
        <v/>
      </c>
      <c r="I129" s="7" t="str">
        <f>IF('תחזית רווה'!I$5=0,"",I39)</f>
        <v/>
      </c>
      <c r="J129" s="7" t="str">
        <f>IF('תחזית רווה'!J$5=0,"",J39)</f>
        <v/>
      </c>
      <c r="K129" s="7" t="str">
        <f>IF('תחזית רווה'!K$5=0,"",K39)</f>
        <v/>
      </c>
      <c r="L129" s="7" t="str">
        <f>IF('תחזית רווה'!L$5=0,"",L39)</f>
        <v/>
      </c>
      <c r="M129" s="7" t="str">
        <f>IF('תחזית רווה'!M$5=0,"",M39)</f>
        <v/>
      </c>
      <c r="N129" s="7" t="str">
        <f>IF('תחזית רווה'!N$5=0,"",N39)</f>
        <v/>
      </c>
      <c r="O129" s="33" t="str">
        <f>IFERROR(O128/$O$95,"")</f>
        <v/>
      </c>
    </row>
    <row r="130" spans="2:15" x14ac:dyDescent="0.25">
      <c r="B130" s="26" t="str">
        <f t="shared" si="48"/>
        <v>הוצאות שכר 3</v>
      </c>
      <c r="C130" s="7" t="str">
        <f>IF('תחזית רווה'!C$58=0,"",C40)</f>
        <v/>
      </c>
      <c r="D130" s="7" t="str">
        <f>IF('תחזית רווה'!D$58=0,"",D40)</f>
        <v/>
      </c>
      <c r="E130" s="7" t="str">
        <f>IF('תחזית רווה'!E$58=0,"",E40)</f>
        <v/>
      </c>
      <c r="F130" s="7" t="str">
        <f>IF('תחזית רווה'!F$58=0,"",F40)</f>
        <v/>
      </c>
      <c r="G130" s="7" t="str">
        <f>IF('תחזית רווה'!G$5=0,"",G40)</f>
        <v/>
      </c>
      <c r="H130" s="7" t="str">
        <f>IF('תחזית רווה'!H$5=0,"",H40)</f>
        <v/>
      </c>
      <c r="I130" s="7" t="str">
        <f>IF('תחזית רווה'!I$5=0,"",I40)</f>
        <v/>
      </c>
      <c r="J130" s="7" t="str">
        <f>IF('תחזית רווה'!J$5=0,"",J40)</f>
        <v/>
      </c>
      <c r="K130" s="7" t="str">
        <f>IF('תחזית רווה'!K$5=0,"",K40)</f>
        <v/>
      </c>
      <c r="L130" s="7" t="str">
        <f>IF('תחזית רווה'!L$5=0,"",L40)</f>
        <v/>
      </c>
      <c r="M130" s="7" t="str">
        <f>IF('תחזית רווה'!M$5=0,"",M40)</f>
        <v/>
      </c>
      <c r="N130" s="7" t="str">
        <f>IF('תחזית רווה'!N$5=0,"",N40)</f>
        <v/>
      </c>
      <c r="O130" s="37">
        <f>IFERROR(SUM(C130:N130),"")</f>
        <v>0</v>
      </c>
    </row>
    <row r="131" spans="2:15" x14ac:dyDescent="0.25">
      <c r="B131" s="26" t="str">
        <f t="shared" si="48"/>
        <v>%</v>
      </c>
      <c r="C131" s="7" t="str">
        <f>IF('תחזית רווה'!C$58=0,"",C41)</f>
        <v/>
      </c>
      <c r="D131" s="7" t="str">
        <f>IF('תחזית רווה'!D$58=0,"",D41)</f>
        <v/>
      </c>
      <c r="E131" s="7" t="str">
        <f>IF('תחזית רווה'!E$58=0,"",E41)</f>
        <v/>
      </c>
      <c r="F131" s="7" t="str">
        <f>IF('תחזית רווה'!F$58=0,"",F41)</f>
        <v/>
      </c>
      <c r="G131" s="7" t="str">
        <f>IF('תחזית רווה'!G$5=0,"",G41)</f>
        <v/>
      </c>
      <c r="H131" s="7" t="str">
        <f>IF('תחזית רווה'!H$5=0,"",H41)</f>
        <v/>
      </c>
      <c r="I131" s="7" t="str">
        <f>IF('תחזית רווה'!I$5=0,"",I41)</f>
        <v/>
      </c>
      <c r="J131" s="7" t="str">
        <f>IF('תחזית רווה'!J$5=0,"",J41)</f>
        <v/>
      </c>
      <c r="K131" s="7" t="str">
        <f>IF('תחזית רווה'!K$5=0,"",K41)</f>
        <v/>
      </c>
      <c r="L131" s="7" t="str">
        <f>IF('תחזית רווה'!L$5=0,"",L41)</f>
        <v/>
      </c>
      <c r="M131" s="7" t="str">
        <f>IF('תחזית רווה'!M$5=0,"",M41)</f>
        <v/>
      </c>
      <c r="N131" s="7" t="str">
        <f>IF('תחזית רווה'!N$5=0,"",N41)</f>
        <v/>
      </c>
      <c r="O131" s="33" t="str">
        <f>IFERROR(O130/$O$95,"")</f>
        <v/>
      </c>
    </row>
    <row r="132" spans="2:15" x14ac:dyDescent="0.25">
      <c r="B132" s="26" t="str">
        <f t="shared" si="48"/>
        <v>הוצאות שכר 4</v>
      </c>
      <c r="C132" s="7" t="str">
        <f>IF('תחזית רווה'!C$58=0,"",C42)</f>
        <v/>
      </c>
      <c r="D132" s="7" t="str">
        <f>IF('תחזית רווה'!D$58=0,"",D42)</f>
        <v/>
      </c>
      <c r="E132" s="7" t="str">
        <f>IF('תחזית רווה'!E$58=0,"",E42)</f>
        <v/>
      </c>
      <c r="F132" s="7" t="str">
        <f>IF('תחזית רווה'!F$58=0,"",F42)</f>
        <v/>
      </c>
      <c r="G132" s="7" t="str">
        <f>IF('תחזית רווה'!G$5=0,"",G42)</f>
        <v/>
      </c>
      <c r="H132" s="7" t="str">
        <f>IF('תחזית רווה'!H$5=0,"",H42)</f>
        <v/>
      </c>
      <c r="I132" s="7" t="str">
        <f>IF('תחזית רווה'!I$5=0,"",I42)</f>
        <v/>
      </c>
      <c r="J132" s="7" t="str">
        <f>IF('תחזית רווה'!J$5=0,"",J42)</f>
        <v/>
      </c>
      <c r="K132" s="7" t="str">
        <f>IF('תחזית רווה'!K$5=0,"",K42)</f>
        <v/>
      </c>
      <c r="L132" s="7" t="str">
        <f>IF('תחזית רווה'!L$5=0,"",L42)</f>
        <v/>
      </c>
      <c r="M132" s="7" t="str">
        <f>IF('תחזית רווה'!M$5=0,"",M42)</f>
        <v/>
      </c>
      <c r="N132" s="7" t="str">
        <f>IF('תחזית רווה'!N$5=0,"",N42)</f>
        <v/>
      </c>
      <c r="O132" s="37">
        <f>IFERROR(SUM(C132:N132),"")</f>
        <v>0</v>
      </c>
    </row>
    <row r="133" spans="2:15" x14ac:dyDescent="0.25">
      <c r="B133" s="26" t="str">
        <f t="shared" si="48"/>
        <v>%</v>
      </c>
      <c r="C133" s="7" t="str">
        <f>IF('תחזית רווה'!C$58=0,"",C43)</f>
        <v/>
      </c>
      <c r="D133" s="7" t="str">
        <f>IF('תחזית רווה'!D$58=0,"",D43)</f>
        <v/>
      </c>
      <c r="E133" s="7" t="str">
        <f>IF('תחזית רווה'!E$58=0,"",E43)</f>
        <v/>
      </c>
      <c r="F133" s="7" t="str">
        <f>IF('תחזית רווה'!F$58=0,"",F43)</f>
        <v/>
      </c>
      <c r="G133" s="7" t="str">
        <f>IF('תחזית רווה'!G$5=0,"",G43)</f>
        <v/>
      </c>
      <c r="H133" s="7" t="str">
        <f>IF('תחזית רווה'!H$5=0,"",H43)</f>
        <v/>
      </c>
      <c r="I133" s="7" t="str">
        <f>IF('תחזית רווה'!I$5=0,"",I43)</f>
        <v/>
      </c>
      <c r="J133" s="7" t="str">
        <f>IF('תחזית רווה'!J$5=0,"",J43)</f>
        <v/>
      </c>
      <c r="K133" s="7" t="str">
        <f>IF('תחזית רווה'!K$5=0,"",K43)</f>
        <v/>
      </c>
      <c r="L133" s="7" t="str">
        <f>IF('תחזית רווה'!L$5=0,"",L43)</f>
        <v/>
      </c>
      <c r="M133" s="7" t="str">
        <f>IF('תחזית רווה'!M$5=0,"",M43)</f>
        <v/>
      </c>
      <c r="N133" s="7" t="str">
        <f>IF('תחזית רווה'!N$5=0,"",N43)</f>
        <v/>
      </c>
      <c r="O133" s="33" t="str">
        <f>IFERROR(O132/$O$95,"")</f>
        <v/>
      </c>
    </row>
    <row r="134" spans="2:15" x14ac:dyDescent="0.25">
      <c r="B134" s="26" t="str">
        <f t="shared" si="48"/>
        <v>הוצאות שכר 5</v>
      </c>
      <c r="C134" s="7" t="str">
        <f>IF('תחזית רווה'!C$58=0,"",C44)</f>
        <v/>
      </c>
      <c r="D134" s="7" t="str">
        <f>IF('תחזית רווה'!D$58=0,"",D44)</f>
        <v/>
      </c>
      <c r="E134" s="7" t="str">
        <f>IF('תחזית רווה'!E$58=0,"",E44)</f>
        <v/>
      </c>
      <c r="F134" s="7" t="str">
        <f>IF('תחזית רווה'!F$58=0,"",F44)</f>
        <v/>
      </c>
      <c r="G134" s="7" t="str">
        <f>IF('תחזית רווה'!G$5=0,"",G44)</f>
        <v/>
      </c>
      <c r="H134" s="7" t="str">
        <f>IF('תחזית רווה'!H$5=0,"",H44)</f>
        <v/>
      </c>
      <c r="I134" s="7" t="str">
        <f>IF('תחזית רווה'!I$5=0,"",I44)</f>
        <v/>
      </c>
      <c r="J134" s="7" t="str">
        <f>IF('תחזית רווה'!J$5=0,"",J44)</f>
        <v/>
      </c>
      <c r="K134" s="7" t="str">
        <f>IF('תחזית רווה'!K$5=0,"",K44)</f>
        <v/>
      </c>
      <c r="L134" s="7" t="str">
        <f>IF('תחזית רווה'!L$5=0,"",L44)</f>
        <v/>
      </c>
      <c r="M134" s="7" t="str">
        <f>IF('תחזית רווה'!M$5=0,"",M44)</f>
        <v/>
      </c>
      <c r="N134" s="7" t="str">
        <f>IF('תחזית רווה'!N$5=0,"",N44)</f>
        <v/>
      </c>
      <c r="O134" s="37">
        <f>IFERROR(SUM(C134:N134),"")</f>
        <v>0</v>
      </c>
    </row>
    <row r="135" spans="2:15" x14ac:dyDescent="0.25">
      <c r="B135" s="26" t="str">
        <f t="shared" si="48"/>
        <v>%</v>
      </c>
      <c r="C135" s="7" t="str">
        <f>IF('תחזית רווה'!C$58=0,"",C45)</f>
        <v/>
      </c>
      <c r="D135" s="7" t="str">
        <f>IF('תחזית רווה'!D$58=0,"",D45)</f>
        <v/>
      </c>
      <c r="E135" s="7" t="str">
        <f>IF('תחזית רווה'!E$58=0,"",E45)</f>
        <v/>
      </c>
      <c r="F135" s="7" t="str">
        <f>IF('תחזית רווה'!F$58=0,"",F45)</f>
        <v/>
      </c>
      <c r="G135" s="7" t="str">
        <f>IF('תחזית רווה'!G$5=0,"",G45)</f>
        <v/>
      </c>
      <c r="H135" s="7" t="str">
        <f>IF('תחזית רווה'!H$5=0,"",H45)</f>
        <v/>
      </c>
      <c r="I135" s="7" t="str">
        <f>IF('תחזית רווה'!I$5=0,"",I45)</f>
        <v/>
      </c>
      <c r="J135" s="7" t="str">
        <f>IF('תחזית רווה'!J$5=0,"",J45)</f>
        <v/>
      </c>
      <c r="K135" s="7" t="str">
        <f>IF('תחזית רווה'!K$5=0,"",K45)</f>
        <v/>
      </c>
      <c r="L135" s="7" t="str">
        <f>IF('תחזית רווה'!L$5=0,"",L45)</f>
        <v/>
      </c>
      <c r="M135" s="7" t="str">
        <f>IF('תחזית רווה'!M$5=0,"",M45)</f>
        <v/>
      </c>
      <c r="N135" s="7" t="str">
        <f>IF('תחזית רווה'!N$5=0,"",N45)</f>
        <v/>
      </c>
      <c r="O135" s="33" t="str">
        <f>IFERROR(O134/$O$95,"")</f>
        <v/>
      </c>
    </row>
    <row r="136" spans="2:15" x14ac:dyDescent="0.25">
      <c r="B136" s="26" t="str">
        <f t="shared" si="48"/>
        <v>הוצאות שכר 6</v>
      </c>
      <c r="C136" s="7" t="str">
        <f>IF('תחזית רווה'!C$58=0,"",C46)</f>
        <v/>
      </c>
      <c r="D136" s="7" t="str">
        <f>IF('תחזית רווה'!D$58=0,"",D46)</f>
        <v/>
      </c>
      <c r="E136" s="7" t="str">
        <f>IF('תחזית רווה'!E$58=0,"",E46)</f>
        <v/>
      </c>
      <c r="F136" s="7" t="str">
        <f>IF('תחזית רווה'!F$58=0,"",F46)</f>
        <v/>
      </c>
      <c r="G136" s="7" t="str">
        <f>IF('תחזית רווה'!G$5=0,"",G46)</f>
        <v/>
      </c>
      <c r="H136" s="7" t="str">
        <f>IF('תחזית רווה'!H$5=0,"",H46)</f>
        <v/>
      </c>
      <c r="I136" s="7" t="str">
        <f>IF('תחזית רווה'!I$5=0,"",I46)</f>
        <v/>
      </c>
      <c r="J136" s="7" t="str">
        <f>IF('תחזית רווה'!J$5=0,"",J46)</f>
        <v/>
      </c>
      <c r="K136" s="7" t="str">
        <f>IF('תחזית רווה'!K$5=0,"",K46)</f>
        <v/>
      </c>
      <c r="L136" s="7" t="str">
        <f>IF('תחזית רווה'!L$5=0,"",L46)</f>
        <v/>
      </c>
      <c r="M136" s="7" t="str">
        <f>IF('תחזית רווה'!M$5=0,"",M46)</f>
        <v/>
      </c>
      <c r="N136" s="7" t="str">
        <f>IF('תחזית רווה'!N$5=0,"",N46)</f>
        <v/>
      </c>
      <c r="O136" s="37">
        <f>IFERROR(SUM(C136:N136),"")</f>
        <v>0</v>
      </c>
    </row>
    <row r="137" spans="2:15" x14ac:dyDescent="0.25">
      <c r="B137" s="26" t="str">
        <f t="shared" si="48"/>
        <v>%</v>
      </c>
      <c r="C137" s="7" t="str">
        <f>IF('תחזית רווה'!C$58=0,"",C47)</f>
        <v/>
      </c>
      <c r="D137" s="7" t="str">
        <f>IF('תחזית רווה'!D$58=0,"",D47)</f>
        <v/>
      </c>
      <c r="E137" s="7" t="str">
        <f>IF('תחזית רווה'!E$58=0,"",E47)</f>
        <v/>
      </c>
      <c r="F137" s="7" t="str">
        <f>IF('תחזית רווה'!F$58=0,"",F47)</f>
        <v/>
      </c>
      <c r="G137" s="7" t="str">
        <f>IF('תחזית רווה'!G$5=0,"",G47)</f>
        <v/>
      </c>
      <c r="H137" s="7" t="str">
        <f>IF('תחזית רווה'!H$5=0,"",H47)</f>
        <v/>
      </c>
      <c r="I137" s="7" t="str">
        <f>IF('תחזית רווה'!I$5=0,"",I47)</f>
        <v/>
      </c>
      <c r="J137" s="7" t="str">
        <f>IF('תחזית רווה'!J$5=0,"",J47)</f>
        <v/>
      </c>
      <c r="K137" s="7" t="str">
        <f>IF('תחזית רווה'!K$5=0,"",K47)</f>
        <v/>
      </c>
      <c r="L137" s="7" t="str">
        <f>IF('תחזית רווה'!L$5=0,"",L47)</f>
        <v/>
      </c>
      <c r="M137" s="7" t="str">
        <f>IF('תחזית רווה'!M$5=0,"",M47)</f>
        <v/>
      </c>
      <c r="N137" s="7" t="str">
        <f>IF('תחזית רווה'!N$5=0,"",N47)</f>
        <v/>
      </c>
      <c r="O137" s="33" t="str">
        <f>IFERROR(O136/$O$95,"")</f>
        <v/>
      </c>
    </row>
    <row r="138" spans="2:15" x14ac:dyDescent="0.25">
      <c r="B138" s="26" t="str">
        <f t="shared" si="48"/>
        <v>הוצאות שכר 7</v>
      </c>
      <c r="C138" s="7" t="str">
        <f>IF('תחזית רווה'!C$58=0,"",C48)</f>
        <v/>
      </c>
      <c r="D138" s="7" t="str">
        <f>IF('תחזית רווה'!D$58=0,"",D48)</f>
        <v/>
      </c>
      <c r="E138" s="7" t="str">
        <f>IF('תחזית רווה'!E$58=0,"",E48)</f>
        <v/>
      </c>
      <c r="F138" s="7" t="str">
        <f>IF('תחזית רווה'!F$58=0,"",F48)</f>
        <v/>
      </c>
      <c r="G138" s="7" t="str">
        <f>IF('תחזית רווה'!G$5=0,"",G48)</f>
        <v/>
      </c>
      <c r="H138" s="7" t="str">
        <f>IF('תחזית רווה'!H$5=0,"",H48)</f>
        <v/>
      </c>
      <c r="I138" s="7" t="str">
        <f>IF('תחזית רווה'!I$5=0,"",I48)</f>
        <v/>
      </c>
      <c r="J138" s="7" t="str">
        <f>IF('תחזית רווה'!J$5=0,"",J48)</f>
        <v/>
      </c>
      <c r="K138" s="7" t="str">
        <f>IF('תחזית רווה'!K$5=0,"",K48)</f>
        <v/>
      </c>
      <c r="L138" s="7" t="str">
        <f>IF('תחזית רווה'!L$5=0,"",L48)</f>
        <v/>
      </c>
      <c r="M138" s="7" t="str">
        <f>IF('תחזית רווה'!M$5=0,"",M48)</f>
        <v/>
      </c>
      <c r="N138" s="7" t="str">
        <f>IF('תחזית רווה'!N$5=0,"",N48)</f>
        <v/>
      </c>
      <c r="O138" s="37">
        <f>IFERROR(SUM(C138:N138),"")</f>
        <v>0</v>
      </c>
    </row>
    <row r="139" spans="2:15" x14ac:dyDescent="0.25">
      <c r="B139" s="26" t="str">
        <f t="shared" si="48"/>
        <v>%</v>
      </c>
      <c r="C139" s="7" t="str">
        <f>IF('תחזית רווה'!C$58=0,"",C49)</f>
        <v/>
      </c>
      <c r="D139" s="7" t="str">
        <f>IF('תחזית רווה'!D$58=0,"",D49)</f>
        <v/>
      </c>
      <c r="E139" s="7" t="str">
        <f>IF('תחזית רווה'!E$58=0,"",E49)</f>
        <v/>
      </c>
      <c r="F139" s="7" t="str">
        <f>IF('תחזית רווה'!F$58=0,"",F49)</f>
        <v/>
      </c>
      <c r="G139" s="7" t="str">
        <f>IF('תחזית רווה'!G$5=0,"",G49)</f>
        <v/>
      </c>
      <c r="H139" s="7" t="str">
        <f>IF('תחזית רווה'!H$5=0,"",H49)</f>
        <v/>
      </c>
      <c r="I139" s="7" t="str">
        <f>IF('תחזית רווה'!I$5=0,"",I49)</f>
        <v/>
      </c>
      <c r="J139" s="7" t="str">
        <f>IF('תחזית רווה'!J$5=0,"",J49)</f>
        <v/>
      </c>
      <c r="K139" s="7" t="str">
        <f>IF('תחזית רווה'!K$5=0,"",K49)</f>
        <v/>
      </c>
      <c r="L139" s="7" t="str">
        <f>IF('תחזית רווה'!L$5=0,"",L49)</f>
        <v/>
      </c>
      <c r="M139" s="7" t="str">
        <f>IF('תחזית רווה'!M$5=0,"",M49)</f>
        <v/>
      </c>
      <c r="N139" s="7" t="str">
        <f>IF('תחזית רווה'!N$5=0,"",N49)</f>
        <v/>
      </c>
      <c r="O139" s="33" t="str">
        <f>IFERROR(O138/$O$95,"")</f>
        <v/>
      </c>
    </row>
    <row r="140" spans="2:15" x14ac:dyDescent="0.25">
      <c r="B140" s="26" t="str">
        <f t="shared" si="48"/>
        <v>הוצאות שכר 8</v>
      </c>
      <c r="C140" s="7" t="str">
        <f>IF('תחזית רווה'!C$58=0,"",C50)</f>
        <v/>
      </c>
      <c r="D140" s="7" t="str">
        <f>IF('תחזית רווה'!D$58=0,"",D50)</f>
        <v/>
      </c>
      <c r="E140" s="7" t="str">
        <f>IF('תחזית רווה'!E$58=0,"",E50)</f>
        <v/>
      </c>
      <c r="F140" s="7" t="str">
        <f>IF('תחזית רווה'!F$58=0,"",F50)</f>
        <v/>
      </c>
      <c r="G140" s="7" t="str">
        <f>IF('תחזית רווה'!G$5=0,"",G50)</f>
        <v/>
      </c>
      <c r="H140" s="7" t="str">
        <f>IF('תחזית רווה'!H$5=0,"",H50)</f>
        <v/>
      </c>
      <c r="I140" s="7" t="str">
        <f>IF('תחזית רווה'!I$5=0,"",I50)</f>
        <v/>
      </c>
      <c r="J140" s="7" t="str">
        <f>IF('תחזית רווה'!J$5=0,"",J50)</f>
        <v/>
      </c>
      <c r="K140" s="7" t="str">
        <f>IF('תחזית רווה'!K$5=0,"",K50)</f>
        <v/>
      </c>
      <c r="L140" s="7" t="str">
        <f>IF('תחזית רווה'!L$5=0,"",L50)</f>
        <v/>
      </c>
      <c r="M140" s="7" t="str">
        <f>IF('תחזית רווה'!M$5=0,"",M50)</f>
        <v/>
      </c>
      <c r="N140" s="7" t="str">
        <f>IF('תחזית רווה'!N$5=0,"",N50)</f>
        <v/>
      </c>
      <c r="O140" s="37">
        <f>IFERROR(SUM(C140:N140),"")</f>
        <v>0</v>
      </c>
    </row>
    <row r="141" spans="2:15" x14ac:dyDescent="0.25">
      <c r="B141" s="26" t="str">
        <f t="shared" si="48"/>
        <v>%</v>
      </c>
      <c r="C141" s="7" t="str">
        <f>IF('תחזית רווה'!C$58=0,"",C51)</f>
        <v/>
      </c>
      <c r="D141" s="7" t="str">
        <f>IF('תחזית רווה'!D$58=0,"",D51)</f>
        <v/>
      </c>
      <c r="E141" s="7" t="str">
        <f>IF('תחזית רווה'!E$58=0,"",E51)</f>
        <v/>
      </c>
      <c r="F141" s="7" t="str">
        <f>IF('תחזית רווה'!F$58=0,"",F51)</f>
        <v/>
      </c>
      <c r="G141" s="7" t="str">
        <f>IF('תחזית רווה'!G$5=0,"",G51)</f>
        <v/>
      </c>
      <c r="H141" s="7" t="str">
        <f>IF('תחזית רווה'!H$5=0,"",H51)</f>
        <v/>
      </c>
      <c r="I141" s="7" t="str">
        <f>IF('תחזית רווה'!I$5=0,"",I51)</f>
        <v/>
      </c>
      <c r="J141" s="7" t="str">
        <f>IF('תחזית רווה'!J$5=0,"",J51)</f>
        <v/>
      </c>
      <c r="K141" s="7" t="str">
        <f>IF('תחזית רווה'!K$5=0,"",K51)</f>
        <v/>
      </c>
      <c r="L141" s="7" t="str">
        <f>IF('תחזית רווה'!L$5=0,"",L51)</f>
        <v/>
      </c>
      <c r="M141" s="7" t="str">
        <f>IF('תחזית רווה'!M$5=0,"",M51)</f>
        <v/>
      </c>
      <c r="N141" s="7" t="str">
        <f>IF('תחזית רווה'!N$5=0,"",N51)</f>
        <v/>
      </c>
      <c r="O141" s="33" t="str">
        <f>IFERROR(O140/$O$95,"")</f>
        <v/>
      </c>
    </row>
    <row r="142" spans="2:15" x14ac:dyDescent="0.25">
      <c r="B142" s="53" t="str">
        <f t="shared" si="48"/>
        <v>הוצאות קבועות</v>
      </c>
      <c r="C142" s="15" t="str">
        <f>IF('תחזית רווה'!C$58=0,"",C52)</f>
        <v/>
      </c>
      <c r="D142" s="15" t="str">
        <f>IF('תחזית רווה'!D$58=0,"",D52)</f>
        <v/>
      </c>
      <c r="E142" s="15" t="str">
        <f>IF('תחזית רווה'!E$58=0,"",E52)</f>
        <v/>
      </c>
      <c r="F142" s="15" t="str">
        <f>IF('תחזית רווה'!F$58=0,"",F52)</f>
        <v/>
      </c>
      <c r="G142" s="15" t="str">
        <f>IF('תחזית רווה'!G$5=0,"",G52)</f>
        <v/>
      </c>
      <c r="H142" s="15" t="str">
        <f>IF('תחזית רווה'!H$5=0,"",H52)</f>
        <v/>
      </c>
      <c r="I142" s="15" t="str">
        <f>IF('תחזית רווה'!I$5=0,"",I52)</f>
        <v/>
      </c>
      <c r="J142" s="15" t="str">
        <f>IF('תחזית רווה'!J$5=0,"",J52)</f>
        <v/>
      </c>
      <c r="K142" s="15" t="str">
        <f>IF('תחזית רווה'!K$5=0,"",K52)</f>
        <v/>
      </c>
      <c r="L142" s="15" t="str">
        <f>IF('תחזית רווה'!L$5=0,"",L52)</f>
        <v/>
      </c>
      <c r="M142" s="15" t="str">
        <f>IF('תחזית רווה'!M$5=0,"",M52)</f>
        <v/>
      </c>
      <c r="N142" s="15" t="str">
        <f>IF('תחזית רווה'!N$5=0,"",N52)</f>
        <v/>
      </c>
      <c r="O142" s="54">
        <f>IFERROR(SUM(C142:N142),"")</f>
        <v>0</v>
      </c>
    </row>
    <row r="143" spans="2:15" x14ac:dyDescent="0.25">
      <c r="B143" s="26" t="str">
        <f t="shared" si="48"/>
        <v>%</v>
      </c>
      <c r="C143" s="7" t="str">
        <f>IF('תחזית רווה'!C$58=0,"",C53)</f>
        <v/>
      </c>
      <c r="D143" s="7" t="str">
        <f>IF('תחזית רווה'!D$58=0,"",D53)</f>
        <v/>
      </c>
      <c r="E143" s="7" t="str">
        <f>IF('תחזית רווה'!E$58=0,"",E53)</f>
        <v/>
      </c>
      <c r="F143" s="7" t="str">
        <f>IF('תחזית רווה'!F$58=0,"",F53)</f>
        <v/>
      </c>
      <c r="G143" s="7" t="str">
        <f>IF('תחזית רווה'!G$5=0,"",G53)</f>
        <v/>
      </c>
      <c r="H143" s="7" t="str">
        <f>IF('תחזית רווה'!H$5=0,"",H53)</f>
        <v/>
      </c>
      <c r="I143" s="7" t="str">
        <f>IF('תחזית רווה'!I$5=0,"",I53)</f>
        <v/>
      </c>
      <c r="J143" s="7" t="str">
        <f>IF('תחזית רווה'!J$5=0,"",J53)</f>
        <v/>
      </c>
      <c r="K143" s="7" t="str">
        <f>IF('תחזית רווה'!K$5=0,"",K53)</f>
        <v/>
      </c>
      <c r="L143" s="7" t="str">
        <f>IF('תחזית רווה'!L$5=0,"",L53)</f>
        <v/>
      </c>
      <c r="M143" s="7" t="str">
        <f>IF('תחזית רווה'!M$5=0,"",M53)</f>
        <v/>
      </c>
      <c r="N143" s="7" t="str">
        <f>IF('תחזית רווה'!N$5=0,"",N53)</f>
        <v/>
      </c>
      <c r="O143" s="33" t="str">
        <f>IFERROR(O142/$O$95,"")</f>
        <v/>
      </c>
    </row>
    <row r="144" spans="2:15" x14ac:dyDescent="0.25">
      <c r="B144" s="53" t="str">
        <f t="shared" si="48"/>
        <v>מימון</v>
      </c>
      <c r="C144" s="15" t="str">
        <f>IF('תחזית רווה'!C$58=0,"",C54)</f>
        <v/>
      </c>
      <c r="D144" s="15" t="str">
        <f>IF('תחזית רווה'!D$58=0,"",D54)</f>
        <v/>
      </c>
      <c r="E144" s="15" t="str">
        <f>IF('תחזית רווה'!E$58=0,"",E54)</f>
        <v/>
      </c>
      <c r="F144" s="15" t="str">
        <f>IF('תחזית רווה'!F$58=0,"",F54)</f>
        <v/>
      </c>
      <c r="G144" s="15" t="str">
        <f>IF('תחזית רווה'!G$5=0,"",G54)</f>
        <v/>
      </c>
      <c r="H144" s="15" t="str">
        <f>IF('תחזית רווה'!H$5=0,"",H54)</f>
        <v/>
      </c>
      <c r="I144" s="15" t="str">
        <f>IF('תחזית רווה'!I$5=0,"",I54)</f>
        <v/>
      </c>
      <c r="J144" s="15" t="str">
        <f>IF('תחזית רווה'!J$5=0,"",J54)</f>
        <v/>
      </c>
      <c r="K144" s="15" t="str">
        <f>IF('תחזית רווה'!K$5=0,"",K54)</f>
        <v/>
      </c>
      <c r="L144" s="15" t="str">
        <f>IF('תחזית רווה'!L$5=0,"",L54)</f>
        <v/>
      </c>
      <c r="M144" s="15" t="str">
        <f>IF('תחזית רווה'!M$5=0,"",M54)</f>
        <v/>
      </c>
      <c r="N144" s="15" t="str">
        <f>IF('תחזית רווה'!N$5=0,"",N54)</f>
        <v/>
      </c>
      <c r="O144" s="54">
        <f>IFERROR(SUM(C144:N144),"")</f>
        <v>0</v>
      </c>
    </row>
    <row r="145" spans="2:15" x14ac:dyDescent="0.25">
      <c r="B145" s="26" t="str">
        <f t="shared" si="48"/>
        <v>%</v>
      </c>
      <c r="C145" s="7" t="str">
        <f>IF('תחזית רווה'!C$58=0,"",C55)</f>
        <v/>
      </c>
      <c r="D145" s="7" t="str">
        <f>IF('תחזית רווה'!D$58=0,"",D55)</f>
        <v/>
      </c>
      <c r="E145" s="7" t="str">
        <f>IF('תחזית רווה'!E$58=0,"",E55)</f>
        <v/>
      </c>
      <c r="F145" s="7" t="str">
        <f>IF('תחזית רווה'!F$58=0,"",F55)</f>
        <v/>
      </c>
      <c r="G145" s="7" t="str">
        <f>IF('תחזית רווה'!G$5=0,"",G55)</f>
        <v/>
      </c>
      <c r="H145" s="7" t="str">
        <f>IF('תחזית רווה'!H$5=0,"",H55)</f>
        <v/>
      </c>
      <c r="I145" s="7" t="str">
        <f>IF('תחזית רווה'!I$5=0,"",I55)</f>
        <v/>
      </c>
      <c r="J145" s="7" t="str">
        <f>IF('תחזית רווה'!J$5=0,"",J55)</f>
        <v/>
      </c>
      <c r="K145" s="7" t="str">
        <f>IF('תחזית רווה'!K$5=0,"",K55)</f>
        <v/>
      </c>
      <c r="L145" s="7" t="str">
        <f>IF('תחזית רווה'!L$5=0,"",L55)</f>
        <v/>
      </c>
      <c r="M145" s="7" t="str">
        <f>IF('תחזית רווה'!M$5=0,"",M55)</f>
        <v/>
      </c>
      <c r="N145" s="7" t="str">
        <f>IF('תחזית רווה'!N$5=0,"",N55)</f>
        <v/>
      </c>
      <c r="O145" s="33" t="str">
        <f>IFERROR(O144/$O$95,"")</f>
        <v/>
      </c>
    </row>
    <row r="146" spans="2:15" x14ac:dyDescent="0.25">
      <c r="B146" s="53" t="str">
        <f t="shared" si="48"/>
        <v>סה"כ הוצאות</v>
      </c>
      <c r="C146" s="15" t="str">
        <f>IF('תחזית רווה'!C$58=0,"",C56)</f>
        <v/>
      </c>
      <c r="D146" s="15" t="str">
        <f>IF('תחזית רווה'!D$58=0,"",D56)</f>
        <v/>
      </c>
      <c r="E146" s="15" t="str">
        <f>IF('תחזית רווה'!E$58=0,"",E56)</f>
        <v/>
      </c>
      <c r="F146" s="15" t="str">
        <f>IF('תחזית רווה'!F$58=0,"",F56)</f>
        <v/>
      </c>
      <c r="G146" s="15" t="str">
        <f>IF('תחזית רווה'!G$5=0,"",G56)</f>
        <v/>
      </c>
      <c r="H146" s="15" t="str">
        <f>IF('תחזית רווה'!H$5=0,"",H56)</f>
        <v/>
      </c>
      <c r="I146" s="15" t="str">
        <f>IF('תחזית רווה'!I$5=0,"",I56)</f>
        <v/>
      </c>
      <c r="J146" s="15" t="str">
        <f>IF('תחזית רווה'!J$5=0,"",J56)</f>
        <v/>
      </c>
      <c r="K146" s="15" t="str">
        <f>IF('תחזית רווה'!K$5=0,"",K56)</f>
        <v/>
      </c>
      <c r="L146" s="15" t="str">
        <f>IF('תחזית רווה'!L$5=0,"",L56)</f>
        <v/>
      </c>
      <c r="M146" s="15" t="str">
        <f>IF('תחזית רווה'!M$5=0,"",M56)</f>
        <v/>
      </c>
      <c r="N146" s="15" t="str">
        <f>IF('תחזית רווה'!N$5=0,"",N56)</f>
        <v/>
      </c>
      <c r="O146" s="54">
        <f>IFERROR(SUM(C146:N146),"")</f>
        <v>0</v>
      </c>
    </row>
    <row r="147" spans="2:15" x14ac:dyDescent="0.25">
      <c r="B147" s="26" t="str">
        <f t="shared" si="48"/>
        <v>%</v>
      </c>
      <c r="C147" s="7" t="str">
        <f>IF('תחזית רווה'!C$58=0,"",C57)</f>
        <v/>
      </c>
      <c r="D147" s="7" t="str">
        <f>IF('תחזית רווה'!D$58=0,"",D57)</f>
        <v/>
      </c>
      <c r="E147" s="7" t="str">
        <f>IF('תחזית רווה'!E$58=0,"",E57)</f>
        <v/>
      </c>
      <c r="F147" s="7" t="str">
        <f>IF('תחזית רווה'!F$58=0,"",F57)</f>
        <v/>
      </c>
      <c r="G147" s="7" t="str">
        <f>IF('תחזית רווה'!G$5=0,"",G57)</f>
        <v/>
      </c>
      <c r="H147" s="7" t="str">
        <f>IF('תחזית רווה'!H$5=0,"",H57)</f>
        <v/>
      </c>
      <c r="I147" s="7" t="str">
        <f>IF('תחזית רווה'!I$5=0,"",I57)</f>
        <v/>
      </c>
      <c r="J147" s="7" t="str">
        <f>IF('תחזית רווה'!J$5=0,"",J57)</f>
        <v/>
      </c>
      <c r="K147" s="7" t="str">
        <f>IF('תחזית רווה'!K$5=0,"",K57)</f>
        <v/>
      </c>
      <c r="L147" s="7" t="str">
        <f>IF('תחזית רווה'!L$5=0,"",L57)</f>
        <v/>
      </c>
      <c r="M147" s="7" t="str">
        <f>IF('תחזית רווה'!M$5=0,"",M57)</f>
        <v/>
      </c>
      <c r="N147" s="7" t="str">
        <f>IF('תחזית רווה'!N$5=0,"",N57)</f>
        <v/>
      </c>
      <c r="O147" s="33" t="str">
        <f>IFERROR(O146/$O$95,"")</f>
        <v/>
      </c>
    </row>
    <row r="148" spans="2:15" x14ac:dyDescent="0.25">
      <c r="B148" s="53" t="str">
        <f t="shared" si="48"/>
        <v>רווח לפני מס</v>
      </c>
      <c r="C148" s="15" t="str">
        <f>IF('תחזית רווה'!C$58=0,"",C58)</f>
        <v/>
      </c>
      <c r="D148" s="15" t="str">
        <f>IF('תחזית רווה'!D$58=0,"",D58)</f>
        <v/>
      </c>
      <c r="E148" s="15" t="str">
        <f>IF('תחזית רווה'!E$58=0,"",E58)</f>
        <v/>
      </c>
      <c r="F148" s="15" t="str">
        <f>IF('תחזית רווה'!F$58=0,"",F58)</f>
        <v/>
      </c>
      <c r="G148" s="15" t="str">
        <f>IF('תחזית רווה'!G$5=0,"",G58)</f>
        <v/>
      </c>
      <c r="H148" s="15" t="str">
        <f>IF('תחזית רווה'!H$5=0,"",H58)</f>
        <v/>
      </c>
      <c r="I148" s="15" t="str">
        <f>IF('תחזית רווה'!I$5=0,"",I58)</f>
        <v/>
      </c>
      <c r="J148" s="15" t="str">
        <f>IF('תחזית רווה'!J$5=0,"",J58)</f>
        <v/>
      </c>
      <c r="K148" s="15" t="str">
        <f>IF('תחזית רווה'!K$5=0,"",K58)</f>
        <v/>
      </c>
      <c r="L148" s="15" t="str">
        <f>IF('תחזית רווה'!L$5=0,"",L58)</f>
        <v/>
      </c>
      <c r="M148" s="15" t="str">
        <f>IF('תחזית רווה'!M$5=0,"",M58)</f>
        <v/>
      </c>
      <c r="N148" s="15" t="str">
        <f>IF('תחזית רווה'!N$5=0,"",N58)</f>
        <v/>
      </c>
      <c r="O148" s="54">
        <f>IFERROR(SUM(C148:N148),"")</f>
        <v>0</v>
      </c>
    </row>
    <row r="149" spans="2:15" x14ac:dyDescent="0.25">
      <c r="B149" s="26" t="str">
        <f t="shared" si="48"/>
        <v>%</v>
      </c>
      <c r="C149" s="7" t="str">
        <f>IF('תחזית רווה'!C$58=0,"",C59)</f>
        <v/>
      </c>
      <c r="D149" s="7" t="str">
        <f>IF('תחזית רווה'!D$58=0,"",D59)</f>
        <v/>
      </c>
      <c r="E149" s="7" t="str">
        <f>IF('תחזית רווה'!E$58=0,"",E59)</f>
        <v/>
      </c>
      <c r="F149" s="7" t="str">
        <f>IF('תחזית רווה'!F$58=0,"",F59)</f>
        <v/>
      </c>
      <c r="G149" s="7" t="str">
        <f>IF('תחזית רווה'!G$5=0,"",G59)</f>
        <v/>
      </c>
      <c r="H149" s="7" t="str">
        <f>IF('תחזית רווה'!H$5=0,"",H59)</f>
        <v/>
      </c>
      <c r="I149" s="7" t="str">
        <f>IF('תחזית רווה'!I$5=0,"",I59)</f>
        <v/>
      </c>
      <c r="J149" s="7" t="str">
        <f>IF('תחזית רווה'!J$5=0,"",J59)</f>
        <v/>
      </c>
      <c r="K149" s="7" t="str">
        <f>IF('תחזית רווה'!K$5=0,"",K59)</f>
        <v/>
      </c>
      <c r="L149" s="7" t="str">
        <f>IF('תחזית רווה'!L$5=0,"",L59)</f>
        <v/>
      </c>
      <c r="M149" s="7" t="str">
        <f>IF('תחזית רווה'!M$5=0,"",M59)</f>
        <v/>
      </c>
      <c r="N149" s="7" t="str">
        <f>IF('תחזית רווה'!N$5=0,"",N59)</f>
        <v/>
      </c>
      <c r="O149" s="33" t="str">
        <f>IFERROR(O148/$O$95,"")</f>
        <v/>
      </c>
    </row>
    <row r="150" spans="2:15" x14ac:dyDescent="0.25">
      <c r="B150" s="26">
        <f t="shared" si="48"/>
        <v>0</v>
      </c>
      <c r="C150" s="7" t="str">
        <f>IF('תחזית רווה'!C$58=0,"",C60)</f>
        <v/>
      </c>
      <c r="D150" s="7" t="str">
        <f>IF('תחזית רווה'!D$58=0,"",D60)</f>
        <v/>
      </c>
      <c r="E150" s="7" t="str">
        <f>IF('תחזית רווה'!E$58=0,"",E60)</f>
        <v/>
      </c>
      <c r="F150" s="7" t="str">
        <f>IF('תחזית רווה'!F$58=0,"",F60)</f>
        <v/>
      </c>
      <c r="G150" s="7" t="str">
        <f>IF('תחזית רווה'!G$5=0,"",G60)</f>
        <v/>
      </c>
      <c r="H150" s="7" t="str">
        <f>IF('תחזית רווה'!H$5=0,"",H60)</f>
        <v/>
      </c>
      <c r="I150" s="7" t="str">
        <f>IF('תחזית רווה'!I$5=0,"",I60)</f>
        <v/>
      </c>
      <c r="J150" s="7" t="str">
        <f>IF('תחזית רווה'!J$5=0,"",J60)</f>
        <v/>
      </c>
      <c r="K150" s="7" t="str">
        <f>IF('תחזית רווה'!K$5=0,"",K60)</f>
        <v/>
      </c>
      <c r="L150" s="7" t="str">
        <f>IF('תחזית רווה'!L$5=0,"",L60)</f>
        <v/>
      </c>
      <c r="M150" s="7" t="str">
        <f>IF('תחזית רווה'!M$5=0,"",M60)</f>
        <v/>
      </c>
      <c r="N150" s="7" t="str">
        <f>IF('תחזית רווה'!N$5=0,"",N60)</f>
        <v/>
      </c>
      <c r="O150" s="37"/>
    </row>
    <row r="151" spans="2:15" ht="14" thickBot="1" x14ac:dyDescent="0.3">
      <c r="B151" s="29">
        <f t="shared" si="48"/>
        <v>0</v>
      </c>
      <c r="C151" s="34" t="str">
        <f>IF('תחזית רווה'!C$58=0,"",C61)</f>
        <v/>
      </c>
      <c r="D151" s="34" t="str">
        <f>IF('תחזית רווה'!D$58=0,"",D61)</f>
        <v/>
      </c>
      <c r="E151" s="34" t="str">
        <f>IF('תחזית רווה'!E$58=0,"",E61)</f>
        <v/>
      </c>
      <c r="F151" s="34" t="str">
        <f>IF('תחזית רווה'!F$58=0,"",F61)</f>
        <v/>
      </c>
      <c r="G151" s="34" t="str">
        <f>IF('תחזית רווה'!G$5=0,"",G61)</f>
        <v/>
      </c>
      <c r="H151" s="34" t="str">
        <f>IF('תחזית רווה'!H$5=0,"",H61)</f>
        <v/>
      </c>
      <c r="I151" s="34" t="str">
        <f>IF('תחזית רווה'!I$5=0,"",I61)</f>
        <v/>
      </c>
      <c r="J151" s="34" t="str">
        <f>IF('תחזית רווה'!J$5=0,"",J61)</f>
        <v/>
      </c>
      <c r="K151" s="34" t="str">
        <f>IF('תחזית רווה'!K$5=0,"",K61)</f>
        <v/>
      </c>
      <c r="L151" s="34" t="str">
        <f>IF('תחזית רווה'!L$5=0,"",L61)</f>
        <v/>
      </c>
      <c r="M151" s="34" t="str">
        <f>IF('תחזית רווה'!M$5=0,"",M61)</f>
        <v/>
      </c>
      <c r="N151" s="34" t="str">
        <f>IF('תחזית רווה'!N$5=0,"",N61)</f>
        <v/>
      </c>
      <c r="O151" s="35"/>
    </row>
    <row r="152" spans="2:15" x14ac:dyDescent="0.25">
      <c r="B152" s="31" t="str">
        <f t="shared" si="48"/>
        <v>הוצאות תזרימיות</v>
      </c>
      <c r="C152" s="32" t="str">
        <f>IF('תחזית רווה'!C$58=0,"",C62)</f>
        <v/>
      </c>
      <c r="D152" s="32" t="str">
        <f>IF('תחזית רווה'!D$58=0,"",D62)</f>
        <v/>
      </c>
      <c r="E152" s="32" t="str">
        <f>IF('תחזית רווה'!E$58=0,"",E62)</f>
        <v/>
      </c>
      <c r="F152" s="32" t="str">
        <f>IF('תחזית רווה'!F$58=0,"",F62)</f>
        <v/>
      </c>
      <c r="G152" s="32" t="str">
        <f>IF('תחזית רווה'!G$5=0,"",G62)</f>
        <v/>
      </c>
      <c r="H152" s="32" t="str">
        <f>IF('תחזית רווה'!H$5=0,"",H62)</f>
        <v/>
      </c>
      <c r="I152" s="32" t="str">
        <f>IF('תחזית רווה'!I$5=0,"",I62)</f>
        <v/>
      </c>
      <c r="J152" s="32" t="str">
        <f>IF('תחזית רווה'!J$5=0,"",J62)</f>
        <v/>
      </c>
      <c r="K152" s="32" t="str">
        <f>IF('תחזית רווה'!K$5=0,"",K62)</f>
        <v/>
      </c>
      <c r="L152" s="32" t="str">
        <f>IF('תחזית רווה'!L$5=0,"",L62)</f>
        <v/>
      </c>
      <c r="M152" s="32" t="str">
        <f>IF('תחזית רווה'!M$5=0,"",M62)</f>
        <v/>
      </c>
      <c r="N152" s="32" t="str">
        <f>IF('תחזית רווה'!N$5=0,"",N62)</f>
        <v/>
      </c>
      <c r="O152" s="36"/>
    </row>
    <row r="153" spans="2:15" x14ac:dyDescent="0.25">
      <c r="B153" s="26">
        <f t="shared" si="48"/>
        <v>0</v>
      </c>
      <c r="C153" s="7" t="str">
        <f>IF('תחזית רווה'!C$58=0,"",C63)</f>
        <v/>
      </c>
      <c r="D153" s="7" t="str">
        <f>IF('תחזית רווה'!D$58=0,"",D63)</f>
        <v/>
      </c>
      <c r="E153" s="7" t="str">
        <f>IF('תחזית רווה'!E$58=0,"",E63)</f>
        <v/>
      </c>
      <c r="F153" s="7" t="str">
        <f>IF('תחזית רווה'!F$58=0,"",F63)</f>
        <v/>
      </c>
      <c r="G153" s="7" t="str">
        <f>IF('תחזית רווה'!G$5=0,"",G63)</f>
        <v/>
      </c>
      <c r="H153" s="7" t="str">
        <f>IF('תחזית רווה'!H$5=0,"",H63)</f>
        <v/>
      </c>
      <c r="I153" s="7" t="str">
        <f>IF('תחזית רווה'!I$5=0,"",I63)</f>
        <v/>
      </c>
      <c r="J153" s="7" t="str">
        <f>IF('תחזית רווה'!J$5=0,"",J63)</f>
        <v/>
      </c>
      <c r="K153" s="7" t="str">
        <f>IF('תחזית רווה'!K$5=0,"",K63)</f>
        <v/>
      </c>
      <c r="L153" s="7" t="str">
        <f>IF('תחזית רווה'!L$5=0,"",L63)</f>
        <v/>
      </c>
      <c r="M153" s="7" t="str">
        <f>IF('תחזית רווה'!M$5=0,"",M63)</f>
        <v/>
      </c>
      <c r="N153" s="7" t="str">
        <f>IF('תחזית רווה'!N$5=0,"",N63)</f>
        <v/>
      </c>
      <c r="O153" s="37">
        <f t="shared" ref="O153" si="49">O63</f>
        <v>0</v>
      </c>
    </row>
    <row r="154" spans="2:15" x14ac:dyDescent="0.25">
      <c r="B154" s="26" t="e">
        <f t="shared" si="48"/>
        <v>#REF!</v>
      </c>
      <c r="C154" s="7" t="str">
        <f>IF('תחזית רווה'!C$58=0,"",C64)</f>
        <v/>
      </c>
      <c r="D154" s="7" t="str">
        <f>IF('תחזית רווה'!D$58=0,"",D64)</f>
        <v/>
      </c>
      <c r="E154" s="7" t="str">
        <f>IF('תחזית רווה'!E$58=0,"",E64)</f>
        <v/>
      </c>
      <c r="F154" s="7" t="str">
        <f>IF('תחזית רווה'!F$58=0,"",F64)</f>
        <v/>
      </c>
      <c r="G154" s="7" t="str">
        <f>IF('תחזית רווה'!G$5=0,"",G64)</f>
        <v/>
      </c>
      <c r="H154" s="7" t="str">
        <f>IF('תחזית רווה'!H$5=0,"",H64)</f>
        <v/>
      </c>
      <c r="I154" s="7" t="str">
        <f>IF('תחזית רווה'!I$5=0,"",I64)</f>
        <v/>
      </c>
      <c r="J154" s="7" t="str">
        <f>IF('תחזית רווה'!J$5=0,"",J64)</f>
        <v/>
      </c>
      <c r="K154" s="7" t="str">
        <f>IF('תחזית רווה'!K$5=0,"",K64)</f>
        <v/>
      </c>
      <c r="L154" s="7" t="str">
        <f>IF('תחזית רווה'!L$5=0,"",L64)</f>
        <v/>
      </c>
      <c r="M154" s="7" t="str">
        <f>IF('תחזית רווה'!M$5=0,"",M64)</f>
        <v/>
      </c>
      <c r="N154" s="7" t="str">
        <f>IF('תחזית רווה'!N$5=0,"",N64)</f>
        <v/>
      </c>
      <c r="O154" s="37">
        <f>IFERROR(SUM(C154:N154),"")</f>
        <v>0</v>
      </c>
    </row>
    <row r="155" spans="2:15" x14ac:dyDescent="0.25">
      <c r="B155" s="26" t="e">
        <f t="shared" si="48"/>
        <v>#REF!</v>
      </c>
      <c r="C155" s="7" t="str">
        <f>IF('תחזית רווה'!C$58=0,"",C65)</f>
        <v/>
      </c>
      <c r="D155" s="7" t="str">
        <f>IF('תחזית רווה'!D$58=0,"",D65)</f>
        <v/>
      </c>
      <c r="E155" s="7" t="str">
        <f>IF('תחזית רווה'!E$58=0,"",E65)</f>
        <v/>
      </c>
      <c r="F155" s="7" t="str">
        <f>IF('תחזית רווה'!F$58=0,"",F65)</f>
        <v/>
      </c>
      <c r="G155" s="7" t="str">
        <f>IF('תחזית רווה'!G$5=0,"",G65)</f>
        <v/>
      </c>
      <c r="H155" s="7" t="str">
        <f>IF('תחזית רווה'!H$5=0,"",H65)</f>
        <v/>
      </c>
      <c r="I155" s="7" t="str">
        <f>IF('תחזית רווה'!I$5=0,"",I65)</f>
        <v/>
      </c>
      <c r="J155" s="7" t="str">
        <f>IF('תחזית רווה'!J$5=0,"",J65)</f>
        <v/>
      </c>
      <c r="K155" s="7" t="str">
        <f>IF('תחזית רווה'!K$5=0,"",K65)</f>
        <v/>
      </c>
      <c r="L155" s="7" t="str">
        <f>IF('תחזית רווה'!L$5=0,"",L65)</f>
        <v/>
      </c>
      <c r="M155" s="7" t="str">
        <f>IF('תחזית רווה'!M$5=0,"",M65)</f>
        <v/>
      </c>
      <c r="N155" s="7" t="str">
        <f>IF('תחזית רווה'!N$5=0,"",N65)</f>
        <v/>
      </c>
      <c r="O155" s="33" t="str">
        <f>IFERROR(O154/$O$95,"")</f>
        <v/>
      </c>
    </row>
    <row r="156" spans="2:15" x14ac:dyDescent="0.25">
      <c r="B156" s="26" t="e">
        <f t="shared" si="48"/>
        <v>#REF!</v>
      </c>
      <c r="C156" s="7" t="str">
        <f>IF('תחזית רווה'!C$58=0,"",C66)</f>
        <v/>
      </c>
      <c r="D156" s="7" t="str">
        <f>IF('תחזית רווה'!D$58=0,"",D66)</f>
        <v/>
      </c>
      <c r="E156" s="7" t="str">
        <f>IF('תחזית רווה'!E$58=0,"",E66)</f>
        <v/>
      </c>
      <c r="F156" s="7" t="str">
        <f>IF('תחזית רווה'!F$58=0,"",F66)</f>
        <v/>
      </c>
      <c r="G156" s="7" t="str">
        <f>IF('תחזית רווה'!G$5=0,"",G66)</f>
        <v/>
      </c>
      <c r="H156" s="7" t="str">
        <f>IF('תחזית רווה'!H$5=0,"",H66)</f>
        <v/>
      </c>
      <c r="I156" s="7" t="str">
        <f>IF('תחזית רווה'!I$5=0,"",I66)</f>
        <v/>
      </c>
      <c r="J156" s="7" t="str">
        <f>IF('תחזית רווה'!J$5=0,"",J66)</f>
        <v/>
      </c>
      <c r="K156" s="7" t="str">
        <f>IF('תחזית רווה'!K$5=0,"",K66)</f>
        <v/>
      </c>
      <c r="L156" s="7" t="str">
        <f>IF('תחזית רווה'!L$5=0,"",L66)</f>
        <v/>
      </c>
      <c r="M156" s="7" t="str">
        <f>IF('תחזית רווה'!M$5=0,"",M66)</f>
        <v/>
      </c>
      <c r="N156" s="7" t="str">
        <f>IF('תחזית רווה'!N$5=0,"",N66)</f>
        <v/>
      </c>
      <c r="O156" s="37">
        <f>IFERROR(SUM(C156:N156),"")</f>
        <v>0</v>
      </c>
    </row>
    <row r="157" spans="2:15" x14ac:dyDescent="0.25">
      <c r="B157" s="26" t="e">
        <f t="shared" si="48"/>
        <v>#REF!</v>
      </c>
      <c r="C157" s="7" t="str">
        <f>IF('תחזית רווה'!C$58=0,"",C67)</f>
        <v/>
      </c>
      <c r="D157" s="7" t="str">
        <f>IF('תחזית רווה'!D$58=0,"",D67)</f>
        <v/>
      </c>
      <c r="E157" s="7" t="str">
        <f>IF('תחזית רווה'!E$58=0,"",E67)</f>
        <v/>
      </c>
      <c r="F157" s="7" t="str">
        <f>IF('תחזית רווה'!F$58=0,"",F67)</f>
        <v/>
      </c>
      <c r="G157" s="7" t="str">
        <f>IF('תחזית רווה'!G$5=0,"",G67)</f>
        <v/>
      </c>
      <c r="H157" s="7" t="str">
        <f>IF('תחזית רווה'!H$5=0,"",H67)</f>
        <v/>
      </c>
      <c r="I157" s="7" t="str">
        <f>IF('תחזית רווה'!I$5=0,"",I67)</f>
        <v/>
      </c>
      <c r="J157" s="7" t="str">
        <f>IF('תחזית רווה'!J$5=0,"",J67)</f>
        <v/>
      </c>
      <c r="K157" s="7" t="str">
        <f>IF('תחזית רווה'!K$5=0,"",K67)</f>
        <v/>
      </c>
      <c r="L157" s="7" t="str">
        <f>IF('תחזית רווה'!L$5=0,"",L67)</f>
        <v/>
      </c>
      <c r="M157" s="7" t="str">
        <f>IF('תחזית רווה'!M$5=0,"",M67)</f>
        <v/>
      </c>
      <c r="N157" s="7" t="str">
        <f>IF('תחזית רווה'!N$5=0,"",N67)</f>
        <v/>
      </c>
      <c r="O157" s="33" t="str">
        <f>IFERROR(O156/$O$95,"")</f>
        <v/>
      </c>
    </row>
    <row r="158" spans="2:15" x14ac:dyDescent="0.25">
      <c r="B158" s="26" t="e">
        <f t="shared" si="48"/>
        <v>#REF!</v>
      </c>
      <c r="C158" s="7" t="str">
        <f>IF('תחזית רווה'!C$58=0,"",C68)</f>
        <v/>
      </c>
      <c r="D158" s="7" t="str">
        <f>IF('תחזית רווה'!D$58=0,"",D68)</f>
        <v/>
      </c>
      <c r="E158" s="7" t="str">
        <f>IF('תחזית רווה'!E$58=0,"",E68)</f>
        <v/>
      </c>
      <c r="F158" s="7" t="str">
        <f>IF('תחזית רווה'!F$58=0,"",F68)</f>
        <v/>
      </c>
      <c r="G158" s="7" t="str">
        <f>IF('תחזית רווה'!G$5=0,"",G68)</f>
        <v/>
      </c>
      <c r="H158" s="7" t="str">
        <f>IF('תחזית רווה'!H$5=0,"",H68)</f>
        <v/>
      </c>
      <c r="I158" s="7" t="str">
        <f>IF('תחזית רווה'!I$5=0,"",I68)</f>
        <v/>
      </c>
      <c r="J158" s="7" t="str">
        <f>IF('תחזית רווה'!J$5=0,"",J68)</f>
        <v/>
      </c>
      <c r="K158" s="7" t="str">
        <f>IF('תחזית רווה'!K$5=0,"",K68)</f>
        <v/>
      </c>
      <c r="L158" s="7" t="str">
        <f>IF('תחזית רווה'!L$5=0,"",L68)</f>
        <v/>
      </c>
      <c r="M158" s="7" t="str">
        <f>IF('תחזית רווה'!M$5=0,"",M68)</f>
        <v/>
      </c>
      <c r="N158" s="7" t="str">
        <f>IF('תחזית רווה'!N$5=0,"",N68)</f>
        <v/>
      </c>
      <c r="O158" s="37">
        <f>IFERROR(SUM(C158:N158),"")</f>
        <v>0</v>
      </c>
    </row>
    <row r="159" spans="2:15" x14ac:dyDescent="0.25">
      <c r="B159" s="26" t="e">
        <f t="shared" si="48"/>
        <v>#REF!</v>
      </c>
      <c r="C159" s="7" t="str">
        <f>IF('תחזית רווה'!C$58=0,"",C69)</f>
        <v/>
      </c>
      <c r="D159" s="7" t="str">
        <f>IF('תחזית רווה'!D$58=0,"",D69)</f>
        <v/>
      </c>
      <c r="E159" s="7" t="str">
        <f>IF('תחזית רווה'!E$58=0,"",E69)</f>
        <v/>
      </c>
      <c r="F159" s="7" t="str">
        <f>IF('תחזית רווה'!F$58=0,"",F69)</f>
        <v/>
      </c>
      <c r="G159" s="7" t="str">
        <f>IF('תחזית רווה'!G$5=0,"",G69)</f>
        <v/>
      </c>
      <c r="H159" s="7" t="str">
        <f>IF('תחזית רווה'!H$5=0,"",H69)</f>
        <v/>
      </c>
      <c r="I159" s="7" t="str">
        <f>IF('תחזית רווה'!I$5=0,"",I69)</f>
        <v/>
      </c>
      <c r="J159" s="7" t="str">
        <f>IF('תחזית רווה'!J$5=0,"",J69)</f>
        <v/>
      </c>
      <c r="K159" s="7" t="str">
        <f>IF('תחזית רווה'!K$5=0,"",K69)</f>
        <v/>
      </c>
      <c r="L159" s="7" t="str">
        <f>IF('תחזית רווה'!L$5=0,"",L69)</f>
        <v/>
      </c>
      <c r="M159" s="7" t="str">
        <f>IF('תחזית רווה'!M$5=0,"",M69)</f>
        <v/>
      </c>
      <c r="N159" s="7" t="str">
        <f>IF('תחזית רווה'!N$5=0,"",N69)</f>
        <v/>
      </c>
      <c r="O159" s="33" t="str">
        <f>IFERROR(O158/$O$95,"")</f>
        <v/>
      </c>
    </row>
    <row r="160" spans="2:15" x14ac:dyDescent="0.25">
      <c r="B160" s="26" t="e">
        <f t="shared" si="48"/>
        <v>#REF!</v>
      </c>
      <c r="C160" s="7" t="str">
        <f>IF('תחזית רווה'!C$58=0,"",C70)</f>
        <v/>
      </c>
      <c r="D160" s="7" t="str">
        <f>IF('תחזית רווה'!D$58=0,"",D70)</f>
        <v/>
      </c>
      <c r="E160" s="7" t="str">
        <f>IF('תחזית רווה'!E$58=0,"",E70)</f>
        <v/>
      </c>
      <c r="F160" s="7" t="str">
        <f>IF('תחזית רווה'!F$58=0,"",F70)</f>
        <v/>
      </c>
      <c r="G160" s="7" t="str">
        <f>IF('תחזית רווה'!G$5=0,"",G70)</f>
        <v/>
      </c>
      <c r="H160" s="7" t="str">
        <f>IF('תחזית רווה'!H$5=0,"",H70)</f>
        <v/>
      </c>
      <c r="I160" s="7" t="str">
        <f>IF('תחזית רווה'!I$5=0,"",I70)</f>
        <v/>
      </c>
      <c r="J160" s="7" t="str">
        <f>IF('תחזית רווה'!J$5=0,"",J70)</f>
        <v/>
      </c>
      <c r="K160" s="7" t="str">
        <f>IF('תחזית רווה'!K$5=0,"",K70)</f>
        <v/>
      </c>
      <c r="L160" s="7" t="str">
        <f>IF('תחזית רווה'!L$5=0,"",L70)</f>
        <v/>
      </c>
      <c r="M160" s="7" t="str">
        <f>IF('תחזית רווה'!M$5=0,"",M70)</f>
        <v/>
      </c>
      <c r="N160" s="7" t="str">
        <f>IF('תחזית רווה'!N$5=0,"",N70)</f>
        <v/>
      </c>
      <c r="O160" s="37">
        <f>IFERROR(SUM(C160:N160),"")</f>
        <v>0</v>
      </c>
    </row>
    <row r="161" spans="2:15" x14ac:dyDescent="0.25">
      <c r="B161" s="26" t="e">
        <f t="shared" si="48"/>
        <v>#REF!</v>
      </c>
      <c r="C161" s="7" t="str">
        <f>IF('תחזית רווה'!C$58=0,"",C71)</f>
        <v/>
      </c>
      <c r="D161" s="7" t="str">
        <f>IF('תחזית רווה'!D$58=0,"",D71)</f>
        <v/>
      </c>
      <c r="E161" s="7" t="str">
        <f>IF('תחזית רווה'!E$58=0,"",E71)</f>
        <v/>
      </c>
      <c r="F161" s="7" t="str">
        <f>IF('תחזית רווה'!F$58=0,"",F71)</f>
        <v/>
      </c>
      <c r="G161" s="7" t="str">
        <f>IF('תחזית רווה'!G$5=0,"",G71)</f>
        <v/>
      </c>
      <c r="H161" s="7" t="str">
        <f>IF('תחזית רווה'!H$5=0,"",H71)</f>
        <v/>
      </c>
      <c r="I161" s="7" t="str">
        <f>IF('תחזית רווה'!I$5=0,"",I71)</f>
        <v/>
      </c>
      <c r="J161" s="7" t="str">
        <f>IF('תחזית רווה'!J$5=0,"",J71)</f>
        <v/>
      </c>
      <c r="K161" s="7" t="str">
        <f>IF('תחזית רווה'!K$5=0,"",K71)</f>
        <v/>
      </c>
      <c r="L161" s="7" t="str">
        <f>IF('תחזית רווה'!L$5=0,"",L71)</f>
        <v/>
      </c>
      <c r="M161" s="7" t="str">
        <f>IF('תחזית רווה'!M$5=0,"",M71)</f>
        <v/>
      </c>
      <c r="N161" s="7" t="str">
        <f>IF('תחזית רווה'!N$5=0,"",N71)</f>
        <v/>
      </c>
      <c r="O161" s="33" t="str">
        <f>IFERROR(O160/$O$95,"")</f>
        <v/>
      </c>
    </row>
    <row r="162" spans="2:15" x14ac:dyDescent="0.25">
      <c r="B162" s="26" t="e">
        <f t="shared" si="48"/>
        <v>#REF!</v>
      </c>
      <c r="C162" s="7" t="str">
        <f>IF('תחזית רווה'!C$58=0,"",C72)</f>
        <v/>
      </c>
      <c r="D162" s="7" t="str">
        <f>IF('תחזית רווה'!D$58=0,"",D72)</f>
        <v/>
      </c>
      <c r="E162" s="7" t="str">
        <f>IF('תחזית רווה'!E$58=0,"",E72)</f>
        <v/>
      </c>
      <c r="F162" s="7" t="str">
        <f>IF('תחזית רווה'!F$58=0,"",F72)</f>
        <v/>
      </c>
      <c r="G162" s="7" t="str">
        <f>IF('תחזית רווה'!G$5=0,"",G72)</f>
        <v/>
      </c>
      <c r="H162" s="7" t="str">
        <f>IF('תחזית רווה'!H$5=0,"",H72)</f>
        <v/>
      </c>
      <c r="I162" s="7" t="str">
        <f>IF('תחזית רווה'!I$5=0,"",I72)</f>
        <v/>
      </c>
      <c r="J162" s="7" t="str">
        <f>IF('תחזית רווה'!J$5=0,"",J72)</f>
        <v/>
      </c>
      <c r="K162" s="7" t="str">
        <f>IF('תחזית רווה'!K$5=0,"",K72)</f>
        <v/>
      </c>
      <c r="L162" s="7" t="str">
        <f>IF('תחזית רווה'!L$5=0,"",L72)</f>
        <v/>
      </c>
      <c r="M162" s="7" t="str">
        <f>IF('תחזית רווה'!M$5=0,"",M72)</f>
        <v/>
      </c>
      <c r="N162" s="7" t="str">
        <f>IF('תחזית רווה'!N$5=0,"",N72)</f>
        <v/>
      </c>
      <c r="O162" s="37">
        <f>IFERROR(SUM(C162:N162),"")</f>
        <v>0</v>
      </c>
    </row>
    <row r="163" spans="2:15" x14ac:dyDescent="0.25">
      <c r="B163" s="26" t="e">
        <f t="shared" si="48"/>
        <v>#REF!</v>
      </c>
      <c r="C163" s="7" t="str">
        <f>IF('תחזית רווה'!C$58=0,"",C73)</f>
        <v/>
      </c>
      <c r="D163" s="7" t="str">
        <f>IF('תחזית רווה'!D$58=0,"",D73)</f>
        <v/>
      </c>
      <c r="E163" s="7" t="str">
        <f>IF('תחזית רווה'!E$58=0,"",E73)</f>
        <v/>
      </c>
      <c r="F163" s="7" t="str">
        <f>IF('תחזית רווה'!F$58=0,"",F73)</f>
        <v/>
      </c>
      <c r="G163" s="7" t="str">
        <f>IF('תחזית רווה'!G$5=0,"",G73)</f>
        <v/>
      </c>
      <c r="H163" s="7" t="str">
        <f>IF('תחזית רווה'!H$5=0,"",H73)</f>
        <v/>
      </c>
      <c r="I163" s="7" t="str">
        <f>IF('תחזית רווה'!I$5=0,"",I73)</f>
        <v/>
      </c>
      <c r="J163" s="7" t="str">
        <f>IF('תחזית רווה'!J$5=0,"",J73)</f>
        <v/>
      </c>
      <c r="K163" s="7" t="str">
        <f>IF('תחזית רווה'!K$5=0,"",K73)</f>
        <v/>
      </c>
      <c r="L163" s="7" t="str">
        <f>IF('תחזית רווה'!L$5=0,"",L73)</f>
        <v/>
      </c>
      <c r="M163" s="7" t="str">
        <f>IF('תחזית רווה'!M$5=0,"",M73)</f>
        <v/>
      </c>
      <c r="N163" s="7" t="str">
        <f>IF('תחזית רווה'!N$5=0,"",N73)</f>
        <v/>
      </c>
      <c r="O163" s="33" t="str">
        <f>IFERROR(O162/$O$95,"")</f>
        <v/>
      </c>
    </row>
    <row r="164" spans="2:15" x14ac:dyDescent="0.25">
      <c r="B164" s="26" t="e">
        <f t="shared" si="48"/>
        <v>#REF!</v>
      </c>
      <c r="C164" s="7" t="str">
        <f>IF('תחזית רווה'!C$58=0,"",C74)</f>
        <v/>
      </c>
      <c r="D164" s="7" t="str">
        <f>IF('תחזית רווה'!D$58=0,"",D74)</f>
        <v/>
      </c>
      <c r="E164" s="7" t="str">
        <f>IF('תחזית רווה'!E$58=0,"",E74)</f>
        <v/>
      </c>
      <c r="F164" s="7" t="str">
        <f>IF('תחזית רווה'!F$58=0,"",F74)</f>
        <v/>
      </c>
      <c r="G164" s="7" t="str">
        <f>IF('תחזית רווה'!G$5=0,"",G74)</f>
        <v/>
      </c>
      <c r="H164" s="7" t="str">
        <f>IF('תחזית רווה'!H$5=0,"",H74)</f>
        <v/>
      </c>
      <c r="I164" s="7" t="str">
        <f>IF('תחזית רווה'!I$5=0,"",I74)</f>
        <v/>
      </c>
      <c r="J164" s="7" t="str">
        <f>IF('תחזית רווה'!J$5=0,"",J74)</f>
        <v/>
      </c>
      <c r="K164" s="7" t="str">
        <f>IF('תחזית רווה'!K$5=0,"",K74)</f>
        <v/>
      </c>
      <c r="L164" s="7" t="str">
        <f>IF('תחזית רווה'!L$5=0,"",L74)</f>
        <v/>
      </c>
      <c r="M164" s="7" t="str">
        <f>IF('תחזית רווה'!M$5=0,"",M74)</f>
        <v/>
      </c>
      <c r="N164" s="7" t="str">
        <f>IF('תחזית רווה'!N$5=0,"",N74)</f>
        <v/>
      </c>
      <c r="O164" s="37">
        <f>IFERROR(SUM(C164:N164),"")</f>
        <v>0</v>
      </c>
    </row>
    <row r="165" spans="2:15" x14ac:dyDescent="0.25">
      <c r="B165" s="26" t="e">
        <f t="shared" si="48"/>
        <v>#REF!</v>
      </c>
      <c r="C165" s="7" t="str">
        <f>IF('תחזית רווה'!C$58=0,"",C75)</f>
        <v/>
      </c>
      <c r="D165" s="7" t="str">
        <f>IF('תחזית רווה'!D$58=0,"",D75)</f>
        <v/>
      </c>
      <c r="E165" s="7" t="str">
        <f>IF('תחזית רווה'!E$58=0,"",E75)</f>
        <v/>
      </c>
      <c r="F165" s="7" t="str">
        <f>IF('תחזית רווה'!F$58=0,"",F75)</f>
        <v/>
      </c>
      <c r="G165" s="7" t="str">
        <f>IF('תחזית רווה'!G$5=0,"",G75)</f>
        <v/>
      </c>
      <c r="H165" s="7" t="str">
        <f>IF('תחזית רווה'!H$5=0,"",H75)</f>
        <v/>
      </c>
      <c r="I165" s="7" t="str">
        <f>IF('תחזית רווה'!I$5=0,"",I75)</f>
        <v/>
      </c>
      <c r="J165" s="7" t="str">
        <f>IF('תחזית רווה'!J$5=0,"",J75)</f>
        <v/>
      </c>
      <c r="K165" s="7" t="str">
        <f>IF('תחזית רווה'!K$5=0,"",K75)</f>
        <v/>
      </c>
      <c r="L165" s="7" t="str">
        <f>IF('תחזית רווה'!L$5=0,"",L75)</f>
        <v/>
      </c>
      <c r="M165" s="7" t="str">
        <f>IF('תחזית רווה'!M$5=0,"",M75)</f>
        <v/>
      </c>
      <c r="N165" s="7" t="str">
        <f>IF('תחזית רווה'!N$5=0,"",N75)</f>
        <v/>
      </c>
      <c r="O165" s="33" t="str">
        <f>IFERROR(O164/$O$95,"")</f>
        <v/>
      </c>
    </row>
    <row r="166" spans="2:15" x14ac:dyDescent="0.25">
      <c r="B166" s="26" t="e">
        <f t="shared" si="48"/>
        <v>#REF!</v>
      </c>
      <c r="C166" s="7" t="str">
        <f>IF('תחזית רווה'!C$58=0,"",C76)</f>
        <v/>
      </c>
      <c r="D166" s="7" t="str">
        <f>IF('תחזית רווה'!D$58=0,"",D76)</f>
        <v/>
      </c>
      <c r="E166" s="7" t="str">
        <f>IF('תחזית רווה'!E$58=0,"",E76)</f>
        <v/>
      </c>
      <c r="F166" s="7" t="str">
        <f>IF('תחזית רווה'!F$58=0,"",F76)</f>
        <v/>
      </c>
      <c r="G166" s="7" t="str">
        <f>IF('תחזית רווה'!G$5=0,"",G76)</f>
        <v/>
      </c>
      <c r="H166" s="7" t="str">
        <f>IF('תחזית רווה'!H$5=0,"",H76)</f>
        <v/>
      </c>
      <c r="I166" s="7" t="str">
        <f>IF('תחזית רווה'!I$5=0,"",I76)</f>
        <v/>
      </c>
      <c r="J166" s="7" t="str">
        <f>IF('תחזית רווה'!J$5=0,"",J76)</f>
        <v/>
      </c>
      <c r="K166" s="7" t="str">
        <f>IF('תחזית רווה'!K$5=0,"",K76)</f>
        <v/>
      </c>
      <c r="L166" s="7" t="str">
        <f>IF('תחזית רווה'!L$5=0,"",L76)</f>
        <v/>
      </c>
      <c r="M166" s="7" t="str">
        <f>IF('תחזית רווה'!M$5=0,"",M76)</f>
        <v/>
      </c>
      <c r="N166" s="7" t="str">
        <f>IF('תחזית רווה'!N$5=0,"",N76)</f>
        <v/>
      </c>
      <c r="O166" s="37">
        <f>IFERROR(SUM(C166:N166),"")</f>
        <v>0</v>
      </c>
    </row>
    <row r="167" spans="2:15" x14ac:dyDescent="0.25">
      <c r="B167" s="26" t="e">
        <f t="shared" si="48"/>
        <v>#REF!</v>
      </c>
      <c r="C167" s="7" t="str">
        <f>IF('תחזית רווה'!C$58=0,"",C77)</f>
        <v/>
      </c>
      <c r="D167" s="7" t="str">
        <f>IF('תחזית רווה'!D$58=0,"",D77)</f>
        <v/>
      </c>
      <c r="E167" s="7" t="str">
        <f>IF('תחזית רווה'!E$58=0,"",E77)</f>
        <v/>
      </c>
      <c r="F167" s="7" t="str">
        <f>IF('תחזית רווה'!F$58=0,"",F77)</f>
        <v/>
      </c>
      <c r="G167" s="7" t="str">
        <f>IF('תחזית רווה'!G$5=0,"",G77)</f>
        <v/>
      </c>
      <c r="H167" s="7" t="str">
        <f>IF('תחזית רווה'!H$5=0,"",H77)</f>
        <v/>
      </c>
      <c r="I167" s="7" t="str">
        <f>IF('תחזית רווה'!I$5=0,"",I77)</f>
        <v/>
      </c>
      <c r="J167" s="7" t="str">
        <f>IF('תחזית רווה'!J$5=0,"",J77)</f>
        <v/>
      </c>
      <c r="K167" s="7" t="str">
        <f>IF('תחזית רווה'!K$5=0,"",K77)</f>
        <v/>
      </c>
      <c r="L167" s="7" t="str">
        <f>IF('תחזית רווה'!L$5=0,"",L77)</f>
        <v/>
      </c>
      <c r="M167" s="7" t="str">
        <f>IF('תחזית רווה'!M$5=0,"",M77)</f>
        <v/>
      </c>
      <c r="N167" s="7" t="str">
        <f>IF('תחזית רווה'!N$5=0,"",N77)</f>
        <v/>
      </c>
      <c r="O167" s="33" t="str">
        <f>IFERROR(O166/$O$95,"")</f>
        <v/>
      </c>
    </row>
    <row r="168" spans="2:15" x14ac:dyDescent="0.25">
      <c r="B168" s="26" t="e">
        <f t="shared" si="48"/>
        <v>#REF!</v>
      </c>
      <c r="C168" s="7" t="str">
        <f>IF('תחזית רווה'!C$58=0,"",C78)</f>
        <v/>
      </c>
      <c r="D168" s="7" t="str">
        <f>IF('תחזית רווה'!D$58=0,"",D78)</f>
        <v/>
      </c>
      <c r="E168" s="7" t="str">
        <f>IF('תחזית רווה'!E$58=0,"",E78)</f>
        <v/>
      </c>
      <c r="F168" s="7" t="str">
        <f>IF('תחזית רווה'!F$58=0,"",F78)</f>
        <v/>
      </c>
      <c r="G168" s="7" t="str">
        <f>IF('תחזית רווה'!G$5=0,"",G78)</f>
        <v/>
      </c>
      <c r="H168" s="7" t="str">
        <f>IF('תחזית רווה'!H$5=0,"",H78)</f>
        <v/>
      </c>
      <c r="I168" s="7" t="str">
        <f>IF('תחזית רווה'!I$5=0,"",I78)</f>
        <v/>
      </c>
      <c r="J168" s="7" t="str">
        <f>IF('תחזית רווה'!J$5=0,"",J78)</f>
        <v/>
      </c>
      <c r="K168" s="7" t="str">
        <f>IF('תחזית רווה'!K$5=0,"",K78)</f>
        <v/>
      </c>
      <c r="L168" s="7" t="str">
        <f>IF('תחזית רווה'!L$5=0,"",L78)</f>
        <v/>
      </c>
      <c r="M168" s="7" t="str">
        <f>IF('תחזית רווה'!M$5=0,"",M78)</f>
        <v/>
      </c>
      <c r="N168" s="7" t="str">
        <f>IF('תחזית רווה'!N$5=0,"",N78)</f>
        <v/>
      </c>
      <c r="O168" s="37">
        <f>IFERROR(SUM(C168:N168),"")</f>
        <v>0</v>
      </c>
    </row>
    <row r="169" spans="2:15" x14ac:dyDescent="0.25">
      <c r="B169" s="26" t="e">
        <f t="shared" si="48"/>
        <v>#REF!</v>
      </c>
      <c r="C169" s="7" t="str">
        <f>IF('תחזית רווה'!C$58=0,"",C79)</f>
        <v/>
      </c>
      <c r="D169" s="7" t="str">
        <f>IF('תחזית רווה'!D$58=0,"",D79)</f>
        <v/>
      </c>
      <c r="E169" s="7" t="str">
        <f>IF('תחזית רווה'!E$58=0,"",E79)</f>
        <v/>
      </c>
      <c r="F169" s="7" t="str">
        <f>IF('תחזית רווה'!F$58=0,"",F79)</f>
        <v/>
      </c>
      <c r="G169" s="7" t="str">
        <f>IF('תחזית רווה'!G$5=0,"",G79)</f>
        <v/>
      </c>
      <c r="H169" s="7" t="str">
        <f>IF('תחזית רווה'!H$5=0,"",H79)</f>
        <v/>
      </c>
      <c r="I169" s="7" t="str">
        <f>IF('תחזית רווה'!I$5=0,"",I79)</f>
        <v/>
      </c>
      <c r="J169" s="7" t="str">
        <f>IF('תחזית רווה'!J$5=0,"",J79)</f>
        <v/>
      </c>
      <c r="K169" s="7" t="str">
        <f>IF('תחזית רווה'!K$5=0,"",K79)</f>
        <v/>
      </c>
      <c r="L169" s="7" t="str">
        <f>IF('תחזית רווה'!L$5=0,"",L79)</f>
        <v/>
      </c>
      <c r="M169" s="7" t="str">
        <f>IF('תחזית רווה'!M$5=0,"",M79)</f>
        <v/>
      </c>
      <c r="N169" s="7" t="str">
        <f>IF('תחזית רווה'!N$5=0,"",N79)</f>
        <v/>
      </c>
      <c r="O169" s="33" t="str">
        <f>IFERROR(O168/$O$95,"")</f>
        <v/>
      </c>
    </row>
    <row r="170" spans="2:15" x14ac:dyDescent="0.25">
      <c r="B170" s="26" t="e">
        <f t="shared" si="48"/>
        <v>#REF!</v>
      </c>
      <c r="C170" s="7" t="str">
        <f>IF('תחזית רווה'!C$58=0,"",C80)</f>
        <v/>
      </c>
      <c r="D170" s="7" t="str">
        <f>IF('תחזית רווה'!D$58=0,"",D80)</f>
        <v/>
      </c>
      <c r="E170" s="7" t="str">
        <f>IF('תחזית רווה'!E$58=0,"",E80)</f>
        <v/>
      </c>
      <c r="F170" s="7" t="str">
        <f>IF('תחזית רווה'!F$58=0,"",F80)</f>
        <v/>
      </c>
      <c r="G170" s="7" t="str">
        <f>IF('תחזית רווה'!G$5=0,"",G80)</f>
        <v/>
      </c>
      <c r="H170" s="7" t="str">
        <f>IF('תחזית רווה'!H$5=0,"",H80)</f>
        <v/>
      </c>
      <c r="I170" s="7" t="str">
        <f>IF('תחזית רווה'!I$5=0,"",I80)</f>
        <v/>
      </c>
      <c r="J170" s="7" t="str">
        <f>IF('תחזית רווה'!J$5=0,"",J80)</f>
        <v/>
      </c>
      <c r="K170" s="7" t="str">
        <f>IF('תחזית רווה'!K$5=0,"",K80)</f>
        <v/>
      </c>
      <c r="L170" s="7" t="str">
        <f>IF('תחזית רווה'!L$5=0,"",L80)</f>
        <v/>
      </c>
      <c r="M170" s="7" t="str">
        <f>IF('תחזית רווה'!M$5=0,"",M80)</f>
        <v/>
      </c>
      <c r="N170" s="7" t="str">
        <f>IF('תחזית רווה'!N$5=0,"",N80)</f>
        <v/>
      </c>
      <c r="O170" s="37">
        <f>IFERROR(SUM(C170:N170),"")</f>
        <v>0</v>
      </c>
    </row>
    <row r="171" spans="2:15" x14ac:dyDescent="0.25">
      <c r="B171" s="26" t="e">
        <f t="shared" si="48"/>
        <v>#REF!</v>
      </c>
      <c r="C171" s="7" t="str">
        <f>IF('תחזית רווה'!C$58=0,"",C81)</f>
        <v/>
      </c>
      <c r="D171" s="7" t="str">
        <f>IF('תחזית רווה'!D$58=0,"",D81)</f>
        <v/>
      </c>
      <c r="E171" s="7" t="str">
        <f>IF('תחזית רווה'!E$58=0,"",E81)</f>
        <v/>
      </c>
      <c r="F171" s="7" t="str">
        <f>IF('תחזית רווה'!F$58=0,"",F81)</f>
        <v/>
      </c>
      <c r="G171" s="7" t="str">
        <f>IF('תחזית רווה'!G$5=0,"",G81)</f>
        <v/>
      </c>
      <c r="H171" s="7" t="str">
        <f>IF('תחזית רווה'!H$5=0,"",H81)</f>
        <v/>
      </c>
      <c r="I171" s="7" t="str">
        <f>IF('תחזית רווה'!I$5=0,"",I81)</f>
        <v/>
      </c>
      <c r="J171" s="7" t="str">
        <f>IF('תחזית רווה'!J$5=0,"",J81)</f>
        <v/>
      </c>
      <c r="K171" s="7" t="str">
        <f>IF('תחזית רווה'!K$5=0,"",K81)</f>
        <v/>
      </c>
      <c r="L171" s="7" t="str">
        <f>IF('תחזית רווה'!L$5=0,"",L81)</f>
        <v/>
      </c>
      <c r="M171" s="7" t="str">
        <f>IF('תחזית רווה'!M$5=0,"",M81)</f>
        <v/>
      </c>
      <c r="N171" s="7" t="str">
        <f>IF('תחזית רווה'!N$5=0,"",N81)</f>
        <v/>
      </c>
      <c r="O171" s="33" t="str">
        <f>IFERROR(O170/$O$95,"")</f>
        <v/>
      </c>
    </row>
    <row r="172" spans="2:15" x14ac:dyDescent="0.25">
      <c r="B172" s="26" t="e">
        <f t="shared" ref="B172:B179" si="50">B82</f>
        <v>#REF!</v>
      </c>
      <c r="C172" s="7" t="str">
        <f>IF('תחזית רווה'!C$58=0,"",C82)</f>
        <v/>
      </c>
      <c r="D172" s="7" t="str">
        <f>IF('תחזית רווה'!D$58=0,"",D82)</f>
        <v/>
      </c>
      <c r="E172" s="7" t="str">
        <f>IF('תחזית רווה'!E$58=0,"",E82)</f>
        <v/>
      </c>
      <c r="F172" s="7" t="str">
        <f>IF('תחזית רווה'!F$58=0,"",F82)</f>
        <v/>
      </c>
      <c r="G172" s="7" t="str">
        <f>IF('תחזית רווה'!G$5=0,"",G82)</f>
        <v/>
      </c>
      <c r="H172" s="7" t="str">
        <f>IF('תחזית רווה'!H$5=0,"",H82)</f>
        <v/>
      </c>
      <c r="I172" s="7" t="str">
        <f>IF('תחזית רווה'!I$5=0,"",I82)</f>
        <v/>
      </c>
      <c r="J172" s="7" t="str">
        <f>IF('תחזית רווה'!J$5=0,"",J82)</f>
        <v/>
      </c>
      <c r="K172" s="7" t="str">
        <f>IF('תחזית רווה'!K$5=0,"",K82)</f>
        <v/>
      </c>
      <c r="L172" s="7" t="str">
        <f>IF('תחזית רווה'!L$5=0,"",L82)</f>
        <v/>
      </c>
      <c r="M172" s="7" t="str">
        <f>IF('תחזית רווה'!M$5=0,"",M82)</f>
        <v/>
      </c>
      <c r="N172" s="7" t="str">
        <f>IF('תחזית רווה'!N$5=0,"",N82)</f>
        <v/>
      </c>
      <c r="O172" s="37">
        <f>IFERROR(SUM(C172:N172),"")</f>
        <v>0</v>
      </c>
    </row>
    <row r="173" spans="2:15" x14ac:dyDescent="0.25">
      <c r="B173" s="26" t="e">
        <f t="shared" si="50"/>
        <v>#REF!</v>
      </c>
      <c r="C173" s="7" t="str">
        <f>IF('תחזית רווה'!C$58=0,"",C83)</f>
        <v/>
      </c>
      <c r="D173" s="7" t="str">
        <f>IF('תחזית רווה'!D$58=0,"",D83)</f>
        <v/>
      </c>
      <c r="E173" s="7" t="str">
        <f>IF('תחזית רווה'!E$58=0,"",E83)</f>
        <v/>
      </c>
      <c r="F173" s="7" t="str">
        <f>IF('תחזית רווה'!F$58=0,"",F83)</f>
        <v/>
      </c>
      <c r="G173" s="7" t="str">
        <f>IF('תחזית רווה'!G$5=0,"",G83)</f>
        <v/>
      </c>
      <c r="H173" s="7" t="str">
        <f>IF('תחזית רווה'!H$5=0,"",H83)</f>
        <v/>
      </c>
      <c r="I173" s="7" t="str">
        <f>IF('תחזית רווה'!I$5=0,"",I83)</f>
        <v/>
      </c>
      <c r="J173" s="7" t="str">
        <f>IF('תחזית רווה'!J$5=0,"",J83)</f>
        <v/>
      </c>
      <c r="K173" s="7" t="str">
        <f>IF('תחזית רווה'!K$5=0,"",K83)</f>
        <v/>
      </c>
      <c r="L173" s="7" t="str">
        <f>IF('תחזית רווה'!L$5=0,"",L83)</f>
        <v/>
      </c>
      <c r="M173" s="7" t="str">
        <f>IF('תחזית רווה'!M$5=0,"",M83)</f>
        <v/>
      </c>
      <c r="N173" s="7" t="str">
        <f>IF('תחזית רווה'!N$5=0,"",N83)</f>
        <v/>
      </c>
      <c r="O173" s="33" t="str">
        <f>IFERROR(O172/$O$95,"")</f>
        <v/>
      </c>
    </row>
    <row r="174" spans="2:15" x14ac:dyDescent="0.25">
      <c r="B174" s="26" t="e">
        <f t="shared" si="50"/>
        <v>#REF!</v>
      </c>
      <c r="C174" s="7" t="str">
        <f>IF('תחזית רווה'!C$58=0,"",C84)</f>
        <v/>
      </c>
      <c r="D174" s="7" t="str">
        <f>IF('תחזית רווה'!D$58=0,"",D84)</f>
        <v/>
      </c>
      <c r="E174" s="7" t="str">
        <f>IF('תחזית רווה'!E$58=0,"",E84)</f>
        <v/>
      </c>
      <c r="F174" s="7" t="str">
        <f>IF('תחזית רווה'!F$58=0,"",F84)</f>
        <v/>
      </c>
      <c r="G174" s="7" t="str">
        <f>IF('תחזית רווה'!G$5=0,"",G84)</f>
        <v/>
      </c>
      <c r="H174" s="7" t="str">
        <f>IF('תחזית רווה'!H$5=0,"",H84)</f>
        <v/>
      </c>
      <c r="I174" s="7" t="str">
        <f>IF('תחזית רווה'!I$5=0,"",I84)</f>
        <v/>
      </c>
      <c r="J174" s="7" t="str">
        <f>IF('תחזית רווה'!J$5=0,"",J84)</f>
        <v/>
      </c>
      <c r="K174" s="7" t="str">
        <f>IF('תחזית רווה'!K$5=0,"",K84)</f>
        <v/>
      </c>
      <c r="L174" s="7" t="str">
        <f>IF('תחזית רווה'!L$5=0,"",L84)</f>
        <v/>
      </c>
      <c r="M174" s="7" t="str">
        <f>IF('תחזית רווה'!M$5=0,"",M84)</f>
        <v/>
      </c>
      <c r="N174" s="7" t="str">
        <f>IF('תחזית רווה'!N$5=0,"",N84)</f>
        <v/>
      </c>
      <c r="O174" s="37">
        <f>IFERROR(SUM(C174:N174),"")</f>
        <v>0</v>
      </c>
    </row>
    <row r="175" spans="2:15" x14ac:dyDescent="0.25">
      <c r="B175" s="26" t="e">
        <f t="shared" si="50"/>
        <v>#REF!</v>
      </c>
      <c r="C175" s="7" t="str">
        <f>IF('תחזית רווה'!C$58=0,"",C85)</f>
        <v/>
      </c>
      <c r="D175" s="7" t="str">
        <f>IF('תחזית רווה'!D$58=0,"",D85)</f>
        <v/>
      </c>
      <c r="E175" s="7" t="str">
        <f>IF('תחזית רווה'!E$58=0,"",E85)</f>
        <v/>
      </c>
      <c r="F175" s="7" t="str">
        <f>IF('תחזית רווה'!F$58=0,"",F85)</f>
        <v/>
      </c>
      <c r="G175" s="7" t="str">
        <f>IF('תחזית רווה'!G$5=0,"",G85)</f>
        <v/>
      </c>
      <c r="H175" s="7" t="str">
        <f>IF('תחזית רווה'!H$5=0,"",H85)</f>
        <v/>
      </c>
      <c r="I175" s="7" t="str">
        <f>IF('תחזית רווה'!I$5=0,"",I85)</f>
        <v/>
      </c>
      <c r="J175" s="7" t="str">
        <f>IF('תחזית רווה'!J$5=0,"",J85)</f>
        <v/>
      </c>
      <c r="K175" s="7" t="str">
        <f>IF('תחזית רווה'!K$5=0,"",K85)</f>
        <v/>
      </c>
      <c r="L175" s="7" t="str">
        <f>IF('תחזית רווה'!L$5=0,"",L85)</f>
        <v/>
      </c>
      <c r="M175" s="7" t="str">
        <f>IF('תחזית רווה'!M$5=0,"",M85)</f>
        <v/>
      </c>
      <c r="N175" s="7" t="str">
        <f>IF('תחזית רווה'!N$5=0,"",N85)</f>
        <v/>
      </c>
      <c r="O175" s="33" t="str">
        <f>IFERROR(O174/$O$95,"")</f>
        <v/>
      </c>
    </row>
    <row r="176" spans="2:15" x14ac:dyDescent="0.25">
      <c r="B176" s="26" t="e">
        <f t="shared" si="50"/>
        <v>#REF!</v>
      </c>
      <c r="C176" s="7" t="str">
        <f>IF('תחזית רווה'!C$58=0,"",C86)</f>
        <v/>
      </c>
      <c r="D176" s="7" t="str">
        <f>IF('תחזית רווה'!D$58=0,"",D86)</f>
        <v/>
      </c>
      <c r="E176" s="7" t="str">
        <f>IF('תחזית רווה'!E$58=0,"",E86)</f>
        <v/>
      </c>
      <c r="F176" s="7" t="str">
        <f>IF('תחזית רווה'!F$58=0,"",F86)</f>
        <v/>
      </c>
      <c r="G176" s="7" t="str">
        <f>IF('תחזית רווה'!G$5=0,"",G86)</f>
        <v/>
      </c>
      <c r="H176" s="7" t="str">
        <f>IF('תחזית רווה'!H$5=0,"",H86)</f>
        <v/>
      </c>
      <c r="I176" s="7" t="str">
        <f>IF('תחזית רווה'!I$5=0,"",I86)</f>
        <v/>
      </c>
      <c r="J176" s="7" t="str">
        <f>IF('תחזית רווה'!J$5=0,"",J86)</f>
        <v/>
      </c>
      <c r="K176" s="7" t="str">
        <f>IF('תחזית רווה'!K$5=0,"",K86)</f>
        <v/>
      </c>
      <c r="L176" s="7" t="str">
        <f>IF('תחזית רווה'!L$5=0,"",L86)</f>
        <v/>
      </c>
      <c r="M176" s="7" t="str">
        <f>IF('תחזית רווה'!M$5=0,"",M86)</f>
        <v/>
      </c>
      <c r="N176" s="7" t="str">
        <f>IF('תחזית רווה'!N$5=0,"",N86)</f>
        <v/>
      </c>
      <c r="O176" s="37">
        <f>IFERROR(SUM(C176:N176),"")</f>
        <v>0</v>
      </c>
    </row>
    <row r="177" spans="2:15" x14ac:dyDescent="0.25">
      <c r="B177" s="26" t="e">
        <f t="shared" si="50"/>
        <v>#REF!</v>
      </c>
      <c r="C177" s="7" t="str">
        <f>IF('תחזית רווה'!C$58=0,"",C87)</f>
        <v/>
      </c>
      <c r="D177" s="7" t="str">
        <f>IF('תחזית רווה'!D$58=0,"",D87)</f>
        <v/>
      </c>
      <c r="E177" s="7" t="str">
        <f>IF('תחזית רווה'!E$58=0,"",E87)</f>
        <v/>
      </c>
      <c r="F177" s="7" t="str">
        <f>IF('תחזית רווה'!F$58=0,"",F87)</f>
        <v/>
      </c>
      <c r="G177" s="7" t="str">
        <f>IF('תחזית רווה'!G$5=0,"",G87)</f>
        <v/>
      </c>
      <c r="H177" s="7" t="str">
        <f>IF('תחזית רווה'!H$5=0,"",H87)</f>
        <v/>
      </c>
      <c r="I177" s="7" t="str">
        <f>IF('תחזית רווה'!I$5=0,"",I87)</f>
        <v/>
      </c>
      <c r="J177" s="7" t="str">
        <f>IF('תחזית רווה'!J$5=0,"",J87)</f>
        <v/>
      </c>
      <c r="K177" s="7" t="str">
        <f>IF('תחזית רווה'!K$5=0,"",K87)</f>
        <v/>
      </c>
      <c r="L177" s="7" t="str">
        <f>IF('תחזית רווה'!L$5=0,"",L87)</f>
        <v/>
      </c>
      <c r="M177" s="7" t="str">
        <f>IF('תחזית רווה'!M$5=0,"",M87)</f>
        <v/>
      </c>
      <c r="N177" s="7" t="str">
        <f>IF('תחזית רווה'!N$5=0,"",N87)</f>
        <v/>
      </c>
      <c r="O177" s="33" t="str">
        <f>IFERROR(O176/$O$95,"")</f>
        <v/>
      </c>
    </row>
    <row r="178" spans="2:15" x14ac:dyDescent="0.25">
      <c r="B178" s="26" t="e">
        <f t="shared" si="50"/>
        <v>#REF!</v>
      </c>
      <c r="C178" s="7" t="str">
        <f>IF('תחזית רווה'!C$58=0,"",C88)</f>
        <v/>
      </c>
      <c r="D178" s="7" t="str">
        <f>IF('תחזית רווה'!D$58=0,"",D88)</f>
        <v/>
      </c>
      <c r="E178" s="7" t="str">
        <f>IF('תחזית רווה'!E$58=0,"",E88)</f>
        <v/>
      </c>
      <c r="F178" s="7" t="str">
        <f>IF('תחזית רווה'!F$58=0,"",F88)</f>
        <v/>
      </c>
      <c r="G178" s="7" t="str">
        <f>IF('תחזית רווה'!G$5=0,"",G88)</f>
        <v/>
      </c>
      <c r="H178" s="7" t="str">
        <f>IF('תחזית רווה'!H$5=0,"",H88)</f>
        <v/>
      </c>
      <c r="I178" s="7" t="str">
        <f>IF('תחזית רווה'!I$5=0,"",I88)</f>
        <v/>
      </c>
      <c r="J178" s="7" t="str">
        <f>IF('תחזית רווה'!J$5=0,"",J88)</f>
        <v/>
      </c>
      <c r="K178" s="7" t="str">
        <f>IF('תחזית רווה'!K$5=0,"",K88)</f>
        <v/>
      </c>
      <c r="L178" s="7" t="str">
        <f>IF('תחזית רווה'!L$5=0,"",L88)</f>
        <v/>
      </c>
      <c r="M178" s="7" t="str">
        <f>IF('תחזית רווה'!M$5=0,"",M88)</f>
        <v/>
      </c>
      <c r="N178" s="7" t="str">
        <f>IF('תחזית רווה'!N$5=0,"",N88)</f>
        <v/>
      </c>
      <c r="O178" s="37">
        <f>IFERROR(SUM(C178:N178),"")</f>
        <v>0</v>
      </c>
    </row>
    <row r="179" spans="2:15" ht="14" thickBot="1" x14ac:dyDescent="0.3">
      <c r="B179" s="29" t="e">
        <f t="shared" si="50"/>
        <v>#REF!</v>
      </c>
      <c r="C179" s="34" t="str">
        <f>IF('תחזית רווה'!C$58=0,"",C89)</f>
        <v/>
      </c>
      <c r="D179" s="34" t="str">
        <f>IF('תחזית רווה'!D$58=0,"",D89)</f>
        <v/>
      </c>
      <c r="E179" s="34" t="str">
        <f>IF('תחזית רווה'!E$58=0,"",E89)</f>
        <v/>
      </c>
      <c r="F179" s="34" t="str">
        <f>IF('תחזית רווה'!F$58=0,"",F89)</f>
        <v/>
      </c>
      <c r="G179" s="34" t="str">
        <f>IF('תחזית רווה'!G$5=0,"",G89)</f>
        <v/>
      </c>
      <c r="H179" s="34" t="str">
        <f>IF('תחזית רווה'!H$5=0,"",H89)</f>
        <v/>
      </c>
      <c r="I179" s="34" t="str">
        <f>IF('תחזית רווה'!I$5=0,"",I89)</f>
        <v/>
      </c>
      <c r="J179" s="34" t="str">
        <f>IF('תחזית רווה'!J$5=0,"",J89)</f>
        <v/>
      </c>
      <c r="K179" s="34" t="str">
        <f>IF('תחזית רווה'!K$5=0,"",K89)</f>
        <v/>
      </c>
      <c r="L179" s="34" t="str">
        <f>IF('תחזית רווה'!L$5=0,"",L89)</f>
        <v/>
      </c>
      <c r="M179" s="34" t="str">
        <f>IF('תחזית רווה'!M$5=0,"",M89)</f>
        <v/>
      </c>
      <c r="N179" s="34" t="str">
        <f>IF('תחזית רווה'!N$5=0,"",N89)</f>
        <v/>
      </c>
      <c r="O179" s="35" t="str">
        <f>IFERROR(O178/$O$95,"")</f>
        <v/>
      </c>
    </row>
  </sheetData>
  <mergeCells count="1">
    <mergeCell ref="A6:A14"/>
  </mergeCells>
  <pageMargins left="0.7" right="0.7" top="0.75" bottom="0.75" header="0.3" footer="0.3"/>
  <pageSetup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15</vt:i4>
      </vt:variant>
      <vt:variant>
        <vt:lpstr>טווחים בעלי שם</vt:lpstr>
      </vt:variant>
      <vt:variant>
        <vt:i4>12</vt:i4>
      </vt:variant>
    </vt:vector>
  </HeadingPairs>
  <TitlesOfParts>
    <vt:vector size="27" baseType="lpstr">
      <vt:lpstr>רווה 2014</vt:lpstr>
      <vt:lpstr>רווה 2015</vt:lpstr>
      <vt:lpstr>רווה 2016</vt:lpstr>
      <vt:lpstr>רווה 2017</vt:lpstr>
      <vt:lpstr>תחזית רווה</vt:lpstr>
      <vt:lpstr>גרפים</vt:lpstr>
      <vt:lpstr>שכר</vt:lpstr>
      <vt:lpstr>קבועות</vt:lpstr>
      <vt:lpstr>רווה 2019 - יעד</vt:lpstr>
      <vt:lpstr>הקמה ומימון</vt:lpstr>
      <vt:lpstr>קבועות 19 - יעד</vt:lpstr>
      <vt:lpstr>קבועות 17</vt:lpstr>
      <vt:lpstr>קבועות 16</vt:lpstr>
      <vt:lpstr>קבועות 15</vt:lpstr>
      <vt:lpstr>קבועות 14</vt:lpstr>
      <vt:lpstr>גרפים!WPrint_Area_W</vt:lpstr>
      <vt:lpstr>'הקמה ומימון'!WPrint_Area_W</vt:lpstr>
      <vt:lpstr>קבועות!WPrint_Area_W</vt:lpstr>
      <vt:lpstr>'קבועות 17'!WPrint_Area_W</vt:lpstr>
      <vt:lpstr>'קבועות 19 - יעד'!WPrint_Area_W</vt:lpstr>
      <vt:lpstr>'רווה 2014'!WPrint_Area_W</vt:lpstr>
      <vt:lpstr>'רווה 2015'!WPrint_Area_W</vt:lpstr>
      <vt:lpstr>'רווה 2016'!WPrint_Area_W</vt:lpstr>
      <vt:lpstr>'רווה 2017'!WPrint_Area_W</vt:lpstr>
      <vt:lpstr>'רווה 2019 - יעד'!WPrint_Area_W</vt:lpstr>
      <vt:lpstr>שכר!WPrint_Area_W</vt:lpstr>
      <vt:lpstr>'תחזית רווה'!WPrint_Area_W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Tamir</dc:creator>
  <cp:lastModifiedBy>גיל גיל</cp:lastModifiedBy>
  <cp:lastPrinted>2020-10-27T11:47:52Z</cp:lastPrinted>
  <dcterms:created xsi:type="dcterms:W3CDTF">2012-11-03T15:49:34Z</dcterms:created>
  <dcterms:modified xsi:type="dcterms:W3CDTF">2023-10-31T08:12:17Z</dcterms:modified>
</cp:coreProperties>
</file>